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3105" yWindow="900" windowWidth="23565" windowHeight="10830" tabRatio="879" firstSheet="1" activeTab="1"/>
  </bookViews>
  <sheets>
    <sheet name="Cover" sheetId="31" r:id="rId1"/>
    <sheet name="Contents" sheetId="32" r:id="rId2"/>
    <sheet name="1a. STPIS Reliability" sheetId="47" r:id="rId3"/>
    <sheet name="1b. STPIS Customer Service" sheetId="68" r:id="rId4"/>
    <sheet name="1c. STPIS Daily Performance" sheetId="60" r:id="rId5"/>
    <sheet name="1d. STPIS MED Threshold" sheetId="65" r:id="rId6"/>
    <sheet name="1e. STPIS Exclusions" sheetId="50" r:id="rId7"/>
    <sheet name="2. Demand" sheetId="67" r:id="rId8"/>
    <sheet name="3. Asset Installation" sheetId="69" r:id="rId9"/>
    <sheet name="4. Customer Service" sheetId="58" r:id="rId10"/>
    <sheet name="5. General Information" sheetId="53" r:id="rId11"/>
    <sheet name="6a. Planned Outages " sheetId="62" r:id="rId12"/>
    <sheet name="6b. Annual Feeder Reliability" sheetId="63" r:id="rId13"/>
    <sheet name="6c. Causes of Outages and Worst" sheetId="64" r:id="rId14"/>
  </sheets>
  <externalReferences>
    <externalReference r:id="rId15"/>
    <externalReference r:id="rId16"/>
    <externalReference r:id="rId17"/>
  </externalReferences>
  <definedNames>
    <definedName name="abc" localSheetId="2">#REF!</definedName>
    <definedName name="abc" localSheetId="3">#REF!</definedName>
    <definedName name="abc" localSheetId="6">#REF!</definedName>
    <definedName name="abc" localSheetId="8">#REF!</definedName>
    <definedName name="abc" localSheetId="1">#REF!</definedName>
    <definedName name="abc">#REF!</definedName>
    <definedName name="Asset1" localSheetId="2">#REF!</definedName>
    <definedName name="Asset1" localSheetId="3">#REF!</definedName>
    <definedName name="Asset1" localSheetId="6">#REF!</definedName>
    <definedName name="Asset1" localSheetId="8">#REF!</definedName>
    <definedName name="Asset1" localSheetId="10">'[1]4. RAB'!#REF!</definedName>
    <definedName name="Asset1" localSheetId="1">'[2]4. RAB'!#REF!</definedName>
    <definedName name="Asset1" localSheetId="0">#REF!</definedName>
    <definedName name="Asset1">#REF!</definedName>
    <definedName name="Asset10" localSheetId="2">#REF!</definedName>
    <definedName name="Asset10" localSheetId="3">#REF!</definedName>
    <definedName name="Asset10" localSheetId="6">#REF!</definedName>
    <definedName name="Asset10" localSheetId="7">#REF!</definedName>
    <definedName name="Asset10" localSheetId="8">#REF!</definedName>
    <definedName name="Asset10" localSheetId="10">'[1]4. RAB'!#REF!</definedName>
    <definedName name="Asset10" localSheetId="1">'[2]4. RAB'!#REF!</definedName>
    <definedName name="Asset10" localSheetId="0">#REF!</definedName>
    <definedName name="Asset10">#REF!</definedName>
    <definedName name="Asset11" localSheetId="2">#REF!</definedName>
    <definedName name="Asset11" localSheetId="3">#REF!</definedName>
    <definedName name="Asset11" localSheetId="6">#REF!</definedName>
    <definedName name="Asset11" localSheetId="7">#REF!</definedName>
    <definedName name="Asset11" localSheetId="8">#REF!</definedName>
    <definedName name="Asset11" localSheetId="10">'[1]4. RAB'!#REF!</definedName>
    <definedName name="Asset11" localSheetId="1">'[2]4. RAB'!#REF!</definedName>
    <definedName name="Asset11" localSheetId="0">#REF!</definedName>
    <definedName name="Asset11">#REF!</definedName>
    <definedName name="asset11a" localSheetId="2">#REF!</definedName>
    <definedName name="asset11a" localSheetId="3">#REF!</definedName>
    <definedName name="asset11a" localSheetId="6">#REF!</definedName>
    <definedName name="asset11a" localSheetId="7">#REF!</definedName>
    <definedName name="asset11a" localSheetId="10">#REF!</definedName>
    <definedName name="asset11a" localSheetId="1">#REF!</definedName>
    <definedName name="asset11a" localSheetId="0">#REF!</definedName>
    <definedName name="asset11a">#REF!</definedName>
    <definedName name="Asset12" localSheetId="2">#REF!</definedName>
    <definedName name="Asset12" localSheetId="3">#REF!</definedName>
    <definedName name="Asset12" localSheetId="6">#REF!</definedName>
    <definedName name="Asset12" localSheetId="7">#REF!</definedName>
    <definedName name="Asset12" localSheetId="8">#REF!</definedName>
    <definedName name="Asset12" localSheetId="10">'[1]4. RAB'!#REF!</definedName>
    <definedName name="Asset12" localSheetId="1">'[2]4. RAB'!#REF!</definedName>
    <definedName name="Asset12" localSheetId="0">#REF!</definedName>
    <definedName name="Asset12">#REF!</definedName>
    <definedName name="Asset13" localSheetId="2">#REF!</definedName>
    <definedName name="Asset13" localSheetId="3">#REF!</definedName>
    <definedName name="Asset13" localSheetId="6">#REF!</definedName>
    <definedName name="Asset13" localSheetId="7">#REF!</definedName>
    <definedName name="Asset13" localSheetId="8">#REF!</definedName>
    <definedName name="Asset13" localSheetId="10">'[1]4. RAB'!#REF!</definedName>
    <definedName name="Asset13" localSheetId="1">'[2]4. RAB'!#REF!</definedName>
    <definedName name="Asset13" localSheetId="0">#REF!</definedName>
    <definedName name="Asset13">#REF!</definedName>
    <definedName name="Asset14" localSheetId="2">#REF!</definedName>
    <definedName name="Asset14" localSheetId="3">#REF!</definedName>
    <definedName name="Asset14" localSheetId="6">#REF!</definedName>
    <definedName name="Asset14" localSheetId="7">#REF!</definedName>
    <definedName name="Asset14" localSheetId="8">#REF!</definedName>
    <definedName name="Asset14" localSheetId="10">'[1]4. RAB'!#REF!</definedName>
    <definedName name="Asset14" localSheetId="1">'[2]4. RAB'!#REF!</definedName>
    <definedName name="Asset14" localSheetId="0">#REF!</definedName>
    <definedName name="Asset14">#REF!</definedName>
    <definedName name="Asset15" localSheetId="2">#REF!</definedName>
    <definedName name="Asset15" localSheetId="3">#REF!</definedName>
    <definedName name="Asset15" localSheetId="6">#REF!</definedName>
    <definedName name="Asset15" localSheetId="7">#REF!</definedName>
    <definedName name="Asset15" localSheetId="8">#REF!</definedName>
    <definedName name="Asset15" localSheetId="10">'[1]4. RAB'!#REF!</definedName>
    <definedName name="Asset15" localSheetId="1">'[2]4. RAB'!#REF!</definedName>
    <definedName name="Asset15" localSheetId="0">#REF!</definedName>
    <definedName name="Asset15">#REF!</definedName>
    <definedName name="Asset16" localSheetId="2">#REF!</definedName>
    <definedName name="Asset16" localSheetId="3">#REF!</definedName>
    <definedName name="Asset16" localSheetId="6">#REF!</definedName>
    <definedName name="Asset16" localSheetId="7">#REF!</definedName>
    <definedName name="Asset16" localSheetId="8">#REF!</definedName>
    <definedName name="Asset16" localSheetId="10">'[1]4. RAB'!#REF!</definedName>
    <definedName name="Asset16" localSheetId="1">'[2]4. RAB'!#REF!</definedName>
    <definedName name="Asset16" localSheetId="0">#REF!</definedName>
    <definedName name="Asset16">#REF!</definedName>
    <definedName name="Asset17" localSheetId="2">#REF!</definedName>
    <definedName name="Asset17" localSheetId="3">#REF!</definedName>
    <definedName name="Asset17" localSheetId="6">#REF!</definedName>
    <definedName name="Asset17" localSheetId="7">#REF!</definedName>
    <definedName name="Asset17" localSheetId="8">#REF!</definedName>
    <definedName name="Asset17" localSheetId="10">'[1]4. RAB'!#REF!</definedName>
    <definedName name="Asset17" localSheetId="1">'[2]4. RAB'!#REF!</definedName>
    <definedName name="Asset17" localSheetId="0">#REF!</definedName>
    <definedName name="Asset17">#REF!</definedName>
    <definedName name="Asset18" localSheetId="2">#REF!</definedName>
    <definedName name="Asset18" localSheetId="3">#REF!</definedName>
    <definedName name="Asset18" localSheetId="6">#REF!</definedName>
    <definedName name="Asset18" localSheetId="7">#REF!</definedName>
    <definedName name="Asset18" localSheetId="8">#REF!</definedName>
    <definedName name="Asset18" localSheetId="10">'[1]4. RAB'!#REF!</definedName>
    <definedName name="Asset18" localSheetId="1">'[2]4. RAB'!#REF!</definedName>
    <definedName name="Asset18" localSheetId="0">#REF!</definedName>
    <definedName name="Asset18">#REF!</definedName>
    <definedName name="Asset19" localSheetId="2">#REF!</definedName>
    <definedName name="Asset19" localSheetId="3">#REF!</definedName>
    <definedName name="Asset19" localSheetId="6">#REF!</definedName>
    <definedName name="Asset19" localSheetId="7">#REF!</definedName>
    <definedName name="Asset19" localSheetId="8">#REF!</definedName>
    <definedName name="Asset19" localSheetId="10">'[1]4. RAB'!#REF!</definedName>
    <definedName name="Asset19" localSheetId="1">'[2]4. RAB'!#REF!</definedName>
    <definedName name="Asset19" localSheetId="0">#REF!</definedName>
    <definedName name="Asset19">#REF!</definedName>
    <definedName name="Asset2" localSheetId="2">#REF!</definedName>
    <definedName name="Asset2" localSheetId="3">#REF!</definedName>
    <definedName name="Asset2" localSheetId="6">#REF!</definedName>
    <definedName name="Asset2" localSheetId="8">#REF!</definedName>
    <definedName name="Asset2" localSheetId="10">'[1]4. RAB'!#REF!</definedName>
    <definedName name="Asset2" localSheetId="1">'[2]4. RAB'!#REF!</definedName>
    <definedName name="Asset2" localSheetId="0">#REF!</definedName>
    <definedName name="Asset2">#REF!</definedName>
    <definedName name="Asset20" localSheetId="2">#REF!</definedName>
    <definedName name="Asset20" localSheetId="3">#REF!</definedName>
    <definedName name="Asset20" localSheetId="6">#REF!</definedName>
    <definedName name="Asset20" localSheetId="7">#REF!</definedName>
    <definedName name="Asset20" localSheetId="8">#REF!</definedName>
    <definedName name="Asset20" localSheetId="10">'[1]4. RAB'!#REF!</definedName>
    <definedName name="Asset20" localSheetId="1">'[2]4. RAB'!#REF!</definedName>
    <definedName name="Asset20" localSheetId="0">#REF!</definedName>
    <definedName name="Asset20">#REF!</definedName>
    <definedName name="Asset3" localSheetId="2">#REF!</definedName>
    <definedName name="Asset3" localSheetId="3">#REF!</definedName>
    <definedName name="Asset3" localSheetId="6">#REF!</definedName>
    <definedName name="Asset3" localSheetId="7">#REF!</definedName>
    <definedName name="Asset3" localSheetId="8">#REF!</definedName>
    <definedName name="Asset3" localSheetId="10">'[1]4. RAB'!#REF!</definedName>
    <definedName name="Asset3" localSheetId="1">'[2]4. RAB'!#REF!</definedName>
    <definedName name="Asset3" localSheetId="0">#REF!</definedName>
    <definedName name="Asset3">#REF!</definedName>
    <definedName name="Asset4" localSheetId="2">#REF!</definedName>
    <definedName name="Asset4" localSheetId="3">#REF!</definedName>
    <definedName name="Asset4" localSheetId="6">#REF!</definedName>
    <definedName name="Asset4" localSheetId="7">#REF!</definedName>
    <definedName name="Asset4" localSheetId="8">#REF!</definedName>
    <definedName name="Asset4" localSheetId="10">'[1]4. RAB'!#REF!</definedName>
    <definedName name="Asset4" localSheetId="1">'[2]4. RAB'!#REF!</definedName>
    <definedName name="Asset4" localSheetId="0">#REF!</definedName>
    <definedName name="Asset4">#REF!</definedName>
    <definedName name="Asset5" localSheetId="2">#REF!</definedName>
    <definedName name="Asset5" localSheetId="3">#REF!</definedName>
    <definedName name="Asset5" localSheetId="6">#REF!</definedName>
    <definedName name="Asset5" localSheetId="7">#REF!</definedName>
    <definedName name="Asset5" localSheetId="8">#REF!</definedName>
    <definedName name="Asset5" localSheetId="10">'[1]4. RAB'!#REF!</definedName>
    <definedName name="Asset5" localSheetId="1">'[2]4. RAB'!#REF!</definedName>
    <definedName name="Asset5" localSheetId="0">#REF!</definedName>
    <definedName name="Asset5">#REF!</definedName>
    <definedName name="Asset6" localSheetId="2">#REF!</definedName>
    <definedName name="Asset6" localSheetId="3">#REF!</definedName>
    <definedName name="Asset6" localSheetId="6">#REF!</definedName>
    <definedName name="Asset6" localSheetId="7">#REF!</definedName>
    <definedName name="Asset6" localSheetId="8">#REF!</definedName>
    <definedName name="Asset6" localSheetId="10">'[1]4. RAB'!#REF!</definedName>
    <definedName name="Asset6" localSheetId="1">'[2]4. RAB'!#REF!</definedName>
    <definedName name="Asset6" localSheetId="0">#REF!</definedName>
    <definedName name="Asset6">#REF!</definedName>
    <definedName name="Asset7" localSheetId="2">#REF!</definedName>
    <definedName name="Asset7" localSheetId="3">#REF!</definedName>
    <definedName name="Asset7" localSheetId="6">#REF!</definedName>
    <definedName name="Asset7" localSheetId="7">#REF!</definedName>
    <definedName name="Asset7" localSheetId="8">#REF!</definedName>
    <definedName name="Asset7" localSheetId="10">'[1]4. RAB'!#REF!</definedName>
    <definedName name="Asset7" localSheetId="1">'[2]4. RAB'!#REF!</definedName>
    <definedName name="Asset7" localSheetId="0">#REF!</definedName>
    <definedName name="Asset7">#REF!</definedName>
    <definedName name="Asset8" localSheetId="2">#REF!</definedName>
    <definedName name="Asset8" localSheetId="3">#REF!</definedName>
    <definedName name="Asset8" localSheetId="6">#REF!</definedName>
    <definedName name="Asset8" localSheetId="7">#REF!</definedName>
    <definedName name="Asset8" localSheetId="8">#REF!</definedName>
    <definedName name="Asset8" localSheetId="10">'[1]4. RAB'!#REF!</definedName>
    <definedName name="Asset8" localSheetId="1">'[2]4. RAB'!#REF!</definedName>
    <definedName name="Asset8" localSheetId="0">#REF!</definedName>
    <definedName name="Asset8">#REF!</definedName>
    <definedName name="Asset9" localSheetId="2">#REF!</definedName>
    <definedName name="Asset9" localSheetId="3">#REF!</definedName>
    <definedName name="Asset9" localSheetId="6">#REF!</definedName>
    <definedName name="Asset9" localSheetId="7">#REF!</definedName>
    <definedName name="Asset9" localSheetId="8">#REF!</definedName>
    <definedName name="Asset9" localSheetId="10">'[1]4. RAB'!#REF!</definedName>
    <definedName name="Asset9" localSheetId="1">'[2]4. RAB'!#REF!</definedName>
    <definedName name="Asset9" localSheetId="0">#REF!</definedName>
    <definedName name="Asset9">#REF!</definedName>
    <definedName name="DNSP" localSheetId="2">[3]Outcomes!$B$2</definedName>
    <definedName name="DNSP" localSheetId="3">[3]Outcomes!$B$2</definedName>
    <definedName name="DNSP" localSheetId="6">[3]Outcomes!$B$2</definedName>
    <definedName name="DNSP">[3]Outcomes!$B$2</definedName>
    <definedName name="_xlnm.Print_Area" localSheetId="2">'1a. STPIS Reliability'!$B$1:$G$54</definedName>
    <definedName name="_xlnm.Print_Area" localSheetId="3">'1b. STPIS Customer Service'!$B$1:$K$85</definedName>
    <definedName name="_xlnm.Print_Area" localSheetId="4">'1c. STPIS Daily Performance'!$A$1:$AJ$376</definedName>
    <definedName name="_xlnm.Print_Area" localSheetId="5">'1d. STPIS MED Threshold'!$A$1:$I$1849</definedName>
    <definedName name="_xlnm.Print_Area" localSheetId="7">'2. Demand'!$A$1:$S$84</definedName>
    <definedName name="_xlnm.Print_Area" localSheetId="9">'4. Customer Service'!$A$1:$K$67</definedName>
    <definedName name="_xlnm.Print_Area" localSheetId="10">'5. General Information'!$B$1:$J$59</definedName>
    <definedName name="_xlnm.Print_Area" localSheetId="11">'6a. Planned Outages '!$A$1:$K$670</definedName>
    <definedName name="_xlnm.Print_Area" localSheetId="13">'6c. Causes of Outages and Worst'!$A$1:$J$24</definedName>
    <definedName name="_xlnm.Print_Area" localSheetId="1">Contents!$A$1:$N$30</definedName>
    <definedName name="_xlnm.Print_Area" localSheetId="0">Cover!$A$1:$I$44</definedName>
    <definedName name="YEAR" localSheetId="2">[3]Outcomes!$B$3</definedName>
    <definedName name="YEAR" localSheetId="3">[3]Outcomes!$B$3</definedName>
    <definedName name="YEAR" localSheetId="6">[3]Outcomes!$B$3</definedName>
    <definedName name="YEAR">[3]Outcomes!$B$3</definedName>
  </definedNames>
  <calcPr calcId="145621" iterate="1"/>
</workbook>
</file>

<file path=xl/calcChain.xml><?xml version="1.0" encoding="utf-8"?>
<calcChain xmlns="http://schemas.openxmlformats.org/spreadsheetml/2006/main">
  <c r="H42" i="68" l="1"/>
  <c r="C23" i="53"/>
  <c r="C21" i="53"/>
  <c r="C22" i="53"/>
  <c r="C20" i="53"/>
  <c r="C9" i="53"/>
  <c r="C8" i="53"/>
  <c r="C36" i="68"/>
  <c r="C30" i="53"/>
  <c r="C31" i="53"/>
  <c r="C32" i="53"/>
  <c r="C33" i="53"/>
  <c r="D34" i="53"/>
  <c r="E34" i="53"/>
  <c r="F34" i="53"/>
  <c r="G34" i="53"/>
  <c r="H34" i="53"/>
  <c r="I34" i="53"/>
  <c r="H77" i="68"/>
  <c r="H80" i="68" s="1"/>
  <c r="E1845" i="65"/>
  <c r="E1844" i="65"/>
  <c r="E1843" i="65"/>
  <c r="E1842" i="65"/>
  <c r="E1841" i="65"/>
  <c r="E1840" i="65"/>
  <c r="E1839" i="65"/>
  <c r="E1838" i="65"/>
  <c r="E1837" i="65"/>
  <c r="E1836" i="65"/>
  <c r="E1835" i="65"/>
  <c r="E1834" i="65"/>
  <c r="E1833" i="65"/>
  <c r="E1832" i="65"/>
  <c r="E1831" i="65"/>
  <c r="E1830" i="65"/>
  <c r="E1829" i="65"/>
  <c r="E1828" i="65"/>
  <c r="E1827" i="65"/>
  <c r="E1826" i="65"/>
  <c r="E1825" i="65"/>
  <c r="E1824" i="65"/>
  <c r="E1823" i="65"/>
  <c r="E1822" i="65"/>
  <c r="E1821" i="65"/>
  <c r="E1820" i="65"/>
  <c r="E1819" i="65"/>
  <c r="E1818" i="65"/>
  <c r="E1817" i="65"/>
  <c r="E1816" i="65"/>
  <c r="E1815" i="65"/>
  <c r="E1814" i="65"/>
  <c r="E1813" i="65"/>
  <c r="E1812" i="65"/>
  <c r="E1811" i="65"/>
  <c r="E1810" i="65"/>
  <c r="E1809" i="65"/>
  <c r="E1808" i="65"/>
  <c r="E1807" i="65"/>
  <c r="E1806" i="65"/>
  <c r="E1805" i="65"/>
  <c r="E1804" i="65"/>
  <c r="E1803" i="65"/>
  <c r="E1802" i="65"/>
  <c r="E1801" i="65"/>
  <c r="E1800" i="65"/>
  <c r="E1799" i="65"/>
  <c r="E1798" i="65"/>
  <c r="E1797" i="65"/>
  <c r="E1796" i="65"/>
  <c r="E1795" i="65"/>
  <c r="E1794" i="65"/>
  <c r="E1793" i="65"/>
  <c r="E1792" i="65"/>
  <c r="E1791" i="65"/>
  <c r="E1790" i="65"/>
  <c r="E1789" i="65"/>
  <c r="E1788" i="65"/>
  <c r="E1787" i="65"/>
  <c r="E1786" i="65"/>
  <c r="E1785" i="65"/>
  <c r="E1784" i="65"/>
  <c r="E1783" i="65"/>
  <c r="E1782" i="65"/>
  <c r="E1781" i="65"/>
  <c r="E1780" i="65"/>
  <c r="E1779" i="65"/>
  <c r="E1778" i="65"/>
  <c r="E1777" i="65"/>
  <c r="E1776" i="65"/>
  <c r="E1775" i="65"/>
  <c r="E1774" i="65"/>
  <c r="E1773" i="65"/>
  <c r="E1772" i="65"/>
  <c r="E1771" i="65"/>
  <c r="E1770" i="65"/>
  <c r="E1769" i="65"/>
  <c r="E1768" i="65"/>
  <c r="E1767" i="65"/>
  <c r="E1766" i="65"/>
  <c r="E1765" i="65"/>
  <c r="E1764" i="65"/>
  <c r="E1763" i="65"/>
  <c r="E1762" i="65"/>
  <c r="E1761" i="65"/>
  <c r="E1760" i="65"/>
  <c r="E1759" i="65"/>
  <c r="E1758" i="65"/>
  <c r="E1757" i="65"/>
  <c r="E1756" i="65"/>
  <c r="E1755" i="65"/>
  <c r="E1754" i="65"/>
  <c r="E1753" i="65"/>
  <c r="E1752" i="65"/>
  <c r="E1751" i="65"/>
  <c r="E1750" i="65"/>
  <c r="E1749" i="65"/>
  <c r="E1748" i="65"/>
  <c r="E1747" i="65"/>
  <c r="E1746" i="65"/>
  <c r="E1745" i="65"/>
  <c r="E1744" i="65"/>
  <c r="E1743" i="65"/>
  <c r="E1742" i="65"/>
  <c r="E1741" i="65"/>
  <c r="E1740" i="65"/>
  <c r="E1739" i="65"/>
  <c r="E1738" i="65"/>
  <c r="E1737" i="65"/>
  <c r="E1736" i="65"/>
  <c r="E1735" i="65"/>
  <c r="E1734" i="65"/>
  <c r="E1733" i="65"/>
  <c r="E1732" i="65"/>
  <c r="E1731" i="65"/>
  <c r="E1730" i="65"/>
  <c r="E1729" i="65"/>
  <c r="E1728" i="65"/>
  <c r="E1727" i="65"/>
  <c r="E1726" i="65"/>
  <c r="E1725" i="65"/>
  <c r="E1724" i="65"/>
  <c r="E1723" i="65"/>
  <c r="E1722" i="65"/>
  <c r="E1721" i="65"/>
  <c r="E1720" i="65"/>
  <c r="E1719" i="65"/>
  <c r="E1718" i="65"/>
  <c r="E1717" i="65"/>
  <c r="E1716" i="65"/>
  <c r="E1715" i="65"/>
  <c r="E1714" i="65"/>
  <c r="E1713" i="65"/>
  <c r="E1712" i="65"/>
  <c r="E1711" i="65"/>
  <c r="E1710" i="65"/>
  <c r="E1709" i="65"/>
  <c r="E1708" i="65"/>
  <c r="E1707" i="65"/>
  <c r="E1706" i="65"/>
  <c r="E1705" i="65"/>
  <c r="E1704" i="65"/>
  <c r="E1703" i="65"/>
  <c r="E1702" i="65"/>
  <c r="E1701" i="65"/>
  <c r="E1700" i="65"/>
  <c r="E1699" i="65"/>
  <c r="E1698" i="65"/>
  <c r="E1697" i="65"/>
  <c r="E1696" i="65"/>
  <c r="E1695" i="65"/>
  <c r="E1694" i="65"/>
  <c r="E1693" i="65"/>
  <c r="E1692" i="65"/>
  <c r="E1691" i="65"/>
  <c r="E1690" i="65"/>
  <c r="E1689" i="65"/>
  <c r="E1688" i="65"/>
  <c r="E1687" i="65"/>
  <c r="E1686" i="65"/>
  <c r="E1685" i="65"/>
  <c r="E1684" i="65"/>
  <c r="E1683" i="65"/>
  <c r="E1682" i="65"/>
  <c r="E1681" i="65"/>
  <c r="E1680" i="65"/>
  <c r="E1679" i="65"/>
  <c r="E1678" i="65"/>
  <c r="E1677" i="65"/>
  <c r="E1676" i="65"/>
  <c r="E1675" i="65"/>
  <c r="E1674" i="65"/>
  <c r="E1673" i="65"/>
  <c r="E1672" i="65"/>
  <c r="E1671" i="65"/>
  <c r="E1670" i="65"/>
  <c r="E1669" i="65"/>
  <c r="E1668" i="65"/>
  <c r="E1667" i="65"/>
  <c r="E1666" i="65"/>
  <c r="E1665" i="65"/>
  <c r="E1664" i="65"/>
  <c r="E1663" i="65"/>
  <c r="E1662" i="65"/>
  <c r="E1661" i="65"/>
  <c r="E1660" i="65"/>
  <c r="E1659" i="65"/>
  <c r="E1658" i="65"/>
  <c r="E1657" i="65"/>
  <c r="E1656" i="65"/>
  <c r="E1655" i="65"/>
  <c r="E1654" i="65"/>
  <c r="E1653" i="65"/>
  <c r="E1652" i="65"/>
  <c r="E1651" i="65"/>
  <c r="E1650" i="65"/>
  <c r="E1649" i="65"/>
  <c r="E1648" i="65"/>
  <c r="E1647" i="65"/>
  <c r="E1646" i="65"/>
  <c r="E1645" i="65"/>
  <c r="E1644" i="65"/>
  <c r="E1643" i="65"/>
  <c r="E1642" i="65"/>
  <c r="E1641" i="65"/>
  <c r="E1640" i="65"/>
  <c r="E1639" i="65"/>
  <c r="E1638" i="65"/>
  <c r="E1637" i="65"/>
  <c r="E1636" i="65"/>
  <c r="E1635" i="65"/>
  <c r="E1634" i="65"/>
  <c r="E1633" i="65"/>
  <c r="E1632" i="65"/>
  <c r="E1631" i="65"/>
  <c r="E1630" i="65"/>
  <c r="E1629" i="65"/>
  <c r="E1628" i="65"/>
  <c r="E1627" i="65"/>
  <c r="E1626" i="65"/>
  <c r="E1625" i="65"/>
  <c r="E1624" i="65"/>
  <c r="E1623" i="65"/>
  <c r="E1622" i="65"/>
  <c r="E1621" i="65"/>
  <c r="E1620" i="65"/>
  <c r="E1619" i="65"/>
  <c r="E1618" i="65"/>
  <c r="E1617" i="65"/>
  <c r="E1616" i="65"/>
  <c r="E1615" i="65"/>
  <c r="E1614" i="65"/>
  <c r="E1613" i="65"/>
  <c r="E1612" i="65"/>
  <c r="E1611" i="65"/>
  <c r="E1610" i="65"/>
  <c r="E1609" i="65"/>
  <c r="E1608" i="65"/>
  <c r="E1607" i="65"/>
  <c r="E1606" i="65"/>
  <c r="E1605" i="65"/>
  <c r="E1604" i="65"/>
  <c r="E1603" i="65"/>
  <c r="E1602" i="65"/>
  <c r="E1601" i="65"/>
  <c r="E1600" i="65"/>
  <c r="E1599" i="65"/>
  <c r="E1598" i="65"/>
  <c r="E1597" i="65"/>
  <c r="E1596" i="65"/>
  <c r="E1595" i="65"/>
  <c r="E1594" i="65"/>
  <c r="E1593" i="65"/>
  <c r="E1592" i="65"/>
  <c r="E1591" i="65"/>
  <c r="E1590" i="65"/>
  <c r="E1589" i="65"/>
  <c r="E1588" i="65"/>
  <c r="E1587" i="65"/>
  <c r="E1586" i="65"/>
  <c r="E1585" i="65"/>
  <c r="E1584" i="65"/>
  <c r="E1583" i="65"/>
  <c r="E1582" i="65"/>
  <c r="E1581" i="65"/>
  <c r="E1580" i="65"/>
  <c r="E1579" i="65"/>
  <c r="E1578" i="65"/>
  <c r="E1577" i="65"/>
  <c r="E1576" i="65"/>
  <c r="E1575" i="65"/>
  <c r="E1574" i="65"/>
  <c r="E1573" i="65"/>
  <c r="E1572" i="65"/>
  <c r="E1571" i="65"/>
  <c r="E1570" i="65"/>
  <c r="E1569" i="65"/>
  <c r="E1568" i="65"/>
  <c r="E1567" i="65"/>
  <c r="E1566" i="65"/>
  <c r="E1565" i="65"/>
  <c r="E1564" i="65"/>
  <c r="E1563" i="65"/>
  <c r="E1562" i="65"/>
  <c r="E1561" i="65"/>
  <c r="E1560" i="65"/>
  <c r="E1559" i="65"/>
  <c r="E1558" i="65"/>
  <c r="E1557" i="65"/>
  <c r="E1556" i="65"/>
  <c r="E1555" i="65"/>
  <c r="E1554" i="65"/>
  <c r="E1553" i="65"/>
  <c r="E1552" i="65"/>
  <c r="E1551" i="65"/>
  <c r="E1550" i="65"/>
  <c r="E1549" i="65"/>
  <c r="E1548" i="65"/>
  <c r="E1547" i="65"/>
  <c r="E1546" i="65"/>
  <c r="E1545" i="65"/>
  <c r="E1544" i="65"/>
  <c r="E1543" i="65"/>
  <c r="E1542" i="65"/>
  <c r="E1541" i="65"/>
  <c r="E1540" i="65"/>
  <c r="E1539" i="65"/>
  <c r="E1538" i="65"/>
  <c r="E1537" i="65"/>
  <c r="E1536" i="65"/>
  <c r="E1535" i="65"/>
  <c r="E1534" i="65"/>
  <c r="E1533" i="65"/>
  <c r="E1532" i="65"/>
  <c r="E1531" i="65"/>
  <c r="E1530" i="65"/>
  <c r="E1529" i="65"/>
  <c r="E1528" i="65"/>
  <c r="E1527" i="65"/>
  <c r="E1526" i="65"/>
  <c r="E1525" i="65"/>
  <c r="E1524" i="65"/>
  <c r="E1523" i="65"/>
  <c r="E1522" i="65"/>
  <c r="E1521" i="65"/>
  <c r="E1520" i="65"/>
  <c r="E1519" i="65"/>
  <c r="E1518" i="65"/>
  <c r="E1517" i="65"/>
  <c r="E1516" i="65"/>
  <c r="E1515" i="65"/>
  <c r="E1514" i="65"/>
  <c r="E1513" i="65"/>
  <c r="E1512" i="65"/>
  <c r="E1511" i="65"/>
  <c r="E1510" i="65"/>
  <c r="E1509" i="65"/>
  <c r="E1508" i="65"/>
  <c r="E1507" i="65"/>
  <c r="E1506" i="65"/>
  <c r="E1505" i="65"/>
  <c r="E1504" i="65"/>
  <c r="E1503" i="65"/>
  <c r="E1502" i="65"/>
  <c r="E1501" i="65"/>
  <c r="E1500" i="65"/>
  <c r="E1499" i="65"/>
  <c r="E1498" i="65"/>
  <c r="E1497" i="65"/>
  <c r="E1496" i="65"/>
  <c r="E1495" i="65"/>
  <c r="E1494" i="65"/>
  <c r="E1493" i="65"/>
  <c r="E1492" i="65"/>
  <c r="E1491" i="65"/>
  <c r="E1490" i="65"/>
  <c r="E1489" i="65"/>
  <c r="E1488" i="65"/>
  <c r="E1487" i="65"/>
  <c r="E1486" i="65"/>
  <c r="E1485" i="65"/>
  <c r="E1484" i="65"/>
  <c r="E1483" i="65"/>
  <c r="E1482" i="65"/>
  <c r="E1481" i="65"/>
  <c r="E1480" i="65"/>
  <c r="E1479" i="65"/>
  <c r="E1478" i="65"/>
  <c r="E1477" i="65"/>
  <c r="E1476" i="65"/>
  <c r="E1475" i="65"/>
  <c r="E1474" i="65"/>
  <c r="E1473" i="65"/>
  <c r="E1472" i="65"/>
  <c r="E1471" i="65"/>
  <c r="E1470" i="65"/>
  <c r="E1469" i="65"/>
  <c r="E1468" i="65"/>
  <c r="E1467" i="65"/>
  <c r="E1466" i="65"/>
  <c r="E1465" i="65"/>
  <c r="E1464" i="65"/>
  <c r="E1463" i="65"/>
  <c r="E1462" i="65"/>
  <c r="E1461" i="65"/>
  <c r="E1460" i="65"/>
  <c r="E1459" i="65"/>
  <c r="E1458" i="65"/>
  <c r="E1457" i="65"/>
  <c r="E1456" i="65"/>
  <c r="E1455" i="65"/>
  <c r="E1454" i="65"/>
  <c r="E1453" i="65"/>
  <c r="E1452" i="65"/>
  <c r="E1451" i="65"/>
  <c r="E1450" i="65"/>
  <c r="E1449" i="65"/>
  <c r="E1448" i="65"/>
  <c r="E1447" i="65"/>
  <c r="E1446" i="65"/>
  <c r="E1445" i="65"/>
  <c r="E1444" i="65"/>
  <c r="E1443" i="65"/>
  <c r="E1442" i="65"/>
  <c r="E1441" i="65"/>
  <c r="E1440" i="65"/>
  <c r="E1439" i="65"/>
  <c r="E1438" i="65"/>
  <c r="E1437" i="65"/>
  <c r="E1436" i="65"/>
  <c r="E1435" i="65"/>
  <c r="E1434" i="65"/>
  <c r="E1433" i="65"/>
  <c r="E1432" i="65"/>
  <c r="E1431" i="65"/>
  <c r="E1430" i="65"/>
  <c r="E1429" i="65"/>
  <c r="E1428" i="65"/>
  <c r="E1427" i="65"/>
  <c r="E1426" i="65"/>
  <c r="E1425" i="65"/>
  <c r="E1424" i="65"/>
  <c r="E1423" i="65"/>
  <c r="E1422" i="65"/>
  <c r="E1421" i="65"/>
  <c r="E1420" i="65"/>
  <c r="E1419" i="65"/>
  <c r="E1418" i="65"/>
  <c r="E1417" i="65"/>
  <c r="E1416" i="65"/>
  <c r="E1415" i="65"/>
  <c r="E1414" i="65"/>
  <c r="E1413" i="65"/>
  <c r="E1412" i="65"/>
  <c r="E1411" i="65"/>
  <c r="E1410" i="65"/>
  <c r="E1409" i="65"/>
  <c r="E1408" i="65"/>
  <c r="E1407" i="65"/>
  <c r="E1406" i="65"/>
  <c r="E1405" i="65"/>
  <c r="E1404" i="65"/>
  <c r="E1403" i="65"/>
  <c r="E1402" i="65"/>
  <c r="E1401" i="65"/>
  <c r="E1400" i="65"/>
  <c r="E1399" i="65"/>
  <c r="E1398" i="65"/>
  <c r="E1397" i="65"/>
  <c r="E1396" i="65"/>
  <c r="E1395" i="65"/>
  <c r="E1394" i="65"/>
  <c r="E1393" i="65"/>
  <c r="E1392" i="65"/>
  <c r="E1391" i="65"/>
  <c r="E1390" i="65"/>
  <c r="E1389" i="65"/>
  <c r="E1388" i="65"/>
  <c r="E1387" i="65"/>
  <c r="E1386" i="65"/>
  <c r="E1385" i="65"/>
  <c r="E1384" i="65"/>
  <c r="E1383" i="65"/>
  <c r="E1382" i="65"/>
  <c r="E1381" i="65"/>
  <c r="E1380" i="65"/>
  <c r="E1379" i="65"/>
  <c r="E1378" i="65"/>
  <c r="E1377" i="65"/>
  <c r="E1376" i="65"/>
  <c r="E1375" i="65"/>
  <c r="E1374" i="65"/>
  <c r="E1373" i="65"/>
  <c r="E1372" i="65"/>
  <c r="E1371" i="65"/>
  <c r="E1370" i="65"/>
  <c r="E1369" i="65"/>
  <c r="E1368" i="65"/>
  <c r="E1367" i="65"/>
  <c r="E1366" i="65"/>
  <c r="E1365" i="65"/>
  <c r="E1364" i="65"/>
  <c r="E1363" i="65"/>
  <c r="E1362" i="65"/>
  <c r="E1361" i="65"/>
  <c r="E1360" i="65"/>
  <c r="E1359" i="65"/>
  <c r="E1358" i="65"/>
  <c r="E1357" i="65"/>
  <c r="E1356" i="65"/>
  <c r="E1355" i="65"/>
  <c r="E1354" i="65"/>
  <c r="E1353" i="65"/>
  <c r="E1352" i="65"/>
  <c r="E1351" i="65"/>
  <c r="E1350" i="65"/>
  <c r="E1349" i="65"/>
  <c r="E1348" i="65"/>
  <c r="E1347" i="65"/>
  <c r="E1346" i="65"/>
  <c r="E1345" i="65"/>
  <c r="E1344" i="65"/>
  <c r="E1343" i="65"/>
  <c r="E1342" i="65"/>
  <c r="E1341" i="65"/>
  <c r="E1340" i="65"/>
  <c r="E1339" i="65"/>
  <c r="E1338" i="65"/>
  <c r="E1337" i="65"/>
  <c r="E1336" i="65"/>
  <c r="E1335" i="65"/>
  <c r="E1334" i="65"/>
  <c r="E1333" i="65"/>
  <c r="E1332" i="65"/>
  <c r="E1331" i="65"/>
  <c r="E1330" i="65"/>
  <c r="E1329" i="65"/>
  <c r="E1328" i="65"/>
  <c r="E1327" i="65"/>
  <c r="E1326" i="65"/>
  <c r="E1325" i="65"/>
  <c r="E1324" i="65"/>
  <c r="E1323" i="65"/>
  <c r="E1322" i="65"/>
  <c r="E1321" i="65"/>
  <c r="E1320" i="65"/>
  <c r="E1319" i="65"/>
  <c r="E1318" i="65"/>
  <c r="E1317" i="65"/>
  <c r="E1316" i="65"/>
  <c r="E1315" i="65"/>
  <c r="E1314" i="65"/>
  <c r="E1313" i="65"/>
  <c r="E1312" i="65"/>
  <c r="E1311" i="65"/>
  <c r="E1310" i="65"/>
  <c r="E1309" i="65"/>
  <c r="E1308" i="65"/>
  <c r="E1307" i="65"/>
  <c r="E1306" i="65"/>
  <c r="E1305" i="65"/>
  <c r="E1304" i="65"/>
  <c r="E1303" i="65"/>
  <c r="E1302" i="65"/>
  <c r="E1301" i="65"/>
  <c r="E1300" i="65"/>
  <c r="E1299" i="65"/>
  <c r="E1298" i="65"/>
  <c r="E1297" i="65"/>
  <c r="E1296" i="65"/>
  <c r="E1295" i="65"/>
  <c r="E1294" i="65"/>
  <c r="E1293" i="65"/>
  <c r="E1292" i="65"/>
  <c r="E1291" i="65"/>
  <c r="E1290" i="65"/>
  <c r="E1289" i="65"/>
  <c r="E1288" i="65"/>
  <c r="E1287" i="65"/>
  <c r="E1286" i="65"/>
  <c r="E1285" i="65"/>
  <c r="E1284" i="65"/>
  <c r="E1283" i="65"/>
  <c r="E1282" i="65"/>
  <c r="E1281" i="65"/>
  <c r="E1280" i="65"/>
  <c r="E1279" i="65"/>
  <c r="E1278" i="65"/>
  <c r="E1277" i="65"/>
  <c r="E1276" i="65"/>
  <c r="E1275" i="65"/>
  <c r="E1274" i="65"/>
  <c r="E1273" i="65"/>
  <c r="E1272" i="65"/>
  <c r="E1271" i="65"/>
  <c r="E1270" i="65"/>
  <c r="E1269" i="65"/>
  <c r="E1268" i="65"/>
  <c r="E1267" i="65"/>
  <c r="E1266" i="65"/>
  <c r="E1265" i="65"/>
  <c r="E1264" i="65"/>
  <c r="E1263" i="65"/>
  <c r="E1262" i="65"/>
  <c r="E1261" i="65"/>
  <c r="E1260" i="65"/>
  <c r="E1259" i="65"/>
  <c r="E1258" i="65"/>
  <c r="E1257" i="65"/>
  <c r="E1256" i="65"/>
  <c r="E1255" i="65"/>
  <c r="E1254" i="65"/>
  <c r="E1253" i="65"/>
  <c r="E1252" i="65"/>
  <c r="E1251" i="65"/>
  <c r="E1250" i="65"/>
  <c r="E1249" i="65"/>
  <c r="E1248" i="65"/>
  <c r="E1247" i="65"/>
  <c r="E1246" i="65"/>
  <c r="E1245" i="65"/>
  <c r="E1244" i="65"/>
  <c r="E1243" i="65"/>
  <c r="E1242" i="65"/>
  <c r="E1241" i="65"/>
  <c r="E1240" i="65"/>
  <c r="E1239" i="65"/>
  <c r="E1238" i="65"/>
  <c r="E1237" i="65"/>
  <c r="E1236" i="65"/>
  <c r="E1235" i="65"/>
  <c r="E1234" i="65"/>
  <c r="E1233" i="65"/>
  <c r="E1232" i="65"/>
  <c r="E1231" i="65"/>
  <c r="E1230" i="65"/>
  <c r="E1229" i="65"/>
  <c r="E1228" i="65"/>
  <c r="E1227" i="65"/>
  <c r="E1226" i="65"/>
  <c r="E1225" i="65"/>
  <c r="E1224" i="65"/>
  <c r="E1223" i="65"/>
  <c r="E1222" i="65"/>
  <c r="E1221" i="65"/>
  <c r="E1220" i="65"/>
  <c r="E1219" i="65"/>
  <c r="E1218" i="65"/>
  <c r="E1217" i="65"/>
  <c r="E1216" i="65"/>
  <c r="E1215" i="65"/>
  <c r="E1214" i="65"/>
  <c r="E1213" i="65"/>
  <c r="E1212" i="65"/>
  <c r="E1211" i="65"/>
  <c r="E1210" i="65"/>
  <c r="E1209" i="65"/>
  <c r="E1208" i="65"/>
  <c r="E1207" i="65"/>
  <c r="E1206" i="65"/>
  <c r="E1205" i="65"/>
  <c r="E1204" i="65"/>
  <c r="E1203" i="65"/>
  <c r="E1202" i="65"/>
  <c r="E1201" i="65"/>
  <c r="E1200" i="65"/>
  <c r="E1199" i="65"/>
  <c r="E1198" i="65"/>
  <c r="E1197" i="65"/>
  <c r="E1196" i="65"/>
  <c r="E1195" i="65"/>
  <c r="E1194" i="65"/>
  <c r="E1193" i="65"/>
  <c r="E1192" i="65"/>
  <c r="E1191" i="65"/>
  <c r="E1190" i="65"/>
  <c r="E1189" i="65"/>
  <c r="E1188" i="65"/>
  <c r="E1187" i="65"/>
  <c r="E1186" i="65"/>
  <c r="E1185" i="65"/>
  <c r="E1184" i="65"/>
  <c r="E1183" i="65"/>
  <c r="E1182" i="65"/>
  <c r="E1181" i="65"/>
  <c r="E1180" i="65"/>
  <c r="E1179" i="65"/>
  <c r="E1178" i="65"/>
  <c r="E1177" i="65"/>
  <c r="E1176" i="65"/>
  <c r="E1175" i="65"/>
  <c r="E1174" i="65"/>
  <c r="E1173" i="65"/>
  <c r="E1172" i="65"/>
  <c r="E1171" i="65"/>
  <c r="E1170" i="65"/>
  <c r="E1169" i="65"/>
  <c r="E1168" i="65"/>
  <c r="E1167" i="65"/>
  <c r="E1166" i="65"/>
  <c r="E1165" i="65"/>
  <c r="E1164" i="65"/>
  <c r="E1163" i="65"/>
  <c r="E1162" i="65"/>
  <c r="E1161" i="65"/>
  <c r="E1160" i="65"/>
  <c r="E1159" i="65"/>
  <c r="E1158" i="65"/>
  <c r="E1157" i="65"/>
  <c r="E1156" i="65"/>
  <c r="E1155" i="65"/>
  <c r="E1154" i="65"/>
  <c r="E1153" i="65"/>
  <c r="E1152" i="65"/>
  <c r="E1151" i="65"/>
  <c r="E1150" i="65"/>
  <c r="E1149" i="65"/>
  <c r="E1148" i="65"/>
  <c r="E1147" i="65"/>
  <c r="E1146" i="65"/>
  <c r="E1145" i="65"/>
  <c r="E1144" i="65"/>
  <c r="E1143" i="65"/>
  <c r="E1142" i="65"/>
  <c r="E1141" i="65"/>
  <c r="E1140" i="65"/>
  <c r="E1139" i="65"/>
  <c r="E1138" i="65"/>
  <c r="E1137" i="65"/>
  <c r="E1136" i="65"/>
  <c r="E1135" i="65"/>
  <c r="E1134" i="65"/>
  <c r="E1133" i="65"/>
  <c r="E1132" i="65"/>
  <c r="E1131" i="65"/>
  <c r="E1130" i="65"/>
  <c r="E1129" i="65"/>
  <c r="E1128" i="65"/>
  <c r="E1127" i="65"/>
  <c r="E1126" i="65"/>
  <c r="E1125" i="65"/>
  <c r="E1124" i="65"/>
  <c r="E1123" i="65"/>
  <c r="E1122" i="65"/>
  <c r="E1121" i="65"/>
  <c r="E1120" i="65"/>
  <c r="E1119" i="65"/>
  <c r="E1118" i="65"/>
  <c r="E1117" i="65"/>
  <c r="E1116" i="65"/>
  <c r="E1115" i="65"/>
  <c r="E1114" i="65"/>
  <c r="E1113" i="65"/>
  <c r="E1112" i="65"/>
  <c r="E1111" i="65"/>
  <c r="E1110" i="65"/>
  <c r="E1109" i="65"/>
  <c r="E1108" i="65"/>
  <c r="E1107" i="65"/>
  <c r="E1106" i="65"/>
  <c r="E1105" i="65"/>
  <c r="E1104" i="65"/>
  <c r="E1103" i="65"/>
  <c r="E1102" i="65"/>
  <c r="E1101" i="65"/>
  <c r="E1100" i="65"/>
  <c r="E1099" i="65"/>
  <c r="E1098" i="65"/>
  <c r="E1097" i="65"/>
  <c r="E1096" i="65"/>
  <c r="E1095" i="65"/>
  <c r="E1094" i="65"/>
  <c r="E1093" i="65"/>
  <c r="E1092" i="65"/>
  <c r="E1091" i="65"/>
  <c r="E1090" i="65"/>
  <c r="E1089" i="65"/>
  <c r="E1088" i="65"/>
  <c r="E1087" i="65"/>
  <c r="E1086" i="65"/>
  <c r="E1085" i="65"/>
  <c r="E1084" i="65"/>
  <c r="E1083" i="65"/>
  <c r="E1082" i="65"/>
  <c r="E1081" i="65"/>
  <c r="E1080" i="65"/>
  <c r="E1079" i="65"/>
  <c r="E1078" i="65"/>
  <c r="E1077" i="65"/>
  <c r="E1076" i="65"/>
  <c r="E1075" i="65"/>
  <c r="E1074" i="65"/>
  <c r="E1073" i="65"/>
  <c r="E1072" i="65"/>
  <c r="E1071" i="65"/>
  <c r="E1070" i="65"/>
  <c r="E1069" i="65"/>
  <c r="E1068" i="65"/>
  <c r="E1067" i="65"/>
  <c r="E1066" i="65"/>
  <c r="E1065" i="65"/>
  <c r="E1064" i="65"/>
  <c r="E1063" i="65"/>
  <c r="E1062" i="65"/>
  <c r="E1061" i="65"/>
  <c r="E1060" i="65"/>
  <c r="E1059" i="65"/>
  <c r="E1058" i="65"/>
  <c r="E1057" i="65"/>
  <c r="E1056" i="65"/>
  <c r="E1055" i="65"/>
  <c r="E1054" i="65"/>
  <c r="E1053" i="65"/>
  <c r="E1052" i="65"/>
  <c r="E1051" i="65"/>
  <c r="E1050" i="65"/>
  <c r="E1049" i="65"/>
  <c r="E1048" i="65"/>
  <c r="E1047" i="65"/>
  <c r="E1046" i="65"/>
  <c r="E1045" i="65"/>
  <c r="E1044" i="65"/>
  <c r="E1043" i="65"/>
  <c r="E1042" i="65"/>
  <c r="E1041" i="65"/>
  <c r="E1040" i="65"/>
  <c r="E1039" i="65"/>
  <c r="E1038" i="65"/>
  <c r="E1037" i="65"/>
  <c r="E1036" i="65"/>
  <c r="E1035" i="65"/>
  <c r="E1034" i="65"/>
  <c r="E1033" i="65"/>
  <c r="E1032" i="65"/>
  <c r="E1031" i="65"/>
  <c r="E1030" i="65"/>
  <c r="E1029" i="65"/>
  <c r="E1028" i="65"/>
  <c r="E1027" i="65"/>
  <c r="E1026" i="65"/>
  <c r="E1025" i="65"/>
  <c r="E1024" i="65"/>
  <c r="E1023" i="65"/>
  <c r="E1022" i="65"/>
  <c r="E1021" i="65"/>
  <c r="E1020" i="65"/>
  <c r="E1019" i="65"/>
  <c r="E1018" i="65"/>
  <c r="E1017" i="65"/>
  <c r="E1016" i="65"/>
  <c r="E1015" i="65"/>
  <c r="E1014" i="65"/>
  <c r="E1013" i="65"/>
  <c r="E1012" i="65"/>
  <c r="E1011" i="65"/>
  <c r="E1010" i="65"/>
  <c r="E1009" i="65"/>
  <c r="E1008" i="65"/>
  <c r="E1007" i="65"/>
  <c r="E1006" i="65"/>
  <c r="E1005" i="65"/>
  <c r="E1004" i="65"/>
  <c r="E1003" i="65"/>
  <c r="E1002" i="65"/>
  <c r="E1001" i="65"/>
  <c r="E1000" i="65"/>
  <c r="E999" i="65"/>
  <c r="E998" i="65"/>
  <c r="E997" i="65"/>
  <c r="E996" i="65"/>
  <c r="E995" i="65"/>
  <c r="E994" i="65"/>
  <c r="E993" i="65"/>
  <c r="E992" i="65"/>
  <c r="E991" i="65"/>
  <c r="E990" i="65"/>
  <c r="E989" i="65"/>
  <c r="E988" i="65"/>
  <c r="E987" i="65"/>
  <c r="E986" i="65"/>
  <c r="E985" i="65"/>
  <c r="E984" i="65"/>
  <c r="E983" i="65"/>
  <c r="E982" i="65"/>
  <c r="E981" i="65"/>
  <c r="E980" i="65"/>
  <c r="E979" i="65"/>
  <c r="E978" i="65"/>
  <c r="E977" i="65"/>
  <c r="E976" i="65"/>
  <c r="E975" i="65"/>
  <c r="E974" i="65"/>
  <c r="E973" i="65"/>
  <c r="E972" i="65"/>
  <c r="E971" i="65"/>
  <c r="E970" i="65"/>
  <c r="E969" i="65"/>
  <c r="E968" i="65"/>
  <c r="E967" i="65"/>
  <c r="E966" i="65"/>
  <c r="E965" i="65"/>
  <c r="E964" i="65"/>
  <c r="E963" i="65"/>
  <c r="E962" i="65"/>
  <c r="E961" i="65"/>
  <c r="E960" i="65"/>
  <c r="E959" i="65"/>
  <c r="E958" i="65"/>
  <c r="E957" i="65"/>
  <c r="E956" i="65"/>
  <c r="E955" i="65"/>
  <c r="E954" i="65"/>
  <c r="E953" i="65"/>
  <c r="E952" i="65"/>
  <c r="E951" i="65"/>
  <c r="E950" i="65"/>
  <c r="E949" i="65"/>
  <c r="E948" i="65"/>
  <c r="E947" i="65"/>
  <c r="E946" i="65"/>
  <c r="E945" i="65"/>
  <c r="E944" i="65"/>
  <c r="E943" i="65"/>
  <c r="E942" i="65"/>
  <c r="E941" i="65"/>
  <c r="E940" i="65"/>
  <c r="E939" i="65"/>
  <c r="E938" i="65"/>
  <c r="E937" i="65"/>
  <c r="E936" i="65"/>
  <c r="E935" i="65"/>
  <c r="E934" i="65"/>
  <c r="E933" i="65"/>
  <c r="E932" i="65"/>
  <c r="E931" i="65"/>
  <c r="E930" i="65"/>
  <c r="E929" i="65"/>
  <c r="E928" i="65"/>
  <c r="E927" i="65"/>
  <c r="E926" i="65"/>
  <c r="E925" i="65"/>
  <c r="E924" i="65"/>
  <c r="E923" i="65"/>
  <c r="E922" i="65"/>
  <c r="E921" i="65"/>
  <c r="E920" i="65"/>
  <c r="E919" i="65"/>
  <c r="E918" i="65"/>
  <c r="E917" i="65"/>
  <c r="E916" i="65"/>
  <c r="E915" i="65"/>
  <c r="E914" i="65"/>
  <c r="E913" i="65"/>
  <c r="E912" i="65"/>
  <c r="E911" i="65"/>
  <c r="E910" i="65"/>
  <c r="E909" i="65"/>
  <c r="E908" i="65"/>
  <c r="E907" i="65"/>
  <c r="E906" i="65"/>
  <c r="E905" i="65"/>
  <c r="E904" i="65"/>
  <c r="E903" i="65"/>
  <c r="E902" i="65"/>
  <c r="E901" i="65"/>
  <c r="E900" i="65"/>
  <c r="E899" i="65"/>
  <c r="E898" i="65"/>
  <c r="E897" i="65"/>
  <c r="E896" i="65"/>
  <c r="E895" i="65"/>
  <c r="E894" i="65"/>
  <c r="E893" i="65"/>
  <c r="E892" i="65"/>
  <c r="E891" i="65"/>
  <c r="E890" i="65"/>
  <c r="E889" i="65"/>
  <c r="E888" i="65"/>
  <c r="E887" i="65"/>
  <c r="E886" i="65"/>
  <c r="E885" i="65"/>
  <c r="E884" i="65"/>
  <c r="E883" i="65"/>
  <c r="E882" i="65"/>
  <c r="E881" i="65"/>
  <c r="E880" i="65"/>
  <c r="E879" i="65"/>
  <c r="E878" i="65"/>
  <c r="E877" i="65"/>
  <c r="E876" i="65"/>
  <c r="E875" i="65"/>
  <c r="E874" i="65"/>
  <c r="E873" i="65"/>
  <c r="E872" i="65"/>
  <c r="E871" i="65"/>
  <c r="E870" i="65"/>
  <c r="E869" i="65"/>
  <c r="E868" i="65"/>
  <c r="E867" i="65"/>
  <c r="E866" i="65"/>
  <c r="E865" i="65"/>
  <c r="E864" i="65"/>
  <c r="E863" i="65"/>
  <c r="E862" i="65"/>
  <c r="E861" i="65"/>
  <c r="E860" i="65"/>
  <c r="E859" i="65"/>
  <c r="E858" i="65"/>
  <c r="E857" i="65"/>
  <c r="E856" i="65"/>
  <c r="E855" i="65"/>
  <c r="E854" i="65"/>
  <c r="E853" i="65"/>
  <c r="E852" i="65"/>
  <c r="E851" i="65"/>
  <c r="E850" i="65"/>
  <c r="E849" i="65"/>
  <c r="E848" i="65"/>
  <c r="E847" i="65"/>
  <c r="E846" i="65"/>
  <c r="E845" i="65"/>
  <c r="E844" i="65"/>
  <c r="E843" i="65"/>
  <c r="E842" i="65"/>
  <c r="E841" i="65"/>
  <c r="E840" i="65"/>
  <c r="E839" i="65"/>
  <c r="E838" i="65"/>
  <c r="E837" i="65"/>
  <c r="E836" i="65"/>
  <c r="E835" i="65"/>
  <c r="E834" i="65"/>
  <c r="E833" i="65"/>
  <c r="E832" i="65"/>
  <c r="E831" i="65"/>
  <c r="E830" i="65"/>
  <c r="E829" i="65"/>
  <c r="E828" i="65"/>
  <c r="E827" i="65"/>
  <c r="E826" i="65"/>
  <c r="E825" i="65"/>
  <c r="E824" i="65"/>
  <c r="E823" i="65"/>
  <c r="E822" i="65"/>
  <c r="E821" i="65"/>
  <c r="E820" i="65"/>
  <c r="E819" i="65"/>
  <c r="E818" i="65"/>
  <c r="E817" i="65"/>
  <c r="E816" i="65"/>
  <c r="E815" i="65"/>
  <c r="E814" i="65"/>
  <c r="E813" i="65"/>
  <c r="E812" i="65"/>
  <c r="E811" i="65"/>
  <c r="E810" i="65"/>
  <c r="E809" i="65"/>
  <c r="E808" i="65"/>
  <c r="E807" i="65"/>
  <c r="E806" i="65"/>
  <c r="E805" i="65"/>
  <c r="E804" i="65"/>
  <c r="E803" i="65"/>
  <c r="E802" i="65"/>
  <c r="E801" i="65"/>
  <c r="E800" i="65"/>
  <c r="E799" i="65"/>
  <c r="E798" i="65"/>
  <c r="E797" i="65"/>
  <c r="E796" i="65"/>
  <c r="E795" i="65"/>
  <c r="E794" i="65"/>
  <c r="E793" i="65"/>
  <c r="E792" i="65"/>
  <c r="E791" i="65"/>
  <c r="E790" i="65"/>
  <c r="E789" i="65"/>
  <c r="E788" i="65"/>
  <c r="E787" i="65"/>
  <c r="E786" i="65"/>
  <c r="E785" i="65"/>
  <c r="E784" i="65"/>
  <c r="E783" i="65"/>
  <c r="E782" i="65"/>
  <c r="E781" i="65"/>
  <c r="E780" i="65"/>
  <c r="E779" i="65"/>
  <c r="E778" i="65"/>
  <c r="E777" i="65"/>
  <c r="E776" i="65"/>
  <c r="E775" i="65"/>
  <c r="E774" i="65"/>
  <c r="E773" i="65"/>
  <c r="E772" i="65"/>
  <c r="E771" i="65"/>
  <c r="E770" i="65"/>
  <c r="E769" i="65"/>
  <c r="E768" i="65"/>
  <c r="E767" i="65"/>
  <c r="E766" i="65"/>
  <c r="E765" i="65"/>
  <c r="E764" i="65"/>
  <c r="E763" i="65"/>
  <c r="E762" i="65"/>
  <c r="E761" i="65"/>
  <c r="E760" i="65"/>
  <c r="E759" i="65"/>
  <c r="E758" i="65"/>
  <c r="E757" i="65"/>
  <c r="E756" i="65"/>
  <c r="E755" i="65"/>
  <c r="E754" i="65"/>
  <c r="E753" i="65"/>
  <c r="E752" i="65"/>
  <c r="E751" i="65"/>
  <c r="E750" i="65"/>
  <c r="E749" i="65"/>
  <c r="E748" i="65"/>
  <c r="E747" i="65"/>
  <c r="E746" i="65"/>
  <c r="E745" i="65"/>
  <c r="E744" i="65"/>
  <c r="E743" i="65"/>
  <c r="E742" i="65"/>
  <c r="E741" i="65"/>
  <c r="E740" i="65"/>
  <c r="E739" i="65"/>
  <c r="E738" i="65"/>
  <c r="E737" i="65"/>
  <c r="E736" i="65"/>
  <c r="E735" i="65"/>
  <c r="E734" i="65"/>
  <c r="E733" i="65"/>
  <c r="E732" i="65"/>
  <c r="E731" i="65"/>
  <c r="E730" i="65"/>
  <c r="E729" i="65"/>
  <c r="E728" i="65"/>
  <c r="E727" i="65"/>
  <c r="E726" i="65"/>
  <c r="E725" i="65"/>
  <c r="E724" i="65"/>
  <c r="E723" i="65"/>
  <c r="E722" i="65"/>
  <c r="E721" i="65"/>
  <c r="E720" i="65"/>
  <c r="E719" i="65"/>
  <c r="E718" i="65"/>
  <c r="E717" i="65"/>
  <c r="E716" i="65"/>
  <c r="E715" i="65"/>
  <c r="E714" i="65"/>
  <c r="E713" i="65"/>
  <c r="E712" i="65"/>
  <c r="E711" i="65"/>
  <c r="E710" i="65"/>
  <c r="E709" i="65"/>
  <c r="E708" i="65"/>
  <c r="E707" i="65"/>
  <c r="E706" i="65"/>
  <c r="E705" i="65"/>
  <c r="E704" i="65"/>
  <c r="E703" i="65"/>
  <c r="E702" i="65"/>
  <c r="E701" i="65"/>
  <c r="E700" i="65"/>
  <c r="E699" i="65"/>
  <c r="E698" i="65"/>
  <c r="E697" i="65"/>
  <c r="E696" i="65"/>
  <c r="E695" i="65"/>
  <c r="E694" i="65"/>
  <c r="E693" i="65"/>
  <c r="E692" i="65"/>
  <c r="E691" i="65"/>
  <c r="E690" i="65"/>
  <c r="E689" i="65"/>
  <c r="E688" i="65"/>
  <c r="E687" i="65"/>
  <c r="E686" i="65"/>
  <c r="E685" i="65"/>
  <c r="E684" i="65"/>
  <c r="E683" i="65"/>
  <c r="E682" i="65"/>
  <c r="E681" i="65"/>
  <c r="E680" i="65"/>
  <c r="E679" i="65"/>
  <c r="E678" i="65"/>
  <c r="E677" i="65"/>
  <c r="E676" i="65"/>
  <c r="E675" i="65"/>
  <c r="E674" i="65"/>
  <c r="E673" i="65"/>
  <c r="E672" i="65"/>
  <c r="E671" i="65"/>
  <c r="E670" i="65"/>
  <c r="E669" i="65"/>
  <c r="E668" i="65"/>
  <c r="E667" i="65"/>
  <c r="E666" i="65"/>
  <c r="E665" i="65"/>
  <c r="E664" i="65"/>
  <c r="E663" i="65"/>
  <c r="E662" i="65"/>
  <c r="E661" i="65"/>
  <c r="E660" i="65"/>
  <c r="E659" i="65"/>
  <c r="E658" i="65"/>
  <c r="E657" i="65"/>
  <c r="E656" i="65"/>
  <c r="E655" i="65"/>
  <c r="E654" i="65"/>
  <c r="E653" i="65"/>
  <c r="E652" i="65"/>
  <c r="E651" i="65"/>
  <c r="E650" i="65"/>
  <c r="E649" i="65"/>
  <c r="E648" i="65"/>
  <c r="E647" i="65"/>
  <c r="E646" i="65"/>
  <c r="E645" i="65"/>
  <c r="E644" i="65"/>
  <c r="E643" i="65"/>
  <c r="E642" i="65"/>
  <c r="E641" i="65"/>
  <c r="E640" i="65"/>
  <c r="E639" i="65"/>
  <c r="E638" i="65"/>
  <c r="E637" i="65"/>
  <c r="E636" i="65"/>
  <c r="E635" i="65"/>
  <c r="E634" i="65"/>
  <c r="E633" i="65"/>
  <c r="E632" i="65"/>
  <c r="E631" i="65"/>
  <c r="E630" i="65"/>
  <c r="E629" i="65"/>
  <c r="E628" i="65"/>
  <c r="E627" i="65"/>
  <c r="E626" i="65"/>
  <c r="E625" i="65"/>
  <c r="E624" i="65"/>
  <c r="E623" i="65"/>
  <c r="E622" i="65"/>
  <c r="E621" i="65"/>
  <c r="E620" i="65"/>
  <c r="E619" i="65"/>
  <c r="E618" i="65"/>
  <c r="E617" i="65"/>
  <c r="E616" i="65"/>
  <c r="E615" i="65"/>
  <c r="E614" i="65"/>
  <c r="E613" i="65"/>
  <c r="E612" i="65"/>
  <c r="E611" i="65"/>
  <c r="E610" i="65"/>
  <c r="E609" i="65"/>
  <c r="E608" i="65"/>
  <c r="E607" i="65"/>
  <c r="E606" i="65"/>
  <c r="E605" i="65"/>
  <c r="E604" i="65"/>
  <c r="E603" i="65"/>
  <c r="E602" i="65"/>
  <c r="E601" i="65"/>
  <c r="E600" i="65"/>
  <c r="E599" i="65"/>
  <c r="E598" i="65"/>
  <c r="E597" i="65"/>
  <c r="E596" i="65"/>
  <c r="E595" i="65"/>
  <c r="E594" i="65"/>
  <c r="E593" i="65"/>
  <c r="E592" i="65"/>
  <c r="E591" i="65"/>
  <c r="E590" i="65"/>
  <c r="E589" i="65"/>
  <c r="E588" i="65"/>
  <c r="E587" i="65"/>
  <c r="E586" i="65"/>
  <c r="E585" i="65"/>
  <c r="E584" i="65"/>
  <c r="E583" i="65"/>
  <c r="E582" i="65"/>
  <c r="E581" i="65"/>
  <c r="E580" i="65"/>
  <c r="E579" i="65"/>
  <c r="E578" i="65"/>
  <c r="E577" i="65"/>
  <c r="E576" i="65"/>
  <c r="E575" i="65"/>
  <c r="E574" i="65"/>
  <c r="E573" i="65"/>
  <c r="E572" i="65"/>
  <c r="E571" i="65"/>
  <c r="E570" i="65"/>
  <c r="E569" i="65"/>
  <c r="E568" i="65"/>
  <c r="E567" i="65"/>
  <c r="E566" i="65"/>
  <c r="E565" i="65"/>
  <c r="E564" i="65"/>
  <c r="E563" i="65"/>
  <c r="E562" i="65"/>
  <c r="E561" i="65"/>
  <c r="E560" i="65"/>
  <c r="E559" i="65"/>
  <c r="E558" i="65"/>
  <c r="E557" i="65"/>
  <c r="E556" i="65"/>
  <c r="E555" i="65"/>
  <c r="E554" i="65"/>
  <c r="E553" i="65"/>
  <c r="E552" i="65"/>
  <c r="E551" i="65"/>
  <c r="E550" i="65"/>
  <c r="E549" i="65"/>
  <c r="E548" i="65"/>
  <c r="E547" i="65"/>
  <c r="E546" i="65"/>
  <c r="E545" i="65"/>
  <c r="E544" i="65"/>
  <c r="E543" i="65"/>
  <c r="E542" i="65"/>
  <c r="E541" i="65"/>
  <c r="E540" i="65"/>
  <c r="E539" i="65"/>
  <c r="E538" i="65"/>
  <c r="E537" i="65"/>
  <c r="E536" i="65"/>
  <c r="E535" i="65"/>
  <c r="E534" i="65"/>
  <c r="E533" i="65"/>
  <c r="E532" i="65"/>
  <c r="E531" i="65"/>
  <c r="E530" i="65"/>
  <c r="E529" i="65"/>
  <c r="E528" i="65"/>
  <c r="E527" i="65"/>
  <c r="E526" i="65"/>
  <c r="E525" i="65"/>
  <c r="E524" i="65"/>
  <c r="E523" i="65"/>
  <c r="E522" i="65"/>
  <c r="E521" i="65"/>
  <c r="E520" i="65"/>
  <c r="E519" i="65"/>
  <c r="E518" i="65"/>
  <c r="E517" i="65"/>
  <c r="E516" i="65"/>
  <c r="E515" i="65"/>
  <c r="E514" i="65"/>
  <c r="E513" i="65"/>
  <c r="E512" i="65"/>
  <c r="E511" i="65"/>
  <c r="E510" i="65"/>
  <c r="E509" i="65"/>
  <c r="E508" i="65"/>
  <c r="E507" i="65"/>
  <c r="E506" i="65"/>
  <c r="E505" i="65"/>
  <c r="E504" i="65"/>
  <c r="E503" i="65"/>
  <c r="E502" i="65"/>
  <c r="E501" i="65"/>
  <c r="E500" i="65"/>
  <c r="E499" i="65"/>
  <c r="E498" i="65"/>
  <c r="E497" i="65"/>
  <c r="E496" i="65"/>
  <c r="E495" i="65"/>
  <c r="E494" i="65"/>
  <c r="E493" i="65"/>
  <c r="E492" i="65"/>
  <c r="E491" i="65"/>
  <c r="E490" i="65"/>
  <c r="E489" i="65"/>
  <c r="E488" i="65"/>
  <c r="E487" i="65"/>
  <c r="E486" i="65"/>
  <c r="E485" i="65"/>
  <c r="E484" i="65"/>
  <c r="E483" i="65"/>
  <c r="E482" i="65"/>
  <c r="E481" i="65"/>
  <c r="E480" i="65"/>
  <c r="E479" i="65"/>
  <c r="E478" i="65"/>
  <c r="E477" i="65"/>
  <c r="E476" i="65"/>
  <c r="E475" i="65"/>
  <c r="E474" i="65"/>
  <c r="E473" i="65"/>
  <c r="E472" i="65"/>
  <c r="E471" i="65"/>
  <c r="E470" i="65"/>
  <c r="E469" i="65"/>
  <c r="E468" i="65"/>
  <c r="E467" i="65"/>
  <c r="E466" i="65"/>
  <c r="E465" i="65"/>
  <c r="E464" i="65"/>
  <c r="E463" i="65"/>
  <c r="E462" i="65"/>
  <c r="E461" i="65"/>
  <c r="E460" i="65"/>
  <c r="E459" i="65"/>
  <c r="E458" i="65"/>
  <c r="E457" i="65"/>
  <c r="E456" i="65"/>
  <c r="E455" i="65"/>
  <c r="E454" i="65"/>
  <c r="E453" i="65"/>
  <c r="E452" i="65"/>
  <c r="E451" i="65"/>
  <c r="E450" i="65"/>
  <c r="E449" i="65"/>
  <c r="E448" i="65"/>
  <c r="E447" i="65"/>
  <c r="E446" i="65"/>
  <c r="E445" i="65"/>
  <c r="E444" i="65"/>
  <c r="E443" i="65"/>
  <c r="E442" i="65"/>
  <c r="E441" i="65"/>
  <c r="E440" i="65"/>
  <c r="E439" i="65"/>
  <c r="E438" i="65"/>
  <c r="E437" i="65"/>
  <c r="E436" i="65"/>
  <c r="E435" i="65"/>
  <c r="E434" i="65"/>
  <c r="E433" i="65"/>
  <c r="E432" i="65"/>
  <c r="E431" i="65"/>
  <c r="E430" i="65"/>
  <c r="E429" i="65"/>
  <c r="E428" i="65"/>
  <c r="E427" i="65"/>
  <c r="E426" i="65"/>
  <c r="E425" i="65"/>
  <c r="E424" i="65"/>
  <c r="E423" i="65"/>
  <c r="E422" i="65"/>
  <c r="E421" i="65"/>
  <c r="E420" i="65"/>
  <c r="E419" i="65"/>
  <c r="E418" i="65"/>
  <c r="E417" i="65"/>
  <c r="E416" i="65"/>
  <c r="E415" i="65"/>
  <c r="E414" i="65"/>
  <c r="E413" i="65"/>
  <c r="E412" i="65"/>
  <c r="E411" i="65"/>
  <c r="E410" i="65"/>
  <c r="E409" i="65"/>
  <c r="E408" i="65"/>
  <c r="E407" i="65"/>
  <c r="E406" i="65"/>
  <c r="E405" i="65"/>
  <c r="E404" i="65"/>
  <c r="E403" i="65"/>
  <c r="E402" i="65"/>
  <c r="E401" i="65"/>
  <c r="E400" i="65"/>
  <c r="E399" i="65"/>
  <c r="E398" i="65"/>
  <c r="E397" i="65"/>
  <c r="E396" i="65"/>
  <c r="E395" i="65"/>
  <c r="E394" i="65"/>
  <c r="E393" i="65"/>
  <c r="E392" i="65"/>
  <c r="E391" i="65"/>
  <c r="E390" i="65"/>
  <c r="E389" i="65"/>
  <c r="E388" i="65"/>
  <c r="E387" i="65"/>
  <c r="E386" i="65"/>
  <c r="E385" i="65"/>
  <c r="E384" i="65"/>
  <c r="E383" i="65"/>
  <c r="E382" i="65"/>
  <c r="E381" i="65"/>
  <c r="E380" i="65"/>
  <c r="E379" i="65"/>
  <c r="E378" i="65"/>
  <c r="E377" i="65"/>
  <c r="E376" i="65"/>
  <c r="E375" i="65"/>
  <c r="E374" i="65"/>
  <c r="E373" i="65"/>
  <c r="E372" i="65"/>
  <c r="E371" i="65"/>
  <c r="E370" i="65"/>
  <c r="E369" i="65"/>
  <c r="E368" i="65"/>
  <c r="E367" i="65"/>
  <c r="E366" i="65"/>
  <c r="E365" i="65"/>
  <c r="E364" i="65"/>
  <c r="E363" i="65"/>
  <c r="E362" i="65"/>
  <c r="E361" i="65"/>
  <c r="E360" i="65"/>
  <c r="E359" i="65"/>
  <c r="E358" i="65"/>
  <c r="E357" i="65"/>
  <c r="E356" i="65"/>
  <c r="E355" i="65"/>
  <c r="E354" i="65"/>
  <c r="E353" i="65"/>
  <c r="E352" i="65"/>
  <c r="E351" i="65"/>
  <c r="E350" i="65"/>
  <c r="E349" i="65"/>
  <c r="E348" i="65"/>
  <c r="E347" i="65"/>
  <c r="E346" i="65"/>
  <c r="E345" i="65"/>
  <c r="E344" i="65"/>
  <c r="E343" i="65"/>
  <c r="E342" i="65"/>
  <c r="E341" i="65"/>
  <c r="E340" i="65"/>
  <c r="E339" i="65"/>
  <c r="E338" i="65"/>
  <c r="E337" i="65"/>
  <c r="E336" i="65"/>
  <c r="E335" i="65"/>
  <c r="E334" i="65"/>
  <c r="E333" i="65"/>
  <c r="E332" i="65"/>
  <c r="E331" i="65"/>
  <c r="E330" i="65"/>
  <c r="E329" i="65"/>
  <c r="E328" i="65"/>
  <c r="E327" i="65"/>
  <c r="E326" i="65"/>
  <c r="E325" i="65"/>
  <c r="E324" i="65"/>
  <c r="E323" i="65"/>
  <c r="E322" i="65"/>
  <c r="E321" i="65"/>
  <c r="E320" i="65"/>
  <c r="E319" i="65"/>
  <c r="E318" i="65"/>
  <c r="E317" i="65"/>
  <c r="E316" i="65"/>
  <c r="E315" i="65"/>
  <c r="E314" i="65"/>
  <c r="E313" i="65"/>
  <c r="E312" i="65"/>
  <c r="E311" i="65"/>
  <c r="E310" i="65"/>
  <c r="E309" i="65"/>
  <c r="E308" i="65"/>
  <c r="E307" i="65"/>
  <c r="E306" i="65"/>
  <c r="E305" i="65"/>
  <c r="E304" i="65"/>
  <c r="E303" i="65"/>
  <c r="E302" i="65"/>
  <c r="E301" i="65"/>
  <c r="E300" i="65"/>
  <c r="E299" i="65"/>
  <c r="E298" i="65"/>
  <c r="E297" i="65"/>
  <c r="E296" i="65"/>
  <c r="E295" i="65"/>
  <c r="E294" i="65"/>
  <c r="E293" i="65"/>
  <c r="E292" i="65"/>
  <c r="E291" i="65"/>
  <c r="E290" i="65"/>
  <c r="E289" i="65"/>
  <c r="E288" i="65"/>
  <c r="E287" i="65"/>
  <c r="E286" i="65"/>
  <c r="E285" i="65"/>
  <c r="E284" i="65"/>
  <c r="E283" i="65"/>
  <c r="E282" i="65"/>
  <c r="E281" i="65"/>
  <c r="E280" i="65"/>
  <c r="E279" i="65"/>
  <c r="E278" i="65"/>
  <c r="E277" i="65"/>
  <c r="E276" i="65"/>
  <c r="E275" i="65"/>
  <c r="E274" i="65"/>
  <c r="E273" i="65"/>
  <c r="E272" i="65"/>
  <c r="E271" i="65"/>
  <c r="E270" i="65"/>
  <c r="E269" i="65"/>
  <c r="E268" i="65"/>
  <c r="E267" i="65"/>
  <c r="E266" i="65"/>
  <c r="E265" i="65"/>
  <c r="E264" i="65"/>
  <c r="E263" i="65"/>
  <c r="E262" i="65"/>
  <c r="E261" i="65"/>
  <c r="E260" i="65"/>
  <c r="E259" i="65"/>
  <c r="E258" i="65"/>
  <c r="E257" i="65"/>
  <c r="E256" i="65"/>
  <c r="E255" i="65"/>
  <c r="E254" i="65"/>
  <c r="E253" i="65"/>
  <c r="E252" i="65"/>
  <c r="E251" i="65"/>
  <c r="E250" i="65"/>
  <c r="E249" i="65"/>
  <c r="E248" i="65"/>
  <c r="E247" i="65"/>
  <c r="E246" i="65"/>
  <c r="E245" i="65"/>
  <c r="E244" i="65"/>
  <c r="E243" i="65"/>
  <c r="E242" i="65"/>
  <c r="E241" i="65"/>
  <c r="E240" i="65"/>
  <c r="E239" i="65"/>
  <c r="E238" i="65"/>
  <c r="E237" i="65"/>
  <c r="E236" i="65"/>
  <c r="E235" i="65"/>
  <c r="E234" i="65"/>
  <c r="E233" i="65"/>
  <c r="E232" i="65"/>
  <c r="E231" i="65"/>
  <c r="E230" i="65"/>
  <c r="E229" i="65"/>
  <c r="E228" i="65"/>
  <c r="E227" i="65"/>
  <c r="E226" i="65"/>
  <c r="E225" i="65"/>
  <c r="E224" i="65"/>
  <c r="E223" i="65"/>
  <c r="E222" i="65"/>
  <c r="E221" i="65"/>
  <c r="E220" i="65"/>
  <c r="E219" i="65"/>
  <c r="E218" i="65"/>
  <c r="E217" i="65"/>
  <c r="E216" i="65"/>
  <c r="E215" i="65"/>
  <c r="E214" i="65"/>
  <c r="E213" i="65"/>
  <c r="E212" i="65"/>
  <c r="E211" i="65"/>
  <c r="E210" i="65"/>
  <c r="E209" i="65"/>
  <c r="E208" i="65"/>
  <c r="E207" i="65"/>
  <c r="E206" i="65"/>
  <c r="E205" i="65"/>
  <c r="E204" i="65"/>
  <c r="E203" i="65"/>
  <c r="E202" i="65"/>
  <c r="E201" i="65"/>
  <c r="E200" i="65"/>
  <c r="E199" i="65"/>
  <c r="E198" i="65"/>
  <c r="E197" i="65"/>
  <c r="E196" i="65"/>
  <c r="E195" i="65"/>
  <c r="E194" i="65"/>
  <c r="E193" i="65"/>
  <c r="E192" i="65"/>
  <c r="E191" i="65"/>
  <c r="E190" i="65"/>
  <c r="E189" i="65"/>
  <c r="E188" i="65"/>
  <c r="E187" i="65"/>
  <c r="E186" i="65"/>
  <c r="E185" i="65"/>
  <c r="E184" i="65"/>
  <c r="E183" i="65"/>
  <c r="E182" i="65"/>
  <c r="E181" i="65"/>
  <c r="E180" i="65"/>
  <c r="E179" i="65"/>
  <c r="E178" i="65"/>
  <c r="E177" i="65"/>
  <c r="E176" i="65"/>
  <c r="E175" i="65"/>
  <c r="E174" i="65"/>
  <c r="E173" i="65"/>
  <c r="E172" i="65"/>
  <c r="E171" i="65"/>
  <c r="E170" i="65"/>
  <c r="E169" i="65"/>
  <c r="E168" i="65"/>
  <c r="E167" i="65"/>
  <c r="E166" i="65"/>
  <c r="E165" i="65"/>
  <c r="E164" i="65"/>
  <c r="E163" i="65"/>
  <c r="E162" i="65"/>
  <c r="E161" i="65"/>
  <c r="E160" i="65"/>
  <c r="E159" i="65"/>
  <c r="E158" i="65"/>
  <c r="E157" i="65"/>
  <c r="E156" i="65"/>
  <c r="E155" i="65"/>
  <c r="E154" i="65"/>
  <c r="E153" i="65"/>
  <c r="E152" i="65"/>
  <c r="E151" i="65"/>
  <c r="E150" i="65"/>
  <c r="E149" i="65"/>
  <c r="E148" i="65"/>
  <c r="E147" i="65"/>
  <c r="E146" i="65"/>
  <c r="E145" i="65"/>
  <c r="E144" i="65"/>
  <c r="E143" i="65"/>
  <c r="E142" i="65"/>
  <c r="E141" i="65"/>
  <c r="E140" i="65"/>
  <c r="E139" i="65"/>
  <c r="E138" i="65"/>
  <c r="E137" i="65"/>
  <c r="E136" i="65"/>
  <c r="E135" i="65"/>
  <c r="E134" i="65"/>
  <c r="E133" i="65"/>
  <c r="E132" i="65"/>
  <c r="E131" i="65"/>
  <c r="E130" i="65"/>
  <c r="E129" i="65"/>
  <c r="E128" i="65"/>
  <c r="E127" i="65"/>
  <c r="E126" i="65"/>
  <c r="E125" i="65"/>
  <c r="E124" i="65"/>
  <c r="E123" i="65"/>
  <c r="E122" i="65"/>
  <c r="E121" i="65"/>
  <c r="E120" i="65"/>
  <c r="E119" i="65"/>
  <c r="E118" i="65"/>
  <c r="E117" i="65"/>
  <c r="E116" i="65"/>
  <c r="E115" i="65"/>
  <c r="E114" i="65"/>
  <c r="E113" i="65"/>
  <c r="E112" i="65"/>
  <c r="E111" i="65"/>
  <c r="E110" i="65"/>
  <c r="E109" i="65"/>
  <c r="E108" i="65"/>
  <c r="E107" i="65"/>
  <c r="E106" i="65"/>
  <c r="E105" i="65"/>
  <c r="E104" i="65"/>
  <c r="E103" i="65"/>
  <c r="E102" i="65"/>
  <c r="E101" i="65"/>
  <c r="E100" i="65"/>
  <c r="E99" i="65"/>
  <c r="E98" i="65"/>
  <c r="E97" i="65"/>
  <c r="E96" i="65"/>
  <c r="E95" i="65"/>
  <c r="E94" i="65"/>
  <c r="E93" i="65"/>
  <c r="E92" i="65"/>
  <c r="E91" i="65"/>
  <c r="E90" i="65"/>
  <c r="E89" i="65"/>
  <c r="E88" i="65"/>
  <c r="E87" i="65"/>
  <c r="E86" i="65"/>
  <c r="E85" i="65"/>
  <c r="E84" i="65"/>
  <c r="E83" i="65"/>
  <c r="E82" i="65"/>
  <c r="E81" i="65"/>
  <c r="E80" i="65"/>
  <c r="E79" i="65"/>
  <c r="E78" i="65"/>
  <c r="E77" i="65"/>
  <c r="E76" i="65"/>
  <c r="E75" i="65"/>
  <c r="E74" i="65"/>
  <c r="E73" i="65"/>
  <c r="E72" i="65"/>
  <c r="E71" i="65"/>
  <c r="E70" i="65"/>
  <c r="E69" i="65"/>
  <c r="E68" i="65"/>
  <c r="E67" i="65"/>
  <c r="E66" i="65"/>
  <c r="E65" i="65"/>
  <c r="E64" i="65"/>
  <c r="E63" i="65"/>
  <c r="E62" i="65"/>
  <c r="E61" i="65"/>
  <c r="E60" i="65"/>
  <c r="E59" i="65"/>
  <c r="E58" i="65"/>
  <c r="E57" i="65"/>
  <c r="E56" i="65"/>
  <c r="E55" i="65"/>
  <c r="E54" i="65"/>
  <c r="E53" i="65"/>
  <c r="E52" i="65"/>
  <c r="E51" i="65"/>
  <c r="E50" i="65"/>
  <c r="E49" i="65"/>
  <c r="E48" i="65"/>
  <c r="E47" i="65"/>
  <c r="E46" i="65"/>
  <c r="E45" i="65"/>
  <c r="E44" i="65"/>
  <c r="E43" i="65"/>
  <c r="E42" i="65"/>
  <c r="E41" i="65"/>
  <c r="E40" i="65"/>
  <c r="E39" i="65"/>
  <c r="E38" i="65"/>
  <c r="E37" i="65"/>
  <c r="E36" i="65"/>
  <c r="E35" i="65"/>
  <c r="E34" i="65"/>
  <c r="E33" i="65"/>
  <c r="E32" i="65"/>
  <c r="E31" i="65"/>
  <c r="E30" i="65"/>
  <c r="E29" i="65"/>
  <c r="E28" i="65"/>
  <c r="E27" i="65"/>
  <c r="E26" i="65"/>
  <c r="E25" i="65"/>
  <c r="E24" i="65"/>
  <c r="E23" i="65"/>
  <c r="E22" i="65"/>
  <c r="E21" i="65"/>
  <c r="E20" i="65"/>
  <c r="E19" i="65"/>
  <c r="G39" i="47"/>
  <c r="G38" i="47"/>
  <c r="B3" i="68"/>
  <c r="B3" i="60"/>
  <c r="B3" i="65"/>
  <c r="B3" i="50"/>
  <c r="B3" i="67"/>
  <c r="B3" i="69"/>
  <c r="B3" i="58"/>
  <c r="B3" i="53"/>
  <c r="B3" i="62"/>
  <c r="B3" i="63"/>
  <c r="B3" i="64"/>
  <c r="B3" i="47"/>
  <c r="B1" i="68"/>
  <c r="B1" i="60"/>
  <c r="B1" i="65"/>
  <c r="B1" i="50"/>
  <c r="B1" i="67"/>
  <c r="B1" i="69"/>
  <c r="B1" i="58"/>
  <c r="B1" i="53"/>
  <c r="B1" i="62"/>
  <c r="B1" i="63"/>
  <c r="B1" i="64"/>
  <c r="B1" i="47"/>
  <c r="F40" i="47"/>
  <c r="E40" i="47"/>
  <c r="D40" i="47"/>
  <c r="C40" i="47"/>
  <c r="I78" i="69"/>
  <c r="I77" i="69"/>
  <c r="I76" i="69"/>
  <c r="I74" i="69"/>
  <c r="I73" i="69"/>
  <c r="I72" i="69"/>
  <c r="I70" i="69"/>
  <c r="I69" i="69"/>
  <c r="I68" i="69"/>
  <c r="I66" i="69"/>
  <c r="I65" i="69"/>
  <c r="I64" i="69"/>
  <c r="I62" i="69"/>
  <c r="I61" i="69"/>
  <c r="I60" i="69"/>
  <c r="I58" i="69"/>
  <c r="I57" i="69"/>
  <c r="I56" i="69"/>
  <c r="I54" i="69"/>
  <c r="I53" i="69"/>
  <c r="I52" i="69"/>
  <c r="I50" i="69"/>
  <c r="I49" i="69"/>
  <c r="I48" i="69"/>
  <c r="I46" i="69"/>
  <c r="I45" i="69"/>
  <c r="I44" i="69"/>
  <c r="I42" i="69"/>
  <c r="I41" i="69"/>
  <c r="I40" i="69"/>
  <c r="I38" i="69"/>
  <c r="I37" i="69"/>
  <c r="I36" i="69"/>
  <c r="I34" i="69"/>
  <c r="I33" i="69"/>
  <c r="I32" i="69"/>
  <c r="I30" i="69"/>
  <c r="I29" i="69"/>
  <c r="I28" i="69"/>
  <c r="C24" i="68"/>
  <c r="D11" i="68"/>
  <c r="C11" i="68"/>
  <c r="C43" i="67"/>
  <c r="R82" i="67"/>
  <c r="N82" i="67"/>
  <c r="J82" i="67"/>
  <c r="F82" i="67"/>
  <c r="R81" i="67"/>
  <c r="N81" i="67"/>
  <c r="J81" i="67"/>
  <c r="F81" i="67"/>
  <c r="R80" i="67"/>
  <c r="N80" i="67"/>
  <c r="J80" i="67"/>
  <c r="F80" i="67"/>
  <c r="R79" i="67"/>
  <c r="N79" i="67"/>
  <c r="J79" i="67"/>
  <c r="F79" i="67"/>
  <c r="R78" i="67"/>
  <c r="N78" i="67"/>
  <c r="J78" i="67"/>
  <c r="F78" i="67"/>
  <c r="R77" i="67"/>
  <c r="N77" i="67"/>
  <c r="J77" i="67"/>
  <c r="F77" i="67"/>
  <c r="R76" i="67"/>
  <c r="N76" i="67"/>
  <c r="J76" i="67"/>
  <c r="F76" i="67"/>
  <c r="R75" i="67"/>
  <c r="N75" i="67"/>
  <c r="J75" i="67"/>
  <c r="F75" i="67"/>
  <c r="F64" i="67"/>
  <c r="F63" i="67"/>
  <c r="F61" i="67"/>
  <c r="F60" i="67"/>
  <c r="F58" i="67"/>
  <c r="F57" i="67"/>
  <c r="C14" i="67"/>
  <c r="C32" i="67" s="1"/>
  <c r="C51" i="53"/>
  <c r="C10" i="53"/>
  <c r="C11" i="53"/>
  <c r="C25" i="53"/>
  <c r="C29" i="53"/>
  <c r="C34" i="53" s="1"/>
  <c r="D13" i="53"/>
  <c r="E13" i="53"/>
  <c r="F13" i="53"/>
  <c r="G13" i="53"/>
  <c r="H13" i="53"/>
  <c r="D25" i="53"/>
  <c r="E25" i="53"/>
  <c r="F25" i="53"/>
  <c r="G25" i="53"/>
  <c r="H25" i="53"/>
  <c r="D39" i="53"/>
  <c r="C39" i="53"/>
  <c r="C46" i="53"/>
  <c r="H64" i="58"/>
  <c r="C23" i="67"/>
  <c r="C13" i="53"/>
  <c r="G40" i="47"/>
  <c r="C11" i="65" l="1"/>
  <c r="C12" i="65"/>
  <c r="C8" i="65" s="1"/>
  <c r="AI346" i="60" l="1"/>
  <c r="AI347" i="60"/>
  <c r="AI152" i="60"/>
  <c r="AI18" i="60"/>
  <c r="AI269" i="60"/>
  <c r="AI335" i="60"/>
  <c r="AI203" i="60"/>
  <c r="AI91" i="60"/>
  <c r="AI64" i="60"/>
  <c r="AI193" i="60"/>
  <c r="AI190" i="60"/>
  <c r="AI295" i="60"/>
  <c r="AI302" i="60"/>
  <c r="AI220" i="60"/>
  <c r="AI132" i="60"/>
  <c r="AI83" i="60"/>
  <c r="AI96" i="60"/>
  <c r="AI283" i="60"/>
  <c r="AI240" i="60"/>
  <c r="AI235" i="60"/>
  <c r="AI146" i="60"/>
  <c r="AI215" i="60"/>
  <c r="AI24" i="60"/>
  <c r="AI82" i="60"/>
  <c r="AI333" i="60"/>
  <c r="AI135" i="60"/>
  <c r="AI276" i="60"/>
  <c r="AI60" i="60"/>
  <c r="AI38" i="60"/>
  <c r="AI149" i="60"/>
  <c r="AI210" i="60"/>
  <c r="AI23" i="60"/>
  <c r="AI154" i="60"/>
  <c r="AI230" i="60"/>
  <c r="AI265" i="60"/>
  <c r="AI266" i="60"/>
  <c r="AI19" i="60"/>
  <c r="AI180" i="60"/>
  <c r="AI359" i="60"/>
  <c r="AI99" i="60"/>
  <c r="AI195" i="60"/>
  <c r="AI103" i="60"/>
  <c r="AI287" i="60"/>
  <c r="AI46" i="60"/>
  <c r="AI336" i="60"/>
  <c r="AI88" i="60"/>
  <c r="AI188" i="60"/>
  <c r="AI162" i="60"/>
  <c r="AI78" i="60"/>
  <c r="AI373" i="60"/>
  <c r="AI197" i="60"/>
  <c r="AI374" i="60"/>
  <c r="AI12" i="60"/>
  <c r="AI25" i="60"/>
  <c r="AI194" i="60"/>
  <c r="AI44" i="60"/>
  <c r="AI42" i="60"/>
  <c r="AI166" i="60"/>
  <c r="AI31" i="60"/>
  <c r="AI279" i="60"/>
  <c r="AI261" i="60"/>
  <c r="AI206" i="60"/>
  <c r="AI267" i="60"/>
  <c r="AI337" i="60"/>
  <c r="AI97" i="60"/>
  <c r="AI272" i="60"/>
  <c r="AI366" i="60"/>
  <c r="AI184" i="60"/>
  <c r="AI248" i="60"/>
  <c r="AI47" i="60"/>
  <c r="AI218" i="60"/>
  <c r="AI277" i="60"/>
  <c r="AI238" i="60"/>
  <c r="AI123" i="60"/>
  <c r="AI105" i="60"/>
  <c r="AI242" i="60"/>
  <c r="AI376" i="60"/>
  <c r="AI329" i="60"/>
  <c r="AI327" i="60"/>
  <c r="AI139" i="60"/>
  <c r="AI21" i="60"/>
  <c r="AI196" i="60"/>
  <c r="AI179" i="60"/>
  <c r="AI224" i="60"/>
  <c r="AI127" i="60"/>
  <c r="AI34" i="60"/>
  <c r="AI112" i="60"/>
  <c r="AI75" i="60"/>
  <c r="AI304" i="60"/>
  <c r="AI186" i="60"/>
  <c r="AI17" i="60"/>
  <c r="AI293" i="60"/>
  <c r="AI205" i="60"/>
  <c r="AI270" i="60"/>
  <c r="AI55" i="60"/>
  <c r="AI282" i="60"/>
  <c r="AI321" i="60"/>
  <c r="AI330" i="60"/>
  <c r="AI348" i="60"/>
  <c r="AI126" i="60"/>
  <c r="AI85" i="60"/>
  <c r="AI260" i="60"/>
  <c r="AI275" i="60"/>
  <c r="AI257" i="60"/>
  <c r="AI361" i="60"/>
  <c r="AI45" i="60"/>
  <c r="AI365" i="60"/>
  <c r="AI339" i="60"/>
  <c r="AI237" i="60"/>
  <c r="AI247" i="60"/>
  <c r="AI107" i="60"/>
  <c r="AI66" i="60"/>
  <c r="AI121" i="60"/>
  <c r="AI156" i="60"/>
  <c r="AI222" i="60"/>
  <c r="AI14" i="60"/>
  <c r="AI214" i="60"/>
  <c r="AI312" i="60"/>
  <c r="AI317" i="60"/>
  <c r="AI57" i="60"/>
  <c r="AI227" i="60"/>
  <c r="AI35" i="60"/>
  <c r="AI303" i="60"/>
  <c r="AI243" i="60"/>
  <c r="AI350" i="60"/>
  <c r="AI262" i="60"/>
  <c r="AI256" i="60"/>
  <c r="AI159" i="60"/>
  <c r="AI241" i="60"/>
  <c r="AI93" i="60"/>
  <c r="AI297" i="60"/>
  <c r="AI109" i="60"/>
  <c r="AI286" i="60"/>
  <c r="AI363" i="60"/>
  <c r="AI130" i="60"/>
  <c r="AI199" i="60"/>
  <c r="AI72" i="60"/>
  <c r="AI271" i="60"/>
  <c r="AI113" i="60"/>
  <c r="AI157" i="60"/>
  <c r="AI155" i="60"/>
  <c r="AI16" i="60"/>
  <c r="AI41" i="60"/>
  <c r="AI201" i="60"/>
  <c r="AI326" i="60"/>
  <c r="AI68" i="60"/>
  <c r="AI280" i="60"/>
  <c r="AI80" i="60"/>
  <c r="AI278" i="60"/>
  <c r="AI81" i="60"/>
  <c r="AI189" i="60"/>
  <c r="AI15" i="60"/>
  <c r="AI26" i="60"/>
  <c r="AI362" i="60"/>
  <c r="AI198" i="60"/>
  <c r="AI36" i="60"/>
  <c r="AI310" i="60"/>
  <c r="AI160" i="60"/>
  <c r="AI342" i="60"/>
  <c r="AI216" i="60"/>
  <c r="AI131" i="60"/>
  <c r="AI353" i="60"/>
  <c r="AI62" i="60"/>
  <c r="AI101" i="60"/>
  <c r="AI13" i="60"/>
  <c r="AI296" i="60"/>
  <c r="AI129" i="60"/>
  <c r="AI290" i="60"/>
  <c r="AI116" i="60"/>
  <c r="AI200" i="60"/>
  <c r="AI171" i="60"/>
  <c r="AI368" i="60"/>
  <c r="AI320" i="60"/>
  <c r="AI120" i="60"/>
  <c r="AI50" i="60"/>
  <c r="AI285" i="60"/>
  <c r="AI355" i="60"/>
  <c r="AI259" i="60"/>
  <c r="AI94" i="60"/>
  <c r="AI70" i="60"/>
  <c r="AI151" i="60"/>
  <c r="AI369" i="60"/>
  <c r="AI273" i="60"/>
  <c r="AI165" i="60"/>
  <c r="AI77" i="60"/>
  <c r="AI358" i="60"/>
  <c r="AI86" i="60"/>
  <c r="AI294" i="60"/>
  <c r="AI301" i="60"/>
  <c r="AI340" i="60"/>
  <c r="AI231" i="60"/>
  <c r="AI144" i="60"/>
  <c r="AI138" i="60"/>
  <c r="AI245" i="60"/>
  <c r="AI371" i="60"/>
  <c r="AI118" i="60"/>
  <c r="AI229" i="60"/>
  <c r="AI343" i="60"/>
  <c r="AI63" i="60"/>
  <c r="AI306" i="60"/>
  <c r="AI143" i="60"/>
  <c r="AI136" i="60"/>
  <c r="AI102" i="60"/>
  <c r="AI148" i="60"/>
  <c r="AI95" i="60"/>
  <c r="AI338" i="60"/>
  <c r="AI87" i="60"/>
  <c r="AI360" i="60"/>
  <c r="AI249" i="60"/>
  <c r="AI73" i="60"/>
  <c r="AI234" i="60"/>
  <c r="AI108" i="60"/>
  <c r="AI106" i="60"/>
  <c r="AI319" i="60"/>
  <c r="AI137" i="60"/>
  <c r="AI367" i="60"/>
  <c r="AI30" i="60"/>
  <c r="AI29" i="60"/>
  <c r="AI169" i="60"/>
  <c r="AI153" i="60"/>
  <c r="AI274" i="60"/>
  <c r="AI172" i="60"/>
  <c r="AI51" i="60"/>
  <c r="AI356" i="60"/>
  <c r="AI375" i="60"/>
  <c r="AI252" i="60"/>
  <c r="AI221" i="60"/>
  <c r="AI191" i="60"/>
  <c r="AI331" i="60"/>
  <c r="AI178" i="60"/>
  <c r="AI161" i="60"/>
  <c r="AI284" i="60"/>
  <c r="AI204" i="60"/>
  <c r="AI67" i="60"/>
  <c r="AI239" i="60"/>
  <c r="AI32" i="60"/>
  <c r="AI207" i="60"/>
  <c r="AI209" i="60"/>
  <c r="AI125" i="60"/>
  <c r="AI345" i="60"/>
  <c r="AI233" i="60"/>
  <c r="AI311" i="60"/>
  <c r="AI268" i="60"/>
  <c r="AI175" i="60"/>
  <c r="AI167" i="60"/>
  <c r="AI281" i="60"/>
  <c r="AI37" i="60"/>
  <c r="AI170" i="60"/>
  <c r="AI308" i="60"/>
  <c r="AI263" i="60"/>
  <c r="AI27" i="60"/>
  <c r="AI289" i="60"/>
  <c r="AI90" i="60"/>
  <c r="AI173" i="60"/>
  <c r="AI228" i="60"/>
  <c r="AI251" i="60"/>
  <c r="AI288" i="60"/>
  <c r="AI133" i="60"/>
  <c r="AI354" i="60"/>
  <c r="AI61" i="60"/>
  <c r="AI192" i="60"/>
  <c r="AI100" i="60"/>
  <c r="AI322" i="60"/>
  <c r="AI142" i="60"/>
  <c r="AI254" i="60"/>
  <c r="AI164" i="60"/>
  <c r="AI89" i="60"/>
  <c r="AI52" i="60"/>
  <c r="AI58" i="60"/>
  <c r="AI324" i="60"/>
  <c r="AI39" i="60"/>
  <c r="AI145" i="60"/>
  <c r="AI185" i="60"/>
  <c r="AI225" i="60"/>
  <c r="AI255" i="60"/>
  <c r="AI292" i="60"/>
  <c r="AI128" i="60"/>
  <c r="AI232" i="60"/>
  <c r="AI264" i="60"/>
  <c r="AI236" i="60"/>
  <c r="AI69" i="60"/>
  <c r="AI20" i="60"/>
  <c r="AI309" i="60"/>
  <c r="AI110" i="60"/>
  <c r="AI341" i="60"/>
  <c r="AI177" i="60"/>
  <c r="AI54" i="60"/>
  <c r="AI181" i="60"/>
  <c r="AI28" i="60"/>
  <c r="AI370" i="60"/>
  <c r="AI298" i="60"/>
  <c r="AI212" i="60"/>
  <c r="AI65" i="60"/>
  <c r="AI92" i="60"/>
  <c r="AI183" i="60"/>
  <c r="AI305" i="60"/>
  <c r="AI163" i="60"/>
  <c r="AI299" i="60"/>
  <c r="AI79" i="60"/>
  <c r="AI104" i="60"/>
  <c r="AI334" i="60"/>
  <c r="AI124" i="60"/>
  <c r="AI318" i="60"/>
  <c r="AI84" i="60"/>
  <c r="AI119" i="60"/>
  <c r="AI244" i="60"/>
  <c r="AI48" i="60"/>
  <c r="AI140" i="60"/>
  <c r="AI351" i="60"/>
  <c r="AI364" i="60"/>
  <c r="AI253" i="60"/>
  <c r="AI344" i="60"/>
  <c r="AI33" i="60"/>
  <c r="AI307" i="60"/>
  <c r="AI315" i="60"/>
  <c r="AI98" i="60"/>
  <c r="AI141" i="60"/>
  <c r="AI182" i="60"/>
  <c r="AI43" i="60"/>
  <c r="AI217" i="60"/>
  <c r="AI352" i="60"/>
  <c r="AI71" i="60"/>
  <c r="AI226" i="60"/>
  <c r="AI291" i="60"/>
  <c r="AI174" i="60"/>
  <c r="AI134" i="60"/>
  <c r="AI328" i="60"/>
  <c r="AI115" i="60"/>
  <c r="AI76" i="60"/>
  <c r="AI223" i="60"/>
  <c r="AI168" i="60"/>
  <c r="AI114" i="60"/>
  <c r="AI49" i="60"/>
  <c r="AI332" i="60"/>
  <c r="AI211" i="60"/>
  <c r="AI323" i="60"/>
  <c r="AI59" i="60"/>
  <c r="AI53" i="60"/>
  <c r="AI219" i="60"/>
  <c r="AI300" i="60"/>
  <c r="AI111" i="60"/>
  <c r="AI56" i="60"/>
  <c r="AI246" i="60"/>
  <c r="AI22" i="60"/>
  <c r="AI316" i="60"/>
  <c r="AI176" i="60"/>
  <c r="AI372" i="60"/>
  <c r="AI150" i="60"/>
  <c r="AI117" i="60"/>
  <c r="AI213" i="60"/>
  <c r="AI250" i="60"/>
  <c r="AI187" i="60"/>
  <c r="AI147" i="60"/>
  <c r="AI258" i="60"/>
  <c r="AI202" i="60"/>
  <c r="AI40" i="60"/>
  <c r="AI349" i="60"/>
  <c r="AI74" i="60"/>
  <c r="AI208" i="60"/>
  <c r="AI357" i="60"/>
  <c r="AI158" i="60"/>
  <c r="AI122" i="60"/>
  <c r="AI314" i="60"/>
  <c r="AI313" i="60"/>
  <c r="AI325" i="60"/>
</calcChain>
</file>

<file path=xl/sharedStrings.xml><?xml version="1.0" encoding="utf-8"?>
<sst xmlns="http://schemas.openxmlformats.org/spreadsheetml/2006/main" count="9756" uniqueCount="3435">
  <si>
    <t>11/10/2009</t>
  </si>
  <si>
    <t>12/10/2009</t>
  </si>
  <si>
    <t>13/10/2009</t>
  </si>
  <si>
    <t>14/10/2009</t>
  </si>
  <si>
    <t>15/10/2009</t>
  </si>
  <si>
    <t>16/10/2009</t>
  </si>
  <si>
    <t>17/10/2009</t>
  </si>
  <si>
    <t>18/10/2009</t>
  </si>
  <si>
    <t>19/10/2009</t>
  </si>
  <si>
    <t>20/10/2009</t>
  </si>
  <si>
    <t>21/10/2009</t>
  </si>
  <si>
    <t>22/10/2009</t>
  </si>
  <si>
    <t>23/10/2009</t>
  </si>
  <si>
    <t>24/10/2009</t>
  </si>
  <si>
    <t>25/10/2009</t>
  </si>
  <si>
    <t>26/10/2009</t>
  </si>
  <si>
    <t>27/10/2009</t>
  </si>
  <si>
    <t>28/10/2009</t>
  </si>
  <si>
    <t>29/10/2009</t>
  </si>
  <si>
    <t>30/10/2009</t>
  </si>
  <si>
    <t>31/10/2009</t>
  </si>
  <si>
    <t>1/11/2009</t>
  </si>
  <si>
    <t>2/11/2009</t>
  </si>
  <si>
    <t>3/11/2009</t>
  </si>
  <si>
    <t>4/11/2009</t>
  </si>
  <si>
    <t>5/11/2009</t>
  </si>
  <si>
    <t>6/11/2009</t>
  </si>
  <si>
    <t>7/11/2009</t>
  </si>
  <si>
    <t>8/11/2009</t>
  </si>
  <si>
    <t>9/11/2009</t>
  </si>
  <si>
    <t>10/11/2009</t>
  </si>
  <si>
    <t>11/11/2009</t>
  </si>
  <si>
    <t>12/11/2009</t>
  </si>
  <si>
    <t>13/11/2009</t>
  </si>
  <si>
    <t>14/11/2009</t>
  </si>
  <si>
    <t>15/11/2009</t>
  </si>
  <si>
    <t>16/11/2009</t>
  </si>
  <si>
    <t>17/11/2009</t>
  </si>
  <si>
    <t>18/11/2009</t>
  </si>
  <si>
    <t>19/11/2009</t>
  </si>
  <si>
    <t>20/11/2009</t>
  </si>
  <si>
    <t>21/11/2009</t>
  </si>
  <si>
    <t>22/11/2009</t>
  </si>
  <si>
    <t>23/11/2009</t>
  </si>
  <si>
    <t>24/11/2009</t>
  </si>
  <si>
    <t>25/11/2009</t>
  </si>
  <si>
    <t>26/11/2009</t>
  </si>
  <si>
    <t>27/11/2009</t>
  </si>
  <si>
    <t>28/11/2009</t>
  </si>
  <si>
    <t>29/11/2009</t>
  </si>
  <si>
    <t>30/11/2009</t>
  </si>
  <si>
    <t>1/12/2009</t>
  </si>
  <si>
    <t>2/12/2009</t>
  </si>
  <si>
    <t>3/12/2009</t>
  </si>
  <si>
    <t>4/12/2009</t>
  </si>
  <si>
    <t>5/12/2009</t>
  </si>
  <si>
    <t>6/12/2009</t>
  </si>
  <si>
    <t>7/12/2009</t>
  </si>
  <si>
    <t>8/12/2009</t>
  </si>
  <si>
    <t>9/12/2009</t>
  </si>
  <si>
    <t>10/12/2009</t>
  </si>
  <si>
    <t>11/12/2009</t>
  </si>
  <si>
    <t>12/12/2009</t>
  </si>
  <si>
    <t>13/12/2009</t>
  </si>
  <si>
    <t>14/12/2009</t>
  </si>
  <si>
    <t>15/12/2009</t>
  </si>
  <si>
    <t>16/12/2009</t>
  </si>
  <si>
    <t>17/12/2009</t>
  </si>
  <si>
    <t>18/12/2009</t>
  </si>
  <si>
    <t>19/12/2009</t>
  </si>
  <si>
    <t>20/12/2009</t>
  </si>
  <si>
    <t>21/12/2009</t>
  </si>
  <si>
    <t>22/12/2009</t>
  </si>
  <si>
    <t>23/12/2009</t>
  </si>
  <si>
    <t>24/12/2009</t>
  </si>
  <si>
    <t>25/12/2009</t>
  </si>
  <si>
    <t>26/12/2009</t>
  </si>
  <si>
    <t>27/12/2009</t>
  </si>
  <si>
    <t>28/12/2009</t>
  </si>
  <si>
    <t>29/12/2009</t>
  </si>
  <si>
    <t>30/12/2009</t>
  </si>
  <si>
    <t>31/12/2009</t>
  </si>
  <si>
    <t>1/01/2010</t>
  </si>
  <si>
    <t>2/01/2010</t>
  </si>
  <si>
    <t>3/01/2010</t>
  </si>
  <si>
    <t>4/01/2010</t>
  </si>
  <si>
    <t>5/01/2010</t>
  </si>
  <si>
    <t>6/01/2010</t>
  </si>
  <si>
    <t>7/01/2010</t>
  </si>
  <si>
    <t>8/01/2010</t>
  </si>
  <si>
    <t>9/01/2010</t>
  </si>
  <si>
    <t>10/01/2010</t>
  </si>
  <si>
    <t>11/01/2010</t>
  </si>
  <si>
    <t>12/01/2010</t>
  </si>
  <si>
    <t>13/01/2010</t>
  </si>
  <si>
    <t>14/01/2010</t>
  </si>
  <si>
    <t>15/01/2010</t>
  </si>
  <si>
    <t>16/01/2010</t>
  </si>
  <si>
    <t>17/01/2010</t>
  </si>
  <si>
    <t>18/01/2010</t>
  </si>
  <si>
    <t>19/01/2010</t>
  </si>
  <si>
    <t>20/01/2010</t>
  </si>
  <si>
    <t>21/01/2010</t>
  </si>
  <si>
    <t>22/01/2010</t>
  </si>
  <si>
    <t>23/01/2010</t>
  </si>
  <si>
    <t>24/01/2010</t>
  </si>
  <si>
    <t>25/01/2010</t>
  </si>
  <si>
    <t>26/01/2010</t>
  </si>
  <si>
    <t>27/01/2010</t>
  </si>
  <si>
    <t>28/01/2010</t>
  </si>
  <si>
    <t>29/01/2010</t>
  </si>
  <si>
    <t>30/01/2010</t>
  </si>
  <si>
    <t>31/01/2010</t>
  </si>
  <si>
    <t>1/02/2010</t>
  </si>
  <si>
    <t>2/02/2010</t>
  </si>
  <si>
    <t>3/02/2010</t>
  </si>
  <si>
    <t>4/02/2010</t>
  </si>
  <si>
    <t>5/02/2010</t>
  </si>
  <si>
    <t>6/02/2010</t>
  </si>
  <si>
    <t>7/02/2010</t>
  </si>
  <si>
    <t>8/02/2010</t>
  </si>
  <si>
    <t>9/02/2010</t>
  </si>
  <si>
    <t>10/02/2010</t>
  </si>
  <si>
    <t>11/02/2010</t>
  </si>
  <si>
    <t>12/02/2010</t>
  </si>
  <si>
    <t>13/02/2010</t>
  </si>
  <si>
    <t>14/02/2010</t>
  </si>
  <si>
    <t>15/02/2010</t>
  </si>
  <si>
    <t>16/02/2010</t>
  </si>
  <si>
    <t>17/02/2010</t>
  </si>
  <si>
    <t>18/02/2010</t>
  </si>
  <si>
    <t>19/02/2010</t>
  </si>
  <si>
    <t>20/02/2010</t>
  </si>
  <si>
    <t>21/02/2010</t>
  </si>
  <si>
    <t>22/02/2010</t>
  </si>
  <si>
    <t>23/02/2010</t>
  </si>
  <si>
    <t>24/02/2010</t>
  </si>
  <si>
    <t>25/02/2010</t>
  </si>
  <si>
    <t>26/02/2010</t>
  </si>
  <si>
    <t>27/02/2010</t>
  </si>
  <si>
    <t>28/02/2010</t>
  </si>
  <si>
    <t>1/03/2010</t>
  </si>
  <si>
    <t>2/03/2010</t>
  </si>
  <si>
    <t>3/03/2010</t>
  </si>
  <si>
    <t>4/03/2010</t>
  </si>
  <si>
    <t>5/03/2010</t>
  </si>
  <si>
    <t>6/03/2010</t>
  </si>
  <si>
    <t>7/03/2010</t>
  </si>
  <si>
    <t>8/03/2010</t>
  </si>
  <si>
    <t>9/03/2010</t>
  </si>
  <si>
    <t>10/03/2010</t>
  </si>
  <si>
    <t>11/03/2010</t>
  </si>
  <si>
    <t>12/03/2010</t>
  </si>
  <si>
    <t>13/03/2010</t>
  </si>
  <si>
    <t>14/03/2010</t>
  </si>
  <si>
    <t>15/03/2010</t>
  </si>
  <si>
    <t>16/03/2010</t>
  </si>
  <si>
    <t>17/03/2010</t>
  </si>
  <si>
    <t>18/03/2010</t>
  </si>
  <si>
    <t>19/03/2010</t>
  </si>
  <si>
    <t>20/03/2010</t>
  </si>
  <si>
    <t>21/03/2010</t>
  </si>
  <si>
    <t>22/03/2010</t>
  </si>
  <si>
    <t>23/03/2010</t>
  </si>
  <si>
    <t>24/03/2010</t>
  </si>
  <si>
    <t>25/03/2010</t>
  </si>
  <si>
    <t>26/03/2010</t>
  </si>
  <si>
    <t>27/03/2010</t>
  </si>
  <si>
    <t>28/03/2010</t>
  </si>
  <si>
    <t>29/03/2010</t>
  </si>
  <si>
    <t>30/03/2010</t>
  </si>
  <si>
    <t>31/03/2010</t>
  </si>
  <si>
    <t>1/04/2010</t>
  </si>
  <si>
    <t>2/04/2010</t>
  </si>
  <si>
    <t>3/04/2010</t>
  </si>
  <si>
    <t>4/04/2010</t>
  </si>
  <si>
    <t>5/04/2010</t>
  </si>
  <si>
    <t>6/04/2010</t>
  </si>
  <si>
    <t>7/04/2010</t>
  </si>
  <si>
    <t>8/04/2010</t>
  </si>
  <si>
    <t>9/04/2010</t>
  </si>
  <si>
    <t>10/04/2010</t>
  </si>
  <si>
    <t>11/04/2010</t>
  </si>
  <si>
    <t>12/04/2010</t>
  </si>
  <si>
    <t>13/04/2010</t>
  </si>
  <si>
    <t>14/04/2010</t>
  </si>
  <si>
    <t>15/04/2010</t>
  </si>
  <si>
    <t>16/04/2010</t>
  </si>
  <si>
    <t>17/04/2010</t>
  </si>
  <si>
    <t>18/04/2010</t>
  </si>
  <si>
    <t>19/04/2010</t>
  </si>
  <si>
    <t>20/04/2010</t>
  </si>
  <si>
    <t>21/04/2010</t>
  </si>
  <si>
    <t>22/04/2010</t>
  </si>
  <si>
    <t>23/04/2010</t>
  </si>
  <si>
    <t>24/04/2010</t>
  </si>
  <si>
    <t>25/04/2010</t>
  </si>
  <si>
    <t>26/04/2010</t>
  </si>
  <si>
    <t>27/04/2010</t>
  </si>
  <si>
    <t>28/04/2010</t>
  </si>
  <si>
    <t>29/04/2010</t>
  </si>
  <si>
    <t>30/04/2010</t>
  </si>
  <si>
    <t>1/05/2010</t>
  </si>
  <si>
    <t>2/05/2010</t>
  </si>
  <si>
    <t>3/05/2010</t>
  </si>
  <si>
    <t>4/05/2010</t>
  </si>
  <si>
    <t>5/05/2010</t>
  </si>
  <si>
    <t>6/05/2010</t>
  </si>
  <si>
    <t>7/05/2010</t>
  </si>
  <si>
    <t>8/05/2010</t>
  </si>
  <si>
    <t>9/05/2010</t>
  </si>
  <si>
    <t>10/05/2010</t>
  </si>
  <si>
    <t>11/05/2010</t>
  </si>
  <si>
    <t>12/05/2010</t>
  </si>
  <si>
    <t>13/05/2010</t>
  </si>
  <si>
    <t>14/05/2010</t>
  </si>
  <si>
    <t>15/05/2010</t>
  </si>
  <si>
    <t>16/05/2010</t>
  </si>
  <si>
    <t>17/05/2010</t>
  </si>
  <si>
    <t>18/05/2010</t>
  </si>
  <si>
    <t>19/05/2010</t>
  </si>
  <si>
    <t>20/05/2010</t>
  </si>
  <si>
    <t>21/05/2010</t>
  </si>
  <si>
    <t>22/05/2010</t>
  </si>
  <si>
    <t>23/05/2010</t>
  </si>
  <si>
    <t>24/05/2010</t>
  </si>
  <si>
    <t>25/05/2010</t>
  </si>
  <si>
    <t>26/05/2010</t>
  </si>
  <si>
    <t>27/05/2010</t>
  </si>
  <si>
    <t>28/05/2010</t>
  </si>
  <si>
    <t>29/05/2010</t>
  </si>
  <si>
    <t>30/05/2010</t>
  </si>
  <si>
    <t>31/05/2010</t>
  </si>
  <si>
    <t>1/06/2010</t>
  </si>
  <si>
    <t>2/06/2010</t>
  </si>
  <si>
    <t>3/06/2010</t>
  </si>
  <si>
    <t>4/06/2010</t>
  </si>
  <si>
    <t>5/06/2010</t>
  </si>
  <si>
    <t>6/06/2010</t>
  </si>
  <si>
    <t>7/06/2010</t>
  </si>
  <si>
    <t>8/06/2010</t>
  </si>
  <si>
    <t>9/06/2010</t>
  </si>
  <si>
    <t>10/06/2010</t>
  </si>
  <si>
    <t>11/06/2010</t>
  </si>
  <si>
    <t>12/06/2010</t>
  </si>
  <si>
    <t>13/06/2010</t>
  </si>
  <si>
    <t>14/06/2010</t>
  </si>
  <si>
    <t>15/06/2010</t>
  </si>
  <si>
    <t>16/06/2010</t>
  </si>
  <si>
    <t>17/06/2010</t>
  </si>
  <si>
    <t>18/06/2010</t>
  </si>
  <si>
    <t>19/06/2010</t>
  </si>
  <si>
    <t>20/06/2010</t>
  </si>
  <si>
    <t>21/06/2010</t>
  </si>
  <si>
    <t>22/06/2010</t>
  </si>
  <si>
    <t>23/06/2010</t>
  </si>
  <si>
    <t>24/06/2010</t>
  </si>
  <si>
    <t>25/06/2010</t>
  </si>
  <si>
    <t>26/06/2010</t>
  </si>
  <si>
    <t>27/06/2010</t>
  </si>
  <si>
    <t>28/06/2010</t>
  </si>
  <si>
    <t>29/06/2010</t>
  </si>
  <si>
    <t>30/06/2010</t>
  </si>
  <si>
    <t>1/07/2010</t>
  </si>
  <si>
    <t>2/07/2010</t>
  </si>
  <si>
    <t>3/07/2010</t>
  </si>
  <si>
    <t>4/07/2010</t>
  </si>
  <si>
    <t>5/07/2010</t>
  </si>
  <si>
    <t>6/07/2010</t>
  </si>
  <si>
    <t>7/07/2010</t>
  </si>
  <si>
    <t>8/07/2010</t>
  </si>
  <si>
    <t>9/07/2010</t>
  </si>
  <si>
    <t>10/07/2010</t>
  </si>
  <si>
    <t>11/07/2010</t>
  </si>
  <si>
    <t>12/07/2010</t>
  </si>
  <si>
    <t>13/07/2010</t>
  </si>
  <si>
    <t>14/07/2010</t>
  </si>
  <si>
    <t>15/07/2010</t>
  </si>
  <si>
    <t>16/07/2010</t>
  </si>
  <si>
    <t>17/07/2010</t>
  </si>
  <si>
    <t>18/07/2010</t>
  </si>
  <si>
    <t>19/07/2010</t>
  </si>
  <si>
    <t>20/07/2010</t>
  </si>
  <si>
    <t>21/07/2010</t>
  </si>
  <si>
    <t>22/07/2010</t>
  </si>
  <si>
    <t>23/07/2010</t>
  </si>
  <si>
    <t>24/07/2010</t>
  </si>
  <si>
    <t>25/07/2010</t>
  </si>
  <si>
    <t>26/07/2010</t>
  </si>
  <si>
    <t>27/07/2010</t>
  </si>
  <si>
    <t>28/07/2010</t>
  </si>
  <si>
    <t>29/07/2010</t>
  </si>
  <si>
    <t>30/07/2010</t>
  </si>
  <si>
    <t>31/07/2010</t>
  </si>
  <si>
    <t>1/08/2010</t>
  </si>
  <si>
    <t>2/08/2010</t>
  </si>
  <si>
    <t>3/08/2010</t>
  </si>
  <si>
    <t>4/08/2010</t>
  </si>
  <si>
    <t>5/08/2010</t>
  </si>
  <si>
    <t>6/08/2010</t>
  </si>
  <si>
    <t>7/08/2010</t>
  </si>
  <si>
    <t>8/08/2010</t>
  </si>
  <si>
    <t>9/08/2010</t>
  </si>
  <si>
    <t>10/08/2010</t>
  </si>
  <si>
    <t>11/08/2010</t>
  </si>
  <si>
    <t>12/08/2010</t>
  </si>
  <si>
    <t>13/08/2010</t>
  </si>
  <si>
    <t>14/08/2010</t>
  </si>
  <si>
    <t>15/08/2010</t>
  </si>
  <si>
    <t>16/08/2010</t>
  </si>
  <si>
    <t>17/08/2010</t>
  </si>
  <si>
    <t>18/08/2010</t>
  </si>
  <si>
    <t>19/08/2010</t>
  </si>
  <si>
    <t>20/08/2010</t>
  </si>
  <si>
    <t>21/08/2010</t>
  </si>
  <si>
    <t>22/08/2010</t>
  </si>
  <si>
    <t>23/08/2010</t>
  </si>
  <si>
    <t>24/08/2010</t>
  </si>
  <si>
    <t>25/08/2010</t>
  </si>
  <si>
    <t>26/08/2010</t>
  </si>
  <si>
    <t>27/08/2010</t>
  </si>
  <si>
    <t>28/08/2010</t>
  </si>
  <si>
    <t>29/08/2010</t>
  </si>
  <si>
    <t>30/08/2010</t>
  </si>
  <si>
    <t>31/08/2010</t>
  </si>
  <si>
    <t>1/09/2010</t>
  </si>
  <si>
    <t>2/09/2010</t>
  </si>
  <si>
    <t>3/09/2010</t>
  </si>
  <si>
    <t>4/09/2010</t>
  </si>
  <si>
    <t>5/09/2010</t>
  </si>
  <si>
    <t>6/09/2010</t>
  </si>
  <si>
    <t>7/09/2010</t>
  </si>
  <si>
    <t>8/09/2010</t>
  </si>
  <si>
    <t>9/09/2010</t>
  </si>
  <si>
    <t>10/09/2010</t>
  </si>
  <si>
    <t>11/09/2010</t>
  </si>
  <si>
    <t>12/09/2010</t>
  </si>
  <si>
    <t>13/09/2010</t>
  </si>
  <si>
    <t>14/09/2010</t>
  </si>
  <si>
    <t>15/09/2010</t>
  </si>
  <si>
    <t>16/09/2010</t>
  </si>
  <si>
    <t>17/09/2010</t>
  </si>
  <si>
    <t>18/09/2010</t>
  </si>
  <si>
    <t>19/09/2010</t>
  </si>
  <si>
    <t>20/09/2010</t>
  </si>
  <si>
    <t>21/09/2010</t>
  </si>
  <si>
    <t>22/09/2010</t>
  </si>
  <si>
    <t>23/09/2010</t>
  </si>
  <si>
    <t>24/09/2010</t>
  </si>
  <si>
    <t>25/09/2010</t>
  </si>
  <si>
    <t>26/09/2010</t>
  </si>
  <si>
    <t>27/09/2010</t>
  </si>
  <si>
    <t>28/09/2010</t>
  </si>
  <si>
    <t>29/09/2010</t>
  </si>
  <si>
    <t>30/09/2010</t>
  </si>
  <si>
    <t>1/10/2010</t>
  </si>
  <si>
    <t>2/10/2010</t>
  </si>
  <si>
    <t>3/10/2010</t>
  </si>
  <si>
    <t>4/10/2010</t>
  </si>
  <si>
    <t>5/10/2010</t>
  </si>
  <si>
    <t>6/10/2010</t>
  </si>
  <si>
    <t>7/10/2010</t>
  </si>
  <si>
    <t>8/10/2010</t>
  </si>
  <si>
    <t>9/10/2010</t>
  </si>
  <si>
    <t>10/10/2010</t>
  </si>
  <si>
    <t>11/10/2010</t>
  </si>
  <si>
    <t>12/10/2010</t>
  </si>
  <si>
    <t>13/10/2010</t>
  </si>
  <si>
    <t>14/10/2010</t>
  </si>
  <si>
    <t>15/10/2010</t>
  </si>
  <si>
    <t>16/10/2010</t>
  </si>
  <si>
    <t>17/10/2010</t>
  </si>
  <si>
    <t>18/10/2010</t>
  </si>
  <si>
    <t>19/10/2010</t>
  </si>
  <si>
    <t>20/10/2010</t>
  </si>
  <si>
    <t>21/10/2010</t>
  </si>
  <si>
    <t>22/10/2010</t>
  </si>
  <si>
    <t>23/10/2010</t>
  </si>
  <si>
    <t>24/10/2010</t>
  </si>
  <si>
    <t>25/10/2010</t>
  </si>
  <si>
    <t>26/10/2010</t>
  </si>
  <si>
    <t>27/10/2010</t>
  </si>
  <si>
    <t>28/10/2010</t>
  </si>
  <si>
    <t>29/10/2010</t>
  </si>
  <si>
    <t>30/10/2010</t>
  </si>
  <si>
    <t>31/10/2010</t>
  </si>
  <si>
    <t>1/11/2010</t>
  </si>
  <si>
    <t>2/11/2010</t>
  </si>
  <si>
    <t>3/11/2010</t>
  </si>
  <si>
    <t>4/11/2010</t>
  </si>
  <si>
    <t>5/11/2010</t>
  </si>
  <si>
    <t>6/11/2010</t>
  </si>
  <si>
    <t>7/11/2010</t>
  </si>
  <si>
    <t>8/11/2010</t>
  </si>
  <si>
    <t>9/11/2010</t>
  </si>
  <si>
    <t>10/11/2010</t>
  </si>
  <si>
    <t>11/11/2010</t>
  </si>
  <si>
    <t>12/11/2010</t>
  </si>
  <si>
    <t>13/11/2010</t>
  </si>
  <si>
    <t>14/11/2010</t>
  </si>
  <si>
    <t>15/11/2010</t>
  </si>
  <si>
    <t>16/11/2010</t>
  </si>
  <si>
    <t>17/11/2010</t>
  </si>
  <si>
    <t>18/11/2010</t>
  </si>
  <si>
    <t>19/11/2010</t>
  </si>
  <si>
    <t>20/11/2010</t>
  </si>
  <si>
    <t>21/11/2010</t>
  </si>
  <si>
    <t>22/11/2010</t>
  </si>
  <si>
    <t>23/11/2010</t>
  </si>
  <si>
    <t>24/11/2010</t>
  </si>
  <si>
    <t>25/11/2010</t>
  </si>
  <si>
    <t>26/11/2010</t>
  </si>
  <si>
    <t>27/11/2010</t>
  </si>
  <si>
    <t>28/11/2010</t>
  </si>
  <si>
    <t>29/11/2010</t>
  </si>
  <si>
    <t>30/11/2010</t>
  </si>
  <si>
    <t>1/12/2010</t>
  </si>
  <si>
    <t>2/12/2010</t>
  </si>
  <si>
    <t>3/12/2010</t>
  </si>
  <si>
    <t>4/12/2010</t>
  </si>
  <si>
    <t>5/12/2010</t>
  </si>
  <si>
    <t>6/12/2010</t>
  </si>
  <si>
    <t>7/12/2010</t>
  </si>
  <si>
    <t>8/12/2010</t>
  </si>
  <si>
    <t>9/12/2010</t>
  </si>
  <si>
    <t>10/12/2010</t>
  </si>
  <si>
    <t>11/12/2010</t>
  </si>
  <si>
    <t>12/12/2010</t>
  </si>
  <si>
    <t>13/12/2010</t>
  </si>
  <si>
    <t>14/12/2010</t>
  </si>
  <si>
    <t>15/12/2010</t>
  </si>
  <si>
    <t>16/12/2010</t>
  </si>
  <si>
    <t>17/12/2010</t>
  </si>
  <si>
    <t>18/12/2010</t>
  </si>
  <si>
    <t>19/12/2010</t>
  </si>
  <si>
    <t>20/12/2010</t>
  </si>
  <si>
    <t>21/12/2010</t>
  </si>
  <si>
    <t>22/12/2010</t>
  </si>
  <si>
    <t>23/12/2010</t>
  </si>
  <si>
    <t>24/12/2010</t>
  </si>
  <si>
    <t>25/12/2010</t>
  </si>
  <si>
    <t>26/12/2010</t>
  </si>
  <si>
    <t>27/12/2010</t>
  </si>
  <si>
    <t>28/12/2010</t>
  </si>
  <si>
    <t>29/12/2010</t>
  </si>
  <si>
    <t>30/12/2010</t>
  </si>
  <si>
    <t>31/12/2010</t>
  </si>
  <si>
    <t>1/01/2011</t>
  </si>
  <si>
    <t>2/01/2011</t>
  </si>
  <si>
    <t>3/01/2011</t>
  </si>
  <si>
    <t>4/01/2011</t>
  </si>
  <si>
    <t>5/01/2011</t>
  </si>
  <si>
    <t>6/01/2011</t>
  </si>
  <si>
    <t>7/01/2011</t>
  </si>
  <si>
    <t>8/01/2011</t>
  </si>
  <si>
    <t>9/01/2011</t>
  </si>
  <si>
    <t>10/01/2011</t>
  </si>
  <si>
    <t>11/01/2011</t>
  </si>
  <si>
    <t>12/01/2011</t>
  </si>
  <si>
    <t>13/01/2011</t>
  </si>
  <si>
    <t>14/01/2011</t>
  </si>
  <si>
    <t>15/01/2011</t>
  </si>
  <si>
    <t>16/01/2011</t>
  </si>
  <si>
    <t>17/01/2011</t>
  </si>
  <si>
    <t>18/01/2011</t>
  </si>
  <si>
    <t>19/01/2011</t>
  </si>
  <si>
    <t>20/01/2011</t>
  </si>
  <si>
    <t>21/01/2011</t>
  </si>
  <si>
    <t>22/01/2011</t>
  </si>
  <si>
    <t>23/01/2011</t>
  </si>
  <si>
    <t>24/01/2011</t>
  </si>
  <si>
    <t>25/01/2011</t>
  </si>
  <si>
    <t>26/01/2011</t>
  </si>
  <si>
    <t>27/01/2011</t>
  </si>
  <si>
    <t>28/01/2011</t>
  </si>
  <si>
    <t>29/01/2011</t>
  </si>
  <si>
    <t>30/01/2011</t>
  </si>
  <si>
    <t>31/01/2011</t>
  </si>
  <si>
    <t>1/02/2011</t>
  </si>
  <si>
    <t>2/02/2011</t>
  </si>
  <si>
    <t>3/02/2011</t>
  </si>
  <si>
    <t>4/02/2011</t>
  </si>
  <si>
    <t>5/02/2011</t>
  </si>
  <si>
    <t>6/02/2011</t>
  </si>
  <si>
    <t>7/02/2011</t>
  </si>
  <si>
    <t>8/02/2011</t>
  </si>
  <si>
    <t>9/02/2011</t>
  </si>
  <si>
    <t>10/02/2011</t>
  </si>
  <si>
    <t>11/02/2011</t>
  </si>
  <si>
    <t>12/02/2011</t>
  </si>
  <si>
    <t>13/02/2011</t>
  </si>
  <si>
    <t>14/02/2011</t>
  </si>
  <si>
    <t>15/02/2011</t>
  </si>
  <si>
    <t>16/02/2011</t>
  </si>
  <si>
    <t>17/02/2011</t>
  </si>
  <si>
    <t>18/02/2011</t>
  </si>
  <si>
    <t>19/02/2011</t>
  </si>
  <si>
    <t>20/02/2011</t>
  </si>
  <si>
    <t>21/02/2011</t>
  </si>
  <si>
    <t>22/02/2011</t>
  </si>
  <si>
    <t>23/02/2011</t>
  </si>
  <si>
    <t>24/02/2011</t>
  </si>
  <si>
    <t>25/02/2011</t>
  </si>
  <si>
    <t>26/02/2011</t>
  </si>
  <si>
    <t>27/02/2011</t>
  </si>
  <si>
    <t>28/02/2011</t>
  </si>
  <si>
    <t>1/03/2011</t>
  </si>
  <si>
    <t>2/03/2011</t>
  </si>
  <si>
    <t>3/03/2011</t>
  </si>
  <si>
    <t>4/03/2011</t>
  </si>
  <si>
    <t>5/03/2011</t>
  </si>
  <si>
    <t>6/03/2011</t>
  </si>
  <si>
    <t>7/03/2011</t>
  </si>
  <si>
    <t>8/03/2011</t>
  </si>
  <si>
    <t>9/03/2011</t>
  </si>
  <si>
    <t>10/03/2011</t>
  </si>
  <si>
    <t>11/03/2011</t>
  </si>
  <si>
    <t>12/03/2011</t>
  </si>
  <si>
    <t>13/03/2011</t>
  </si>
  <si>
    <t>14/03/2011</t>
  </si>
  <si>
    <t>15/03/2011</t>
  </si>
  <si>
    <t>16/03/2011</t>
  </si>
  <si>
    <t>17/03/2011</t>
  </si>
  <si>
    <t>18/03/2011</t>
  </si>
  <si>
    <t>19/03/2011</t>
  </si>
  <si>
    <t>20/03/2011</t>
  </si>
  <si>
    <t>21/03/2011</t>
  </si>
  <si>
    <t>22/03/2011</t>
  </si>
  <si>
    <t>23/03/2011</t>
  </si>
  <si>
    <t>24/03/2011</t>
  </si>
  <si>
    <t>25/03/2011</t>
  </si>
  <si>
    <t>26/03/2011</t>
  </si>
  <si>
    <t>27/03/2011</t>
  </si>
  <si>
    <t>28/03/2011</t>
  </si>
  <si>
    <t>29/03/2011</t>
  </si>
  <si>
    <t>30/03/2011</t>
  </si>
  <si>
    <t>31/03/2011</t>
  </si>
  <si>
    <t>1/04/2011</t>
  </si>
  <si>
    <t>2/04/2011</t>
  </si>
  <si>
    <t>3/04/2011</t>
  </si>
  <si>
    <t>4/04/2011</t>
  </si>
  <si>
    <t>5/04/2011</t>
  </si>
  <si>
    <t>6/04/2011</t>
  </si>
  <si>
    <t>7/04/2011</t>
  </si>
  <si>
    <t>8/04/2011</t>
  </si>
  <si>
    <t>9/04/2011</t>
  </si>
  <si>
    <t>10/04/2011</t>
  </si>
  <si>
    <t>11/04/2011</t>
  </si>
  <si>
    <t>12/04/2011</t>
  </si>
  <si>
    <t>13/04/2011</t>
  </si>
  <si>
    <t>14/04/2011</t>
  </si>
  <si>
    <t>15/04/2011</t>
  </si>
  <si>
    <t>16/04/2011</t>
  </si>
  <si>
    <t>17/04/2011</t>
  </si>
  <si>
    <t>18/04/2011</t>
  </si>
  <si>
    <t>19/04/2011</t>
  </si>
  <si>
    <t>20/04/2011</t>
  </si>
  <si>
    <t>21/04/2011</t>
  </si>
  <si>
    <t>22/04/2011</t>
  </si>
  <si>
    <t>23/04/2011</t>
  </si>
  <si>
    <t>24/04/2011</t>
  </si>
  <si>
    <t>25/04/2011</t>
  </si>
  <si>
    <t>26/04/2011</t>
  </si>
  <si>
    <t>27/04/2011</t>
  </si>
  <si>
    <t>28/04/2011</t>
  </si>
  <si>
    <t>29/04/2011</t>
  </si>
  <si>
    <t>30/04/2011</t>
  </si>
  <si>
    <t>1/05/2011</t>
  </si>
  <si>
    <t>2/05/2011</t>
  </si>
  <si>
    <t>3/05/2011</t>
  </si>
  <si>
    <t>4/05/2011</t>
  </si>
  <si>
    <t>5/05/2011</t>
  </si>
  <si>
    <t>6/05/2011</t>
  </si>
  <si>
    <t>7/05/2011</t>
  </si>
  <si>
    <t>8/05/2011</t>
  </si>
  <si>
    <t>9/05/2011</t>
  </si>
  <si>
    <t>10/05/2011</t>
  </si>
  <si>
    <t>11/05/2011</t>
  </si>
  <si>
    <t>12/05/2011</t>
  </si>
  <si>
    <t>13/05/2011</t>
  </si>
  <si>
    <t>14/05/2011</t>
  </si>
  <si>
    <t>15/05/2011</t>
  </si>
  <si>
    <t>16/05/2011</t>
  </si>
  <si>
    <t>17/05/2011</t>
  </si>
  <si>
    <t>18/05/2011</t>
  </si>
  <si>
    <t>19/05/2011</t>
  </si>
  <si>
    <t>20/05/2011</t>
  </si>
  <si>
    <t>21/05/2011</t>
  </si>
  <si>
    <t>22/05/2011</t>
  </si>
  <si>
    <t>23/05/2011</t>
  </si>
  <si>
    <t>24/05/2011</t>
  </si>
  <si>
    <t>25/05/2011</t>
  </si>
  <si>
    <t>26/05/2011</t>
  </si>
  <si>
    <t>27/05/2011</t>
  </si>
  <si>
    <t>28/05/2011</t>
  </si>
  <si>
    <t>29/05/2011</t>
  </si>
  <si>
    <t>30/05/2011</t>
  </si>
  <si>
    <t>31/05/2011</t>
  </si>
  <si>
    <t>1/06/2011</t>
  </si>
  <si>
    <t>2/06/2011</t>
  </si>
  <si>
    <t>3/06/2011</t>
  </si>
  <si>
    <t>4/06/2011</t>
  </si>
  <si>
    <t>5/06/2011</t>
  </si>
  <si>
    <t>6/06/2011</t>
  </si>
  <si>
    <t>7/06/2011</t>
  </si>
  <si>
    <t>8/06/2011</t>
  </si>
  <si>
    <t>9/06/2011</t>
  </si>
  <si>
    <t>10/06/2011</t>
  </si>
  <si>
    <t>11/06/2011</t>
  </si>
  <si>
    <t>12/06/2011</t>
  </si>
  <si>
    <t>13/06/2011</t>
  </si>
  <si>
    <t>14/06/2011</t>
  </si>
  <si>
    <t>15/06/2011</t>
  </si>
  <si>
    <t>16/06/2011</t>
  </si>
  <si>
    <t>17/06/2011</t>
  </si>
  <si>
    <t>18/06/2011</t>
  </si>
  <si>
    <t>19/06/2011</t>
  </si>
  <si>
    <t>20/06/2011</t>
  </si>
  <si>
    <t>21/06/2011</t>
  </si>
  <si>
    <t>22/06/2011</t>
  </si>
  <si>
    <t>23/06/2011</t>
  </si>
  <si>
    <t>24/06/2011</t>
  </si>
  <si>
    <t>25/06/2011</t>
  </si>
  <si>
    <t>26/06/2011</t>
  </si>
  <si>
    <t>27/06/2011</t>
  </si>
  <si>
    <t>28/06/2011</t>
  </si>
  <si>
    <t>29/06/2011</t>
  </si>
  <si>
    <t>30/06/2011</t>
  </si>
  <si>
    <t>1/07/2011</t>
  </si>
  <si>
    <t>2/07/2011</t>
  </si>
  <si>
    <t>3/07/2011</t>
  </si>
  <si>
    <t>4/07/2011</t>
  </si>
  <si>
    <t>5/07/2011</t>
  </si>
  <si>
    <t>6/07/2011</t>
  </si>
  <si>
    <t>7/07/2011</t>
  </si>
  <si>
    <t>8/07/2011</t>
  </si>
  <si>
    <t>9/07/2011</t>
  </si>
  <si>
    <t>10/07/2011</t>
  </si>
  <si>
    <t>11/07/2011</t>
  </si>
  <si>
    <t>12/07/2011</t>
  </si>
  <si>
    <t>13/07/2011</t>
  </si>
  <si>
    <t>14/07/2011</t>
  </si>
  <si>
    <t>15/07/2011</t>
  </si>
  <si>
    <t>16/07/2011</t>
  </si>
  <si>
    <t>17/07/2011</t>
  </si>
  <si>
    <t>18/07/2011</t>
  </si>
  <si>
    <t>19/07/2011</t>
  </si>
  <si>
    <t>20/07/2011</t>
  </si>
  <si>
    <t>21/07/2011</t>
  </si>
  <si>
    <t>22/07/2011</t>
  </si>
  <si>
    <t>23/07/2011</t>
  </si>
  <si>
    <t>24/07/2011</t>
  </si>
  <si>
    <t>25/07/2011</t>
  </si>
  <si>
    <t>26/07/2011</t>
  </si>
  <si>
    <t>27/07/2011</t>
  </si>
  <si>
    <t>28/07/2011</t>
  </si>
  <si>
    <t>29/07/2011</t>
  </si>
  <si>
    <t>30/07/2011</t>
  </si>
  <si>
    <t>31/07/2011</t>
  </si>
  <si>
    <t>1/08/2011</t>
  </si>
  <si>
    <t>2/08/2011</t>
  </si>
  <si>
    <t>3/08/2011</t>
  </si>
  <si>
    <t>4/08/2011</t>
  </si>
  <si>
    <t>5/08/2011</t>
  </si>
  <si>
    <t>6/08/2011</t>
  </si>
  <si>
    <t>7/08/2011</t>
  </si>
  <si>
    <t>8/08/2011</t>
  </si>
  <si>
    <t>9/08/2011</t>
  </si>
  <si>
    <t>10/08/2011</t>
  </si>
  <si>
    <t>11/08/2011</t>
  </si>
  <si>
    <t>12/08/2011</t>
  </si>
  <si>
    <t>13/08/2011</t>
  </si>
  <si>
    <t>14/08/2011</t>
  </si>
  <si>
    <t>15/08/2011</t>
  </si>
  <si>
    <t>16/08/2011</t>
  </si>
  <si>
    <t>17/08/2011</t>
  </si>
  <si>
    <t>18/08/2011</t>
  </si>
  <si>
    <t>19/08/2011</t>
  </si>
  <si>
    <t>20/08/2011</t>
  </si>
  <si>
    <t>21/08/2011</t>
  </si>
  <si>
    <t>22/08/2011</t>
  </si>
  <si>
    <t>23/08/2011</t>
  </si>
  <si>
    <t>24/08/2011</t>
  </si>
  <si>
    <t>25/08/2011</t>
  </si>
  <si>
    <t>26/08/2011</t>
  </si>
  <si>
    <t>27/08/2011</t>
  </si>
  <si>
    <t>28/08/2011</t>
  </si>
  <si>
    <t>29/08/2011</t>
  </si>
  <si>
    <t>30/08/2011</t>
  </si>
  <si>
    <t>31/08/2011</t>
  </si>
  <si>
    <t>1/09/2011</t>
  </si>
  <si>
    <t>2/09/2011</t>
  </si>
  <si>
    <t>3/09/2011</t>
  </si>
  <si>
    <t>4/09/2011</t>
  </si>
  <si>
    <t>5/09/2011</t>
  </si>
  <si>
    <t>6/09/2011</t>
  </si>
  <si>
    <t>7/09/2011</t>
  </si>
  <si>
    <t>8/09/2011</t>
  </si>
  <si>
    <t>9/09/2011</t>
  </si>
  <si>
    <t>10/09/2011</t>
  </si>
  <si>
    <t>11/09/2011</t>
  </si>
  <si>
    <t>12/09/2011</t>
  </si>
  <si>
    <t>13/09/2011</t>
  </si>
  <si>
    <t>14/09/2011</t>
  </si>
  <si>
    <t>15/09/2011</t>
  </si>
  <si>
    <t>16/09/2011</t>
  </si>
  <si>
    <t>17/09/2011</t>
  </si>
  <si>
    <t>18/09/2011</t>
  </si>
  <si>
    <t>19/09/2011</t>
  </si>
  <si>
    <t>20/09/2011</t>
  </si>
  <si>
    <t>21/09/2011</t>
  </si>
  <si>
    <t>22/09/2011</t>
  </si>
  <si>
    <t>23/09/2011</t>
  </si>
  <si>
    <t>24/09/2011</t>
  </si>
  <si>
    <t>25/09/2011</t>
  </si>
  <si>
    <t>26/09/2011</t>
  </si>
  <si>
    <t>27/09/2011</t>
  </si>
  <si>
    <t>28/09/2011</t>
  </si>
  <si>
    <t>29/09/2011</t>
  </si>
  <si>
    <t>30/09/2011</t>
  </si>
  <si>
    <t>1/10/2011</t>
  </si>
  <si>
    <t>2/10/2011</t>
  </si>
  <si>
    <t>3/10/2011</t>
  </si>
  <si>
    <t>4/10/2011</t>
  </si>
  <si>
    <t>5/10/2011</t>
  </si>
  <si>
    <t>6/10/2011</t>
  </si>
  <si>
    <t>7/10/2011</t>
  </si>
  <si>
    <t>8/10/2011</t>
  </si>
  <si>
    <t>9/10/2011</t>
  </si>
  <si>
    <t>10/10/2011</t>
  </si>
  <si>
    <t>11/10/2011</t>
  </si>
  <si>
    <t>12/10/2011</t>
  </si>
  <si>
    <t>13/10/2011</t>
  </si>
  <si>
    <t>14/10/2011</t>
  </si>
  <si>
    <t>15/10/2011</t>
  </si>
  <si>
    <t>16/10/2011</t>
  </si>
  <si>
    <t>17/10/2011</t>
  </si>
  <si>
    <t>18/10/2011</t>
  </si>
  <si>
    <t>19/10/2011</t>
  </si>
  <si>
    <t>20/10/2011</t>
  </si>
  <si>
    <t>21/10/2011</t>
  </si>
  <si>
    <t>22/10/2011</t>
  </si>
  <si>
    <t>23/10/2011</t>
  </si>
  <si>
    <t>24/10/2011</t>
  </si>
  <si>
    <t>25/10/2011</t>
  </si>
  <si>
    <t>26/10/2011</t>
  </si>
  <si>
    <t>27/10/2011</t>
  </si>
  <si>
    <t>28/10/2011</t>
  </si>
  <si>
    <t>29/10/2011</t>
  </si>
  <si>
    <t>30/10/2011</t>
  </si>
  <si>
    <t>31/10/2011</t>
  </si>
  <si>
    <t>1/11/2011</t>
  </si>
  <si>
    <t>2/11/2011</t>
  </si>
  <si>
    <t>3/11/2011</t>
  </si>
  <si>
    <t>4/11/2011</t>
  </si>
  <si>
    <t>5/11/2011</t>
  </si>
  <si>
    <t>6/11/2011</t>
  </si>
  <si>
    <t>7/11/2011</t>
  </si>
  <si>
    <t>8/11/2011</t>
  </si>
  <si>
    <t>9/11/2011</t>
  </si>
  <si>
    <t>10/11/2011</t>
  </si>
  <si>
    <t>11/11/2011</t>
  </si>
  <si>
    <t>12/11/2011</t>
  </si>
  <si>
    <t>13/11/2011</t>
  </si>
  <si>
    <t>14/11/2011</t>
  </si>
  <si>
    <t>15/11/2011</t>
  </si>
  <si>
    <t>16/11/2011</t>
  </si>
  <si>
    <t>17/11/2011</t>
  </si>
  <si>
    <t>18/11/2011</t>
  </si>
  <si>
    <t>19/11/2011</t>
  </si>
  <si>
    <t>20/11/2011</t>
  </si>
  <si>
    <t>21/11/2011</t>
  </si>
  <si>
    <t>22/11/2011</t>
  </si>
  <si>
    <t>23/11/2011</t>
  </si>
  <si>
    <t>24/11/2011</t>
  </si>
  <si>
    <t>25/11/2011</t>
  </si>
  <si>
    <t>26/11/2011</t>
  </si>
  <si>
    <t>27/11/2011</t>
  </si>
  <si>
    <t>28/11/2011</t>
  </si>
  <si>
    <t>29/11/2011</t>
  </si>
  <si>
    <t>30/11/2011</t>
  </si>
  <si>
    <t>1/12/2011</t>
  </si>
  <si>
    <t>2/12/2011</t>
  </si>
  <si>
    <t>3/12/2011</t>
  </si>
  <si>
    <t>4/12/2011</t>
  </si>
  <si>
    <t>5/12/2011</t>
  </si>
  <si>
    <t>6/12/2011</t>
  </si>
  <si>
    <t>7/12/2011</t>
  </si>
  <si>
    <t>8/12/2011</t>
  </si>
  <si>
    <t>9/12/2011</t>
  </si>
  <si>
    <t>10/12/2011</t>
  </si>
  <si>
    <t>11/12/2011</t>
  </si>
  <si>
    <t>12/12/2011</t>
  </si>
  <si>
    <t>13/12/2011</t>
  </si>
  <si>
    <t>14/12/2011</t>
  </si>
  <si>
    <t>15/12/2011</t>
  </si>
  <si>
    <t>16/12/2011</t>
  </si>
  <si>
    <t>17/12/2011</t>
  </si>
  <si>
    <t>18/12/2011</t>
  </si>
  <si>
    <t>19/12/2011</t>
  </si>
  <si>
    <t>20/12/2011</t>
  </si>
  <si>
    <t>21/12/2011</t>
  </si>
  <si>
    <t>22/12/2011</t>
  </si>
  <si>
    <t>23/12/2011</t>
  </si>
  <si>
    <t>24/12/2011</t>
  </si>
  <si>
    <t>25/12/2011</t>
  </si>
  <si>
    <t>26/12/2011</t>
  </si>
  <si>
    <t>27/12/2011</t>
  </si>
  <si>
    <t>28/12/2011</t>
  </si>
  <si>
    <t>29/12/2011</t>
  </si>
  <si>
    <t>30/12/2011</t>
  </si>
  <si>
    <t>31/12/2011</t>
  </si>
  <si>
    <t>1/01/2012</t>
  </si>
  <si>
    <t>2/01/2012</t>
  </si>
  <si>
    <t>3/01/2012</t>
  </si>
  <si>
    <t>4/01/2012</t>
  </si>
  <si>
    <t>5/01/2012</t>
  </si>
  <si>
    <t>6/01/2012</t>
  </si>
  <si>
    <t>7/01/2012</t>
  </si>
  <si>
    <t>8/01/2012</t>
  </si>
  <si>
    <t>9/01/2012</t>
  </si>
  <si>
    <t>10/01/2012</t>
  </si>
  <si>
    <t>11/01/2012</t>
  </si>
  <si>
    <t>12/01/2012</t>
  </si>
  <si>
    <t>13/01/2012</t>
  </si>
  <si>
    <t>14/01/2012</t>
  </si>
  <si>
    <t>15/01/2012</t>
  </si>
  <si>
    <t>16/01/2012</t>
  </si>
  <si>
    <t>17/01/2012</t>
  </si>
  <si>
    <t>18/01/2012</t>
  </si>
  <si>
    <t>19/01/2012</t>
  </si>
  <si>
    <t>20/01/2012</t>
  </si>
  <si>
    <t>21/01/2012</t>
  </si>
  <si>
    <t>22/01/2012</t>
  </si>
  <si>
    <t>23/01/2012</t>
  </si>
  <si>
    <t>24/01/2012</t>
  </si>
  <si>
    <t>25/01/2012</t>
  </si>
  <si>
    <t>26/01/2012</t>
  </si>
  <si>
    <t>27/01/2012</t>
  </si>
  <si>
    <t>28/01/2012</t>
  </si>
  <si>
    <t>29/01/2012</t>
  </si>
  <si>
    <t>30/01/2012</t>
  </si>
  <si>
    <t>31/01/2012</t>
  </si>
  <si>
    <t>1/02/2012</t>
  </si>
  <si>
    <t>2/02/2012</t>
  </si>
  <si>
    <t>3/02/2012</t>
  </si>
  <si>
    <t>4/02/2012</t>
  </si>
  <si>
    <t>5/02/2012</t>
  </si>
  <si>
    <t>6/02/2012</t>
  </si>
  <si>
    <t>7/02/2012</t>
  </si>
  <si>
    <t>8/02/2012</t>
  </si>
  <si>
    <t>9/02/2012</t>
  </si>
  <si>
    <t>10/02/2012</t>
  </si>
  <si>
    <t>11/02/2012</t>
  </si>
  <si>
    <t>12/02/2012</t>
  </si>
  <si>
    <t>13/02/2012</t>
  </si>
  <si>
    <t>14/02/2012</t>
  </si>
  <si>
    <t>15/02/2012</t>
  </si>
  <si>
    <t>16/02/2012</t>
  </si>
  <si>
    <t>17/02/2012</t>
  </si>
  <si>
    <t>18/02/2012</t>
  </si>
  <si>
    <t>19/02/2012</t>
  </si>
  <si>
    <t>20/02/2012</t>
  </si>
  <si>
    <t>21/02/2012</t>
  </si>
  <si>
    <t>22/02/2012</t>
  </si>
  <si>
    <t>23/02/2012</t>
  </si>
  <si>
    <t>24/02/2012</t>
  </si>
  <si>
    <t>25/02/2012</t>
  </si>
  <si>
    <t>26/02/2012</t>
  </si>
  <si>
    <t>27/02/2012</t>
  </si>
  <si>
    <t>28/02/2012</t>
  </si>
  <si>
    <t>29/02/2012</t>
  </si>
  <si>
    <t>1/03/2012</t>
  </si>
  <si>
    <t>2/03/2012</t>
  </si>
  <si>
    <t>3/03/2012</t>
  </si>
  <si>
    <t>4/03/2012</t>
  </si>
  <si>
    <t>5/03/2012</t>
  </si>
  <si>
    <t>6/03/2012</t>
  </si>
  <si>
    <t>7/03/2012</t>
  </si>
  <si>
    <t>8/03/2012</t>
  </si>
  <si>
    <t>9/03/2012</t>
  </si>
  <si>
    <t>10/03/2012</t>
  </si>
  <si>
    <t>11/03/2012</t>
  </si>
  <si>
    <t>12/03/2012</t>
  </si>
  <si>
    <t>13/03/2012</t>
  </si>
  <si>
    <t>14/03/2012</t>
  </si>
  <si>
    <t>15/03/2012</t>
  </si>
  <si>
    <t>16/03/2012</t>
  </si>
  <si>
    <t>17/03/2012</t>
  </si>
  <si>
    <t>18/03/2012</t>
  </si>
  <si>
    <t>19/03/2012</t>
  </si>
  <si>
    <t>20/03/2012</t>
  </si>
  <si>
    <t>21/03/2012</t>
  </si>
  <si>
    <t>22/03/2012</t>
  </si>
  <si>
    <t>23/03/2012</t>
  </si>
  <si>
    <t>24/03/2012</t>
  </si>
  <si>
    <t>25/03/2012</t>
  </si>
  <si>
    <t>26/03/2012</t>
  </si>
  <si>
    <t>27/03/2012</t>
  </si>
  <si>
    <t>28/03/2012</t>
  </si>
  <si>
    <t>29/03/2012</t>
  </si>
  <si>
    <t>30/03/2012</t>
  </si>
  <si>
    <t>31/03/2012</t>
  </si>
  <si>
    <t>1/04/2012</t>
  </si>
  <si>
    <t>2/04/2012</t>
  </si>
  <si>
    <t>3/04/2012</t>
  </si>
  <si>
    <t>4/04/2012</t>
  </si>
  <si>
    <t>5/04/2012</t>
  </si>
  <si>
    <t>6/04/2012</t>
  </si>
  <si>
    <t>7/04/2012</t>
  </si>
  <si>
    <t>8/04/2012</t>
  </si>
  <si>
    <t>9/04/2012</t>
  </si>
  <si>
    <t>10/04/2012</t>
  </si>
  <si>
    <t>11/04/2012</t>
  </si>
  <si>
    <t>12/04/2012</t>
  </si>
  <si>
    <t>13/04/2012</t>
  </si>
  <si>
    <t>14/04/2012</t>
  </si>
  <si>
    <t>15/04/2012</t>
  </si>
  <si>
    <t>16/04/2012</t>
  </si>
  <si>
    <t>17/04/2012</t>
  </si>
  <si>
    <t>18/04/2012</t>
  </si>
  <si>
    <t>19/04/2012</t>
  </si>
  <si>
    <t>20/04/2012</t>
  </si>
  <si>
    <t>21/04/2012</t>
  </si>
  <si>
    <t>22/04/2012</t>
  </si>
  <si>
    <t>23/04/2012</t>
  </si>
  <si>
    <t>24/04/2012</t>
  </si>
  <si>
    <t>25/04/2012</t>
  </si>
  <si>
    <t>26/04/2012</t>
  </si>
  <si>
    <t>27/04/2012</t>
  </si>
  <si>
    <t>28/04/2012</t>
  </si>
  <si>
    <t>29/04/2012</t>
  </si>
  <si>
    <t>30/04/2012</t>
  </si>
  <si>
    <t>1/05/2012</t>
  </si>
  <si>
    <t>2/05/2012</t>
  </si>
  <si>
    <t>3/05/2012</t>
  </si>
  <si>
    <t>4/05/2012</t>
  </si>
  <si>
    <t>5/05/2012</t>
  </si>
  <si>
    <t>6/05/2012</t>
  </si>
  <si>
    <t>7/05/2012</t>
  </si>
  <si>
    <t>8/05/2012</t>
  </si>
  <si>
    <t>9/05/2012</t>
  </si>
  <si>
    <t>10/05/2012</t>
  </si>
  <si>
    <t>11/05/2012</t>
  </si>
  <si>
    <t>12/05/2012</t>
  </si>
  <si>
    <t>13/05/2012</t>
  </si>
  <si>
    <t>14/05/2012</t>
  </si>
  <si>
    <t>15/05/2012</t>
  </si>
  <si>
    <t>16/05/2012</t>
  </si>
  <si>
    <t>17/05/2012</t>
  </si>
  <si>
    <t>18/05/2012</t>
  </si>
  <si>
    <t>19/05/2012</t>
  </si>
  <si>
    <t>20/05/2012</t>
  </si>
  <si>
    <t>21/05/2012</t>
  </si>
  <si>
    <t>22/05/2012</t>
  </si>
  <si>
    <t>23/05/2012</t>
  </si>
  <si>
    <t>24/05/2012</t>
  </si>
  <si>
    <t>25/05/2012</t>
  </si>
  <si>
    <t>26/05/2012</t>
  </si>
  <si>
    <t>27/05/2012</t>
  </si>
  <si>
    <t>28/05/2012</t>
  </si>
  <si>
    <t>29/05/2012</t>
  </si>
  <si>
    <t>30/05/2012</t>
  </si>
  <si>
    <t>31/05/2012</t>
  </si>
  <si>
    <t>1/06/2012</t>
  </si>
  <si>
    <t>2/06/2012</t>
  </si>
  <si>
    <t>3/06/2012</t>
  </si>
  <si>
    <t>4/06/2012</t>
  </si>
  <si>
    <t>5/06/2012</t>
  </si>
  <si>
    <t>6/06/2012</t>
  </si>
  <si>
    <t>7/06/2012</t>
  </si>
  <si>
    <t>8/06/2012</t>
  </si>
  <si>
    <t>9/06/2012</t>
  </si>
  <si>
    <t>10/06/2012</t>
  </si>
  <si>
    <t>11/06/2012</t>
  </si>
  <si>
    <t>12/06/2012</t>
  </si>
  <si>
    <t>13/06/2012</t>
  </si>
  <si>
    <t>14/06/2012</t>
  </si>
  <si>
    <t>15/06/2012</t>
  </si>
  <si>
    <t>16/06/2012</t>
  </si>
  <si>
    <t>17/06/2012</t>
  </si>
  <si>
    <t>18/06/2012</t>
  </si>
  <si>
    <t>19/06/2012</t>
  </si>
  <si>
    <t>20/06/2012</t>
  </si>
  <si>
    <t>21/06/2012</t>
  </si>
  <si>
    <t>22/06/2012</t>
  </si>
  <si>
    <t>23/06/2012</t>
  </si>
  <si>
    <t>24/06/2012</t>
  </si>
  <si>
    <t>25/06/2012</t>
  </si>
  <si>
    <t>26/06/2012</t>
  </si>
  <si>
    <t>27/06/2012</t>
  </si>
  <si>
    <t>28/06/2012</t>
  </si>
  <si>
    <t>29/06/2012</t>
  </si>
  <si>
    <t>30/06/2012</t>
  </si>
  <si>
    <t>1/07/2012</t>
  </si>
  <si>
    <t>2/07/2012</t>
  </si>
  <si>
    <t>3/07/2012</t>
  </si>
  <si>
    <t>4/07/2012</t>
  </si>
  <si>
    <t>5/07/2012</t>
  </si>
  <si>
    <t>6/07/2012</t>
  </si>
  <si>
    <t>7/07/2012</t>
  </si>
  <si>
    <t>8/07/2012</t>
  </si>
  <si>
    <t>9/07/2012</t>
  </si>
  <si>
    <t>10/07/2012</t>
  </si>
  <si>
    <t>11/07/2012</t>
  </si>
  <si>
    <t>12/07/2012</t>
  </si>
  <si>
    <t>13/07/2012</t>
  </si>
  <si>
    <t>14/07/2012</t>
  </si>
  <si>
    <t>15/07/2012</t>
  </si>
  <si>
    <t>16/07/2012</t>
  </si>
  <si>
    <t>17/07/2012</t>
  </si>
  <si>
    <t>18/07/2012</t>
  </si>
  <si>
    <t>19/07/2012</t>
  </si>
  <si>
    <t>20/07/2012</t>
  </si>
  <si>
    <t>21/07/2012</t>
  </si>
  <si>
    <t>22/07/2012</t>
  </si>
  <si>
    <t>23/07/2012</t>
  </si>
  <si>
    <t>24/07/2012</t>
  </si>
  <si>
    <t>25/07/2012</t>
  </si>
  <si>
    <t>26/07/2012</t>
  </si>
  <si>
    <t>27/07/2012</t>
  </si>
  <si>
    <t>28/07/2012</t>
  </si>
  <si>
    <t>29/07/2012</t>
  </si>
  <si>
    <t>30/07/2012</t>
  </si>
  <si>
    <t>31/07/2012</t>
  </si>
  <si>
    <t>1/08/2012</t>
  </si>
  <si>
    <t>2/08/2012</t>
  </si>
  <si>
    <t>3/08/2012</t>
  </si>
  <si>
    <t>4/08/2012</t>
  </si>
  <si>
    <t>5/08/2012</t>
  </si>
  <si>
    <t>6/08/2012</t>
  </si>
  <si>
    <t>7/08/2012</t>
  </si>
  <si>
    <t>8/08/2012</t>
  </si>
  <si>
    <t>9/08/2012</t>
  </si>
  <si>
    <t>10/08/2012</t>
  </si>
  <si>
    <t>11/08/2012</t>
  </si>
  <si>
    <t>12/08/2012</t>
  </si>
  <si>
    <t>13/08/2012</t>
  </si>
  <si>
    <t>14/08/2012</t>
  </si>
  <si>
    <t>15/08/2012</t>
  </si>
  <si>
    <t>16/08/2012</t>
  </si>
  <si>
    <t>17/08/2012</t>
  </si>
  <si>
    <t>18/08/2012</t>
  </si>
  <si>
    <t>19/08/2012</t>
  </si>
  <si>
    <t>20/08/2012</t>
  </si>
  <si>
    <t>21/08/2012</t>
  </si>
  <si>
    <t>22/08/2012</t>
  </si>
  <si>
    <t>23/08/2012</t>
  </si>
  <si>
    <t>24/08/2012</t>
  </si>
  <si>
    <t>25/08/2012</t>
  </si>
  <si>
    <t>26/08/2012</t>
  </si>
  <si>
    <t>27/08/2012</t>
  </si>
  <si>
    <t>28/08/2012</t>
  </si>
  <si>
    <t>29/08/2012</t>
  </si>
  <si>
    <t>30/08/2012</t>
  </si>
  <si>
    <t>31/08/2012</t>
  </si>
  <si>
    <t>1/09/2012</t>
  </si>
  <si>
    <t>2/09/2012</t>
  </si>
  <si>
    <t>3/09/2012</t>
  </si>
  <si>
    <t>4/09/2012</t>
  </si>
  <si>
    <t>5/09/2012</t>
  </si>
  <si>
    <t>6/09/2012</t>
  </si>
  <si>
    <t>7/09/2012</t>
  </si>
  <si>
    <t>8/09/2012</t>
  </si>
  <si>
    <t>9/09/2012</t>
  </si>
  <si>
    <t>10/09/2012</t>
  </si>
  <si>
    <t>11/09/2012</t>
  </si>
  <si>
    <t>12/09/2012</t>
  </si>
  <si>
    <t>13/09/2012</t>
  </si>
  <si>
    <t>14/09/2012</t>
  </si>
  <si>
    <t>15/09/2012</t>
  </si>
  <si>
    <t>16/09/2012</t>
  </si>
  <si>
    <t>17/09/2012</t>
  </si>
  <si>
    <t>18/09/2012</t>
  </si>
  <si>
    <t>19/09/2012</t>
  </si>
  <si>
    <t>20/09/2012</t>
  </si>
  <si>
    <t>21/09/2012</t>
  </si>
  <si>
    <t>22/09/2012</t>
  </si>
  <si>
    <t>23/09/2012</t>
  </si>
  <si>
    <t>24/09/2012</t>
  </si>
  <si>
    <t>25/09/2012</t>
  </si>
  <si>
    <t>26/09/2012</t>
  </si>
  <si>
    <t>27/09/2012</t>
  </si>
  <si>
    <t>28/09/2012</t>
  </si>
  <si>
    <t>29/09/2012</t>
  </si>
  <si>
    <t>30/09/2012</t>
  </si>
  <si>
    <t>1/10/2012</t>
  </si>
  <si>
    <t>2/10/2012</t>
  </si>
  <si>
    <t>3/10/2012</t>
  </si>
  <si>
    <t>4/10/2012</t>
  </si>
  <si>
    <t>5/10/2012</t>
  </si>
  <si>
    <t>6/10/2012</t>
  </si>
  <si>
    <t>7/10/2012</t>
  </si>
  <si>
    <t>8/10/2012</t>
  </si>
  <si>
    <t>9/10/2012</t>
  </si>
  <si>
    <t>10/10/2012</t>
  </si>
  <si>
    <t>11/10/2012</t>
  </si>
  <si>
    <t>12/10/2012</t>
  </si>
  <si>
    <t>13/10/2012</t>
  </si>
  <si>
    <t>14/10/2012</t>
  </si>
  <si>
    <t>15/10/2012</t>
  </si>
  <si>
    <t>16/10/2012</t>
  </si>
  <si>
    <t>17/10/2012</t>
  </si>
  <si>
    <t>18/10/2012</t>
  </si>
  <si>
    <t>19/10/2012</t>
  </si>
  <si>
    <t>20/10/2012</t>
  </si>
  <si>
    <t>21/10/2012</t>
  </si>
  <si>
    <t>22/10/2012</t>
  </si>
  <si>
    <t>23/10/2012</t>
  </si>
  <si>
    <t>24/10/2012</t>
  </si>
  <si>
    <t>25/10/2012</t>
  </si>
  <si>
    <t>26/10/2012</t>
  </si>
  <si>
    <t>27/10/2012</t>
  </si>
  <si>
    <t>28/10/2012</t>
  </si>
  <si>
    <t>29/10/2012</t>
  </si>
  <si>
    <t>30/10/2012</t>
  </si>
  <si>
    <t>31/10/2012</t>
  </si>
  <si>
    <t>1/11/2012</t>
  </si>
  <si>
    <t>2/11/2012</t>
  </si>
  <si>
    <t>3/11/2012</t>
  </si>
  <si>
    <t>4/11/2012</t>
  </si>
  <si>
    <t>5/11/2012</t>
  </si>
  <si>
    <t>6/11/2012</t>
  </si>
  <si>
    <t>7/11/2012</t>
  </si>
  <si>
    <t>8/11/2012</t>
  </si>
  <si>
    <t>9/11/2012</t>
  </si>
  <si>
    <t>10/11/2012</t>
  </si>
  <si>
    <t>11/11/2012</t>
  </si>
  <si>
    <t>12/11/2012</t>
  </si>
  <si>
    <t>13/11/2012</t>
  </si>
  <si>
    <t>14/11/2012</t>
  </si>
  <si>
    <t>15/11/2012</t>
  </si>
  <si>
    <t>16/11/2012</t>
  </si>
  <si>
    <t>17/11/2012</t>
  </si>
  <si>
    <t>18/11/2012</t>
  </si>
  <si>
    <t>19/11/2012</t>
  </si>
  <si>
    <t>20/11/2012</t>
  </si>
  <si>
    <t>21/11/2012</t>
  </si>
  <si>
    <t>22/11/2012</t>
  </si>
  <si>
    <t>23/11/2012</t>
  </si>
  <si>
    <t>24/11/2012</t>
  </si>
  <si>
    <t>25/11/2012</t>
  </si>
  <si>
    <t>26/11/2012</t>
  </si>
  <si>
    <t>27/11/2012</t>
  </si>
  <si>
    <t>28/11/2012</t>
  </si>
  <si>
    <t>29/11/2012</t>
  </si>
  <si>
    <t>30/11/2012</t>
  </si>
  <si>
    <t>1/12/2012</t>
  </si>
  <si>
    <t>2/12/2012</t>
  </si>
  <si>
    <t>3/12/2012</t>
  </si>
  <si>
    <t>4/12/2012</t>
  </si>
  <si>
    <t>5/12/2012</t>
  </si>
  <si>
    <t>6/12/2012</t>
  </si>
  <si>
    <t>7/12/2012</t>
  </si>
  <si>
    <t>8/12/2012</t>
  </si>
  <si>
    <t>9/12/2012</t>
  </si>
  <si>
    <t>10/12/2012</t>
  </si>
  <si>
    <t>11/12/2012</t>
  </si>
  <si>
    <t>12/12/2012</t>
  </si>
  <si>
    <t>13/12/2012</t>
  </si>
  <si>
    <t>14/12/2012</t>
  </si>
  <si>
    <t>15/12/2012</t>
  </si>
  <si>
    <t>16/12/2012</t>
  </si>
  <si>
    <t>17/12/2012</t>
  </si>
  <si>
    <t>18/12/2012</t>
  </si>
  <si>
    <t>19/12/2012</t>
  </si>
  <si>
    <t>20/12/2012</t>
  </si>
  <si>
    <t>21/12/2012</t>
  </si>
  <si>
    <t>22/12/2012</t>
  </si>
  <si>
    <t>23/12/2012</t>
  </si>
  <si>
    <t>24/12/2012</t>
  </si>
  <si>
    <t>25/12/2012</t>
  </si>
  <si>
    <t>26/12/2012</t>
  </si>
  <si>
    <t>27/12/2012</t>
  </si>
  <si>
    <t>28/12/2012</t>
  </si>
  <si>
    <t>29/12/2012</t>
  </si>
  <si>
    <t>30/12/2012</t>
  </si>
  <si>
    <t>31/12/2012</t>
  </si>
  <si>
    <t>AR002</t>
  </si>
  <si>
    <t>3.3 (b)</t>
  </si>
  <si>
    <t>Threshold Exceeded due to Storms acrosss network</t>
  </si>
  <si>
    <t>AR003</t>
  </si>
  <si>
    <t>AR004</t>
  </si>
  <si>
    <t>AR005</t>
  </si>
  <si>
    <t>AR006</t>
  </si>
  <si>
    <t>AR007</t>
  </si>
  <si>
    <t>AR009</t>
  </si>
  <si>
    <t>AR010</t>
  </si>
  <si>
    <t>AR011</t>
  </si>
  <si>
    <t>AR012</t>
  </si>
  <si>
    <t>AR013</t>
  </si>
  <si>
    <t>BC006</t>
  </si>
  <si>
    <t>BC011</t>
  </si>
  <si>
    <t>BC012</t>
  </si>
  <si>
    <t>BC013</t>
  </si>
  <si>
    <t>BC014</t>
  </si>
  <si>
    <t>BC015</t>
  </si>
  <si>
    <t>BC020</t>
  </si>
  <si>
    <t>BC022</t>
  </si>
  <si>
    <t>NC001</t>
  </si>
  <si>
    <t>TK009</t>
  </si>
  <si>
    <t>BK002</t>
  </si>
  <si>
    <t>Threshold Exceeded due to Equipment failure in Brunswick/Nor</t>
  </si>
  <si>
    <t>BK004</t>
  </si>
  <si>
    <t>C023</t>
  </si>
  <si>
    <t>F037</t>
  </si>
  <si>
    <t>NC002</t>
  </si>
  <si>
    <t>NC004</t>
  </si>
  <si>
    <t>NC005</t>
  </si>
  <si>
    <t>NC006</t>
  </si>
  <si>
    <t>NC009</t>
  </si>
  <si>
    <t>NC010</t>
  </si>
  <si>
    <t>NC013</t>
  </si>
  <si>
    <t>NC014</t>
  </si>
  <si>
    <t>NC015</t>
  </si>
  <si>
    <t>SK025</t>
  </si>
  <si>
    <t>WB001</t>
  </si>
  <si>
    <t>WB002</t>
  </si>
  <si>
    <t>WB004</t>
  </si>
  <si>
    <t>WB005</t>
  </si>
  <si>
    <t>WB009</t>
  </si>
  <si>
    <t>WB010</t>
  </si>
  <si>
    <t>WB011</t>
  </si>
  <si>
    <t>WB013</t>
  </si>
  <si>
    <t>WB014</t>
  </si>
  <si>
    <t>WB015</t>
  </si>
  <si>
    <t>AP008</t>
  </si>
  <si>
    <t>CW009</t>
  </si>
  <si>
    <t>CW013</t>
  </si>
  <si>
    <t>F035</t>
  </si>
  <si>
    <t>L002</t>
  </si>
  <si>
    <t>L014</t>
  </si>
  <si>
    <t>L018</t>
  </si>
  <si>
    <t>Q002</t>
  </si>
  <si>
    <t>Q019</t>
  </si>
  <si>
    <t>SK005</t>
  </si>
  <si>
    <t>WD013</t>
  </si>
  <si>
    <t>WD031</t>
  </si>
  <si>
    <t>WD032</t>
  </si>
  <si>
    <t>RD001</t>
  </si>
  <si>
    <t>3.3 (a) (6</t>
  </si>
  <si>
    <t>Failure of transmission connection assets at Springvale term</t>
  </si>
  <si>
    <t>RD002</t>
  </si>
  <si>
    <t>RD004</t>
  </si>
  <si>
    <t>RD005</t>
  </si>
  <si>
    <t>RD006</t>
  </si>
  <si>
    <t>RD009</t>
  </si>
  <si>
    <t>RD010</t>
  </si>
  <si>
    <t>RD013</t>
  </si>
  <si>
    <t>RD014</t>
  </si>
  <si>
    <t>RD015</t>
  </si>
  <si>
    <t>AP005</t>
  </si>
  <si>
    <t>BK009</t>
  </si>
  <si>
    <t>C022</t>
  </si>
  <si>
    <t>C028</t>
  </si>
  <si>
    <t>C029</t>
  </si>
  <si>
    <t>CL022</t>
  </si>
  <si>
    <t>CL036</t>
  </si>
  <si>
    <t>DA008</t>
  </si>
  <si>
    <t>F028</t>
  </si>
  <si>
    <t>FF084</t>
  </si>
  <si>
    <t>L001</t>
  </si>
  <si>
    <t>L009</t>
  </si>
  <si>
    <t>L020</t>
  </si>
  <si>
    <t>NS013</t>
  </si>
  <si>
    <t>R024</t>
  </si>
  <si>
    <t>Inter-distributor connection</t>
  </si>
  <si>
    <t>SK023</t>
  </si>
  <si>
    <t>TK005</t>
  </si>
  <si>
    <t>TK006</t>
  </si>
  <si>
    <t>TK014</t>
  </si>
  <si>
    <t>WD022</t>
  </si>
  <si>
    <t>AP001</t>
  </si>
  <si>
    <t>Network augmentation/maintenanace</t>
  </si>
  <si>
    <t>AP003</t>
  </si>
  <si>
    <t>AP006</t>
  </si>
  <si>
    <t>AP007</t>
  </si>
  <si>
    <t>AP009</t>
  </si>
  <si>
    <t>AP011</t>
  </si>
  <si>
    <t>AP014</t>
  </si>
  <si>
    <t>AP015</t>
  </si>
  <si>
    <t>AP019</t>
  </si>
  <si>
    <t>B002</t>
  </si>
  <si>
    <t>B003</t>
  </si>
  <si>
    <t>B004</t>
  </si>
  <si>
    <t>B011</t>
  </si>
  <si>
    <t>B012</t>
  </si>
  <si>
    <t>B014</t>
  </si>
  <si>
    <t>B016</t>
  </si>
  <si>
    <t>B021</t>
  </si>
  <si>
    <t>B023</t>
  </si>
  <si>
    <t>BK007</t>
  </si>
  <si>
    <t>BK011</t>
  </si>
  <si>
    <t>BQ001</t>
  </si>
  <si>
    <t>BQ003</t>
  </si>
  <si>
    <t>BQ020</t>
  </si>
  <si>
    <t>BQ028</t>
  </si>
  <si>
    <t>BQ030</t>
  </si>
  <si>
    <t>BQ043</t>
  </si>
  <si>
    <t>BQ047</t>
  </si>
  <si>
    <t>BQ051</t>
  </si>
  <si>
    <t>BQ053</t>
  </si>
  <si>
    <t>C020</t>
  </si>
  <si>
    <t>C027</t>
  </si>
  <si>
    <t>CL011</t>
  </si>
  <si>
    <t>CL013</t>
  </si>
  <si>
    <t>CL014</t>
  </si>
  <si>
    <t>CL023</t>
  </si>
  <si>
    <t>CL026</t>
  </si>
  <si>
    <t>CL035</t>
  </si>
  <si>
    <t>CL037</t>
  </si>
  <si>
    <t>CL038</t>
  </si>
  <si>
    <t>CW004</t>
  </si>
  <si>
    <t>CW005</t>
  </si>
  <si>
    <t>CW006</t>
  </si>
  <si>
    <t>CW007</t>
  </si>
  <si>
    <t>CW008</t>
  </si>
  <si>
    <t>CW011</t>
  </si>
  <si>
    <t>CW012</t>
  </si>
  <si>
    <t>CW014</t>
  </si>
  <si>
    <t>CW015</t>
  </si>
  <si>
    <t>DA004</t>
  </si>
  <si>
    <t>DA016</t>
  </si>
  <si>
    <t>DA020</t>
  </si>
  <si>
    <t>DA026</t>
  </si>
  <si>
    <t>DA028</t>
  </si>
  <si>
    <t>EL011</t>
  </si>
  <si>
    <t>F027</t>
  </si>
  <si>
    <t>F029</t>
  </si>
  <si>
    <t>F032</t>
  </si>
  <si>
    <t>F034</t>
  </si>
  <si>
    <t>FB005</t>
  </si>
  <si>
    <t>FB023</t>
  </si>
  <si>
    <t>FF085</t>
  </si>
  <si>
    <t>FF086</t>
  </si>
  <si>
    <t>FF092</t>
  </si>
  <si>
    <t>FF097</t>
  </si>
  <si>
    <t>FR007</t>
  </si>
  <si>
    <t>FR008</t>
  </si>
  <si>
    <t>FR018</t>
  </si>
  <si>
    <t>FR020</t>
  </si>
  <si>
    <t>FR029</t>
  </si>
  <si>
    <t>JA001</t>
  </si>
  <si>
    <t>JA018</t>
  </si>
  <si>
    <t>JA025</t>
  </si>
  <si>
    <t>JA027</t>
  </si>
  <si>
    <t>L004</t>
  </si>
  <si>
    <t>L005</t>
  </si>
  <si>
    <t>L006</t>
  </si>
  <si>
    <t>L010</t>
  </si>
  <si>
    <t>L013</t>
  </si>
  <si>
    <t>LQ007</t>
  </si>
  <si>
    <t>LQ014</t>
  </si>
  <si>
    <t>LQ028</t>
  </si>
  <si>
    <t>LQ035</t>
  </si>
  <si>
    <t>LS006</t>
  </si>
  <si>
    <t>LS007</t>
  </si>
  <si>
    <t>LS009</t>
  </si>
  <si>
    <t>LS012</t>
  </si>
  <si>
    <t>LS016</t>
  </si>
  <si>
    <t>LS020</t>
  </si>
  <si>
    <t>LS025</t>
  </si>
  <si>
    <t>MG001</t>
  </si>
  <si>
    <t>MG009</t>
  </si>
  <si>
    <t>MG014</t>
  </si>
  <si>
    <t>MP008</t>
  </si>
  <si>
    <t>MP030</t>
  </si>
  <si>
    <t>MP033</t>
  </si>
  <si>
    <t>MP050</t>
  </si>
  <si>
    <t>MP053</t>
  </si>
  <si>
    <t>MP062</t>
  </si>
  <si>
    <t>NR002</t>
  </si>
  <si>
    <t>NR003</t>
  </si>
  <si>
    <t>NR006</t>
  </si>
  <si>
    <t>NR007</t>
  </si>
  <si>
    <t>NR015</t>
  </si>
  <si>
    <t>NR016</t>
  </si>
  <si>
    <t>NR021</t>
  </si>
  <si>
    <t>NR022</t>
  </si>
  <si>
    <t>PM002</t>
  </si>
  <si>
    <t>PM006</t>
  </si>
  <si>
    <t>PM009</t>
  </si>
  <si>
    <t>PR018</t>
  </si>
  <si>
    <t>PR019</t>
  </si>
  <si>
    <t>PR020</t>
  </si>
  <si>
    <t>PR023</t>
  </si>
  <si>
    <t>PR025</t>
  </si>
  <si>
    <t>PR026</t>
  </si>
  <si>
    <t>Q001</t>
  </si>
  <si>
    <t>Q004</t>
  </si>
  <si>
    <t>Q005</t>
  </si>
  <si>
    <t>Q009</t>
  </si>
  <si>
    <t>Q010</t>
  </si>
  <si>
    <t>Q013</t>
  </si>
  <si>
    <t>Q014</t>
  </si>
  <si>
    <t>Q015</t>
  </si>
  <si>
    <t>Q018</t>
  </si>
  <si>
    <t>R022</t>
  </si>
  <si>
    <t>R023</t>
  </si>
  <si>
    <t>R031</t>
  </si>
  <si>
    <t>R033</t>
  </si>
  <si>
    <t>R034</t>
  </si>
  <si>
    <t>R035</t>
  </si>
  <si>
    <t>SB012</t>
  </si>
  <si>
    <t>SB015</t>
  </si>
  <si>
    <t>SK001</t>
  </si>
  <si>
    <t>SK002</t>
  </si>
  <si>
    <t>SK006</t>
  </si>
  <si>
    <t>SK013</t>
  </si>
  <si>
    <t>SK014</t>
  </si>
  <si>
    <t>SK015</t>
  </si>
  <si>
    <t>SK019</t>
  </si>
  <si>
    <t>SK022</t>
  </si>
  <si>
    <t>SO001</t>
  </si>
  <si>
    <t>SO010</t>
  </si>
  <si>
    <t>SO018</t>
  </si>
  <si>
    <t>TK001</t>
  </si>
  <si>
    <t>TK004</t>
  </si>
  <si>
    <t>TK011</t>
  </si>
  <si>
    <t>TK015</t>
  </si>
  <si>
    <t>TK022</t>
  </si>
  <si>
    <t>TK025</t>
  </si>
  <si>
    <t>VM004</t>
  </si>
  <si>
    <t>VM008</t>
  </si>
  <si>
    <t>VM014</t>
  </si>
  <si>
    <t>VM020</t>
  </si>
  <si>
    <t>VM026</t>
  </si>
  <si>
    <t>VM035</t>
  </si>
  <si>
    <t>VM040</t>
  </si>
  <si>
    <t>VM041</t>
  </si>
  <si>
    <t>WA009</t>
  </si>
  <si>
    <t>WA014</t>
  </si>
  <si>
    <t>WA015</t>
  </si>
  <si>
    <t>WA024</t>
  </si>
  <si>
    <t>WA033</t>
  </si>
  <si>
    <t>WD004</t>
  </si>
  <si>
    <t>WD006</t>
  </si>
  <si>
    <t>WD011</t>
  </si>
  <si>
    <t>WD012</t>
  </si>
  <si>
    <t>WD021</t>
  </si>
  <si>
    <t>WG024</t>
  </si>
  <si>
    <t>WG028</t>
  </si>
  <si>
    <t>Citipower</t>
  </si>
  <si>
    <t>NO</t>
  </si>
  <si>
    <t>AP002</t>
  </si>
  <si>
    <t>AP012</t>
  </si>
  <si>
    <t>AP013</t>
  </si>
  <si>
    <t>AP017</t>
  </si>
  <si>
    <t>AP018</t>
  </si>
  <si>
    <t>YES</t>
  </si>
  <si>
    <t>B001</t>
  </si>
  <si>
    <t>B015</t>
  </si>
  <si>
    <t>B024</t>
  </si>
  <si>
    <t>B025</t>
  </si>
  <si>
    <t>B026</t>
  </si>
  <si>
    <t>B027</t>
  </si>
  <si>
    <t>BC023</t>
  </si>
  <si>
    <t>BK003</t>
  </si>
  <si>
    <t>BK006</t>
  </si>
  <si>
    <t>BQ002</t>
  </si>
  <si>
    <t>BQ005</t>
  </si>
  <si>
    <t>BQ007</t>
  </si>
  <si>
    <t>BQ009</t>
  </si>
  <si>
    <t>BQ012</t>
  </si>
  <si>
    <t>BQ014</t>
  </si>
  <si>
    <t>BQ015</t>
  </si>
  <si>
    <t>BQ024</t>
  </si>
  <si>
    <t>BQ026</t>
  </si>
  <si>
    <t>BQ032</t>
  </si>
  <si>
    <t>BQ033</t>
  </si>
  <si>
    <t>BQ041</t>
  </si>
  <si>
    <t>BQ052</t>
  </si>
  <si>
    <t>BQ056</t>
  </si>
  <si>
    <t>BQ057</t>
  </si>
  <si>
    <t>BQ061</t>
  </si>
  <si>
    <t>BQ062</t>
  </si>
  <si>
    <t>BTS-RUS177</t>
  </si>
  <si>
    <t>BTS-VP180</t>
  </si>
  <si>
    <t>BW005</t>
  </si>
  <si>
    <t>C021</t>
  </si>
  <si>
    <t>C024</t>
  </si>
  <si>
    <t>CFD021</t>
  </si>
  <si>
    <t>CFD022</t>
  </si>
  <si>
    <t>CFD023</t>
  </si>
  <si>
    <t>CL016</t>
  </si>
  <si>
    <t>CL021</t>
  </si>
  <si>
    <t>CL027</t>
  </si>
  <si>
    <t>CL028</t>
  </si>
  <si>
    <t>CL033</t>
  </si>
  <si>
    <t>CL034</t>
  </si>
  <si>
    <t>DA006</t>
  </si>
  <si>
    <t>DA007</t>
  </si>
  <si>
    <t>DA009</t>
  </si>
  <si>
    <t>DA013</t>
  </si>
  <si>
    <t>DA015</t>
  </si>
  <si>
    <t>DA021</t>
  </si>
  <si>
    <t>DA022</t>
  </si>
  <si>
    <t>DA027</t>
  </si>
  <si>
    <t>DA029</t>
  </si>
  <si>
    <t>DA030</t>
  </si>
  <si>
    <t>DLF002</t>
  </si>
  <si>
    <t>DLF003</t>
  </si>
  <si>
    <t>DLF005</t>
  </si>
  <si>
    <t>DLF063</t>
  </si>
  <si>
    <t>E021</t>
  </si>
  <si>
    <t>E022</t>
  </si>
  <si>
    <t>E023</t>
  </si>
  <si>
    <t>E024</t>
  </si>
  <si>
    <t>E027</t>
  </si>
  <si>
    <t>E029</t>
  </si>
  <si>
    <t>E032</t>
  </si>
  <si>
    <t>E033</t>
  </si>
  <si>
    <t>E035</t>
  </si>
  <si>
    <t>EL005</t>
  </si>
  <si>
    <t>EL009</t>
  </si>
  <si>
    <t>EW001</t>
  </si>
  <si>
    <t>EW009</t>
  </si>
  <si>
    <t>EW012</t>
  </si>
  <si>
    <t>F026</t>
  </si>
  <si>
    <t>F030</t>
  </si>
  <si>
    <t>F033</t>
  </si>
  <si>
    <t>FB001</t>
  </si>
  <si>
    <t>FB002</t>
  </si>
  <si>
    <t>FB004</t>
  </si>
  <si>
    <t>FB006</t>
  </si>
  <si>
    <t>FB009</t>
  </si>
  <si>
    <t>FB010</t>
  </si>
  <si>
    <t>FB011</t>
  </si>
  <si>
    <t>FB013</t>
  </si>
  <si>
    <t>FB014</t>
  </si>
  <si>
    <t>FB015</t>
  </si>
  <si>
    <t>FB018</t>
  </si>
  <si>
    <t>FB019</t>
  </si>
  <si>
    <t>FB020</t>
  </si>
  <si>
    <t>FB022</t>
  </si>
  <si>
    <t>FF091</t>
  </si>
  <si>
    <t>FR001</t>
  </si>
  <si>
    <t>FR002</t>
  </si>
  <si>
    <t>FR003</t>
  </si>
  <si>
    <t>FR004</t>
  </si>
  <si>
    <t>FR005</t>
  </si>
  <si>
    <t>FR006</t>
  </si>
  <si>
    <t>FR009</t>
  </si>
  <si>
    <t>FR013</t>
  </si>
  <si>
    <t>FR014</t>
  </si>
  <si>
    <t>FR015</t>
  </si>
  <si>
    <t>FR016</t>
  </si>
  <si>
    <t>FR019</t>
  </si>
  <si>
    <t>FR021</t>
  </si>
  <si>
    <t>FR024</t>
  </si>
  <si>
    <t>FR026</t>
  </si>
  <si>
    <t>FR027</t>
  </si>
  <si>
    <t>FR028</t>
  </si>
  <si>
    <t>FR030</t>
  </si>
  <si>
    <t>FR031</t>
  </si>
  <si>
    <t>FR032</t>
  </si>
  <si>
    <t>FT009</t>
  </si>
  <si>
    <t>FT013</t>
  </si>
  <si>
    <t>J047</t>
  </si>
  <si>
    <t>J048</t>
  </si>
  <si>
    <t>J052</t>
  </si>
  <si>
    <t>J055</t>
  </si>
  <si>
    <t>J057</t>
  </si>
  <si>
    <t>J059</t>
  </si>
  <si>
    <t>J062</t>
  </si>
  <si>
    <t>J063</t>
  </si>
  <si>
    <t>J064</t>
  </si>
  <si>
    <t>J067</t>
  </si>
  <si>
    <t>J068</t>
  </si>
  <si>
    <t>J070</t>
  </si>
  <si>
    <t>JA002</t>
  </si>
  <si>
    <t>JA003</t>
  </si>
  <si>
    <t>JA005</t>
  </si>
  <si>
    <t>JA006</t>
  </si>
  <si>
    <t>JA009</t>
  </si>
  <si>
    <t>JA010</t>
  </si>
  <si>
    <t>JA011</t>
  </si>
  <si>
    <t>JA013</t>
  </si>
  <si>
    <t>JA014</t>
  </si>
  <si>
    <t>JA017</t>
  </si>
  <si>
    <t>JA019</t>
  </si>
  <si>
    <t>JA021</t>
  </si>
  <si>
    <t>JA022</t>
  </si>
  <si>
    <t>JA026</t>
  </si>
  <si>
    <t>JA029</t>
  </si>
  <si>
    <t>JA030</t>
  </si>
  <si>
    <t>JA033</t>
  </si>
  <si>
    <t>JA034</t>
  </si>
  <si>
    <t>JA035</t>
  </si>
  <si>
    <t>JA037</t>
  </si>
  <si>
    <t>JA038</t>
  </si>
  <si>
    <t>JA041</t>
  </si>
  <si>
    <t>JA042</t>
  </si>
  <si>
    <t>JA043</t>
  </si>
  <si>
    <t>JA045</t>
  </si>
  <si>
    <t>JA046</t>
  </si>
  <si>
    <t>K003</t>
  </si>
  <si>
    <t>K004</t>
  </si>
  <si>
    <t>K005</t>
  </si>
  <si>
    <t>K007</t>
  </si>
  <si>
    <t>K008</t>
  </si>
  <si>
    <t>K011</t>
  </si>
  <si>
    <t>K012</t>
  </si>
  <si>
    <t>L015</t>
  </si>
  <si>
    <t>L019</t>
  </si>
  <si>
    <t>L022</t>
  </si>
  <si>
    <t>L023</t>
  </si>
  <si>
    <t>LQ001</t>
  </si>
  <si>
    <t>LQ002</t>
  </si>
  <si>
    <t>LQ003</t>
  </si>
  <si>
    <t>LQ004</t>
  </si>
  <si>
    <t>LQ008</t>
  </si>
  <si>
    <t>LQ009</t>
  </si>
  <si>
    <t>LQ010</t>
  </si>
  <si>
    <t>LQ011</t>
  </si>
  <si>
    <t>LQ012</t>
  </si>
  <si>
    <t>LQ015</t>
  </si>
  <si>
    <t>LQ016</t>
  </si>
  <si>
    <t>LQ017</t>
  </si>
  <si>
    <t>LQ021</t>
  </si>
  <si>
    <t>LQ022</t>
  </si>
  <si>
    <t>LQ023</t>
  </si>
  <si>
    <t>LQ024</t>
  </si>
  <si>
    <t>LQ027</t>
  </si>
  <si>
    <t>LQ029</t>
  </si>
  <si>
    <t>LQ030</t>
  </si>
  <si>
    <t>LQ031</t>
  </si>
  <si>
    <t>LQ033</t>
  </si>
  <si>
    <t>LQ034</t>
  </si>
  <si>
    <t>LQ036</t>
  </si>
  <si>
    <t>LQ040</t>
  </si>
  <si>
    <t>LQ041</t>
  </si>
  <si>
    <t>LQ042</t>
  </si>
  <si>
    <t>LQ043</t>
  </si>
  <si>
    <t>LQ045</t>
  </si>
  <si>
    <t>LQ046</t>
  </si>
  <si>
    <t>LQ047</t>
  </si>
  <si>
    <t>LQ048</t>
  </si>
  <si>
    <t>LQ049</t>
  </si>
  <si>
    <t>LQ050</t>
  </si>
  <si>
    <t>LQ052</t>
  </si>
  <si>
    <t>LQ054</t>
  </si>
  <si>
    <t>LQ055</t>
  </si>
  <si>
    <t>LQ056</t>
  </si>
  <si>
    <t>LS003</t>
  </si>
  <si>
    <t>LS004</t>
  </si>
  <si>
    <t>LS005</t>
  </si>
  <si>
    <t>LS010</t>
  </si>
  <si>
    <t>LS017</t>
  </si>
  <si>
    <t>LS019</t>
  </si>
  <si>
    <t>LS021</t>
  </si>
  <si>
    <t>LS023</t>
  </si>
  <si>
    <t>LS024</t>
  </si>
  <si>
    <t>LS026</t>
  </si>
  <si>
    <t>LS027</t>
  </si>
  <si>
    <t>MG002</t>
  </si>
  <si>
    <t>MG004</t>
  </si>
  <si>
    <t>MG005</t>
  </si>
  <si>
    <t>MG006</t>
  </si>
  <si>
    <t>MG010</t>
  </si>
  <si>
    <t>MG013</t>
  </si>
  <si>
    <t>MG015</t>
  </si>
  <si>
    <t>MG018</t>
  </si>
  <si>
    <t>MG019</t>
  </si>
  <si>
    <t>MG020</t>
  </si>
  <si>
    <t>MG022</t>
  </si>
  <si>
    <t>MG023</t>
  </si>
  <si>
    <t>MG024</t>
  </si>
  <si>
    <t>MP001</t>
  </si>
  <si>
    <t>MP003</t>
  </si>
  <si>
    <t>MP005</t>
  </si>
  <si>
    <t>MP006</t>
  </si>
  <si>
    <t>MP007</t>
  </si>
  <si>
    <t>MP009</t>
  </si>
  <si>
    <t>MP015</t>
  </si>
  <si>
    <t>MP016</t>
  </si>
  <si>
    <t>MP017</t>
  </si>
  <si>
    <t>MP018</t>
  </si>
  <si>
    <t>MP020</t>
  </si>
  <si>
    <t>MP021</t>
  </si>
  <si>
    <t>MP024</t>
  </si>
  <si>
    <t>MP026</t>
  </si>
  <si>
    <t>MP028</t>
  </si>
  <si>
    <t>MP029</t>
  </si>
  <si>
    <t>MP031</t>
  </si>
  <si>
    <t>MP032</t>
  </si>
  <si>
    <t>MP035</t>
  </si>
  <si>
    <t>MP036</t>
  </si>
  <si>
    <t>MP037</t>
  </si>
  <si>
    <t>MP038</t>
  </si>
  <si>
    <t>MP039</t>
  </si>
  <si>
    <t>MP040</t>
  </si>
  <si>
    <t>MP041</t>
  </si>
  <si>
    <t>MP044</t>
  </si>
  <si>
    <t>MP047</t>
  </si>
  <si>
    <t>MP049</t>
  </si>
  <si>
    <t>MP051</t>
  </si>
  <si>
    <t>MP054</t>
  </si>
  <si>
    <t>MP055</t>
  </si>
  <si>
    <t>MP058</t>
  </si>
  <si>
    <t>MP059</t>
  </si>
  <si>
    <t>MP060</t>
  </si>
  <si>
    <t>MP063</t>
  </si>
  <si>
    <t>MP064</t>
  </si>
  <si>
    <t>MP066</t>
  </si>
  <si>
    <t>MP067</t>
  </si>
  <si>
    <t>NR004</t>
  </si>
  <si>
    <t>NR011</t>
  </si>
  <si>
    <t>NR012</t>
  </si>
  <si>
    <t>NR013</t>
  </si>
  <si>
    <t>NR020</t>
  </si>
  <si>
    <t>NR024</t>
  </si>
  <si>
    <t>NR025</t>
  </si>
  <si>
    <t>NS010</t>
  </si>
  <si>
    <t>P056</t>
  </si>
  <si>
    <t>PM001</t>
  </si>
  <si>
    <t>PM003</t>
  </si>
  <si>
    <t>PM004</t>
  </si>
  <si>
    <t>PM005</t>
  </si>
  <si>
    <t>PM007</t>
  </si>
  <si>
    <t>PM008</t>
  </si>
  <si>
    <t>PM010</t>
  </si>
  <si>
    <t>PM011</t>
  </si>
  <si>
    <t>PM012</t>
  </si>
  <si>
    <t>PR021</t>
  </si>
  <si>
    <t>PR022</t>
  </si>
  <si>
    <t>Q006</t>
  </si>
  <si>
    <t>R-CRE013</t>
  </si>
  <si>
    <t>R-CRE022</t>
  </si>
  <si>
    <t>R021</t>
  </si>
  <si>
    <t>R032</t>
  </si>
  <si>
    <t>R083_R090</t>
  </si>
  <si>
    <t>R084_R096</t>
  </si>
  <si>
    <t>R091_R092</t>
  </si>
  <si>
    <t>R093_R095</t>
  </si>
  <si>
    <t>RP001</t>
  </si>
  <si>
    <t>RP002</t>
  </si>
  <si>
    <t>RP003</t>
  </si>
  <si>
    <t>RP007</t>
  </si>
  <si>
    <t>RP009</t>
  </si>
  <si>
    <t>RP018</t>
  </si>
  <si>
    <t>RP019</t>
  </si>
  <si>
    <t>RP022</t>
  </si>
  <si>
    <t>RP023</t>
  </si>
  <si>
    <t>RP026</t>
  </si>
  <si>
    <t>RP027</t>
  </si>
  <si>
    <t>RP030</t>
  </si>
  <si>
    <t>RTS-BUR137</t>
  </si>
  <si>
    <t>RTS-BUR151</t>
  </si>
  <si>
    <t>RTS-CIT150</t>
  </si>
  <si>
    <t>RTS152</t>
  </si>
  <si>
    <t>RTS153</t>
  </si>
  <si>
    <t>SB011</t>
  </si>
  <si>
    <t>SB013</t>
  </si>
  <si>
    <t>SB016</t>
  </si>
  <si>
    <t>SB021</t>
  </si>
  <si>
    <t>SB022</t>
  </si>
  <si>
    <t>SB023</t>
  </si>
  <si>
    <t>SB025</t>
  </si>
  <si>
    <t>SB026</t>
  </si>
  <si>
    <t>SB041</t>
  </si>
  <si>
    <t>SB042</t>
  </si>
  <si>
    <t>SB043</t>
  </si>
  <si>
    <t>SB045</t>
  </si>
  <si>
    <t>SB046</t>
  </si>
  <si>
    <t>SB051</t>
  </si>
  <si>
    <t>SB052</t>
  </si>
  <si>
    <t>SB053</t>
  </si>
  <si>
    <t>SB055</t>
  </si>
  <si>
    <t>SB056</t>
  </si>
  <si>
    <t>SK004</t>
  </si>
  <si>
    <t>SK009</t>
  </si>
  <si>
    <t>SK010</t>
  </si>
  <si>
    <t>SK018</t>
  </si>
  <si>
    <t>SK020</t>
  </si>
  <si>
    <t>SK024</t>
  </si>
  <si>
    <t>SO002</t>
  </si>
  <si>
    <t>SO004</t>
  </si>
  <si>
    <t>SO005</t>
  </si>
  <si>
    <t>SO006</t>
  </si>
  <si>
    <t>SO009</t>
  </si>
  <si>
    <t>SO013</t>
  </si>
  <si>
    <t>SO014</t>
  </si>
  <si>
    <t>SO015</t>
  </si>
  <si>
    <t>SO019</t>
  </si>
  <si>
    <t>SO020</t>
  </si>
  <si>
    <t>SO022</t>
  </si>
  <si>
    <t>SO023</t>
  </si>
  <si>
    <t>SO024</t>
  </si>
  <si>
    <t>TK002</t>
  </si>
  <si>
    <t>TK010</t>
  </si>
  <si>
    <t>TK013</t>
  </si>
  <si>
    <t>TK017</t>
  </si>
  <si>
    <t>TK020</t>
  </si>
  <si>
    <t>TP002</t>
  </si>
  <si>
    <t>TP003</t>
  </si>
  <si>
    <t>TP006</t>
  </si>
  <si>
    <t>TP007</t>
  </si>
  <si>
    <t>TP008</t>
  </si>
  <si>
    <t>TP013</t>
  </si>
  <si>
    <t>TP014</t>
  </si>
  <si>
    <t>TP027</t>
  </si>
  <si>
    <t>TP029</t>
  </si>
  <si>
    <t>TP031</t>
  </si>
  <si>
    <t>TP034</t>
  </si>
  <si>
    <t>VM002</t>
  </si>
  <si>
    <t>VM003</t>
  </si>
  <si>
    <t>VM005</t>
  </si>
  <si>
    <t>VM006</t>
  </si>
  <si>
    <t>VM007</t>
  </si>
  <si>
    <t>VM009</t>
  </si>
  <si>
    <t>VM010</t>
  </si>
  <si>
    <t>VM011</t>
  </si>
  <si>
    <t>VM018</t>
  </si>
  <si>
    <t>VM019</t>
  </si>
  <si>
    <t>VM022</t>
  </si>
  <si>
    <t>VM025</t>
  </si>
  <si>
    <t>VM027</t>
  </si>
  <si>
    <t>VM028</t>
  </si>
  <si>
    <t>VM029</t>
  </si>
  <si>
    <t>VM030</t>
  </si>
  <si>
    <t>VM034</t>
  </si>
  <si>
    <t>VM037</t>
  </si>
  <si>
    <t>VM038</t>
  </si>
  <si>
    <t>VM039</t>
  </si>
  <si>
    <t>VM042</t>
  </si>
  <si>
    <t>VM043</t>
  </si>
  <si>
    <t>WA002</t>
  </si>
  <si>
    <t>WA003</t>
  </si>
  <si>
    <t>WA004</t>
  </si>
  <si>
    <t>WA005</t>
  </si>
  <si>
    <t>WA006</t>
  </si>
  <si>
    <t>WA007</t>
  </si>
  <si>
    <t>WA008</t>
  </si>
  <si>
    <t>WA011</t>
  </si>
  <si>
    <t>WA019</t>
  </si>
  <si>
    <t>WA020</t>
  </si>
  <si>
    <t>WA021</t>
  </si>
  <si>
    <t>WA022</t>
  </si>
  <si>
    <t>WA023</t>
  </si>
  <si>
    <t>WA027</t>
  </si>
  <si>
    <t>WA030</t>
  </si>
  <si>
    <t>WA031</t>
  </si>
  <si>
    <t>WA032</t>
  </si>
  <si>
    <t>WA034</t>
  </si>
  <si>
    <t>WA035</t>
  </si>
  <si>
    <t>WD002</t>
  </si>
  <si>
    <t>WD007</t>
  </si>
  <si>
    <t>WG011</t>
  </si>
  <si>
    <t>WG012</t>
  </si>
  <si>
    <t>WG013</t>
  </si>
  <si>
    <t>WG014</t>
  </si>
  <si>
    <t>WG016</t>
  </si>
  <si>
    <t>WG017</t>
  </si>
  <si>
    <t>WG018</t>
  </si>
  <si>
    <t>WG021</t>
  </si>
  <si>
    <t>WG022</t>
  </si>
  <si>
    <t>WG023</t>
  </si>
  <si>
    <t>WG026</t>
  </si>
  <si>
    <t>WG027</t>
  </si>
  <si>
    <t>WG032</t>
  </si>
  <si>
    <t>WG033</t>
  </si>
  <si>
    <t>WG034</t>
  </si>
  <si>
    <t>WG036</t>
  </si>
  <si>
    <t>WMTS-NM011</t>
  </si>
  <si>
    <t>WMTS-NM035</t>
  </si>
  <si>
    <t>Customer service</t>
  </si>
  <si>
    <t>CBD</t>
  </si>
  <si>
    <t>Urban</t>
  </si>
  <si>
    <t>Table 1: Telephone answering</t>
  </si>
  <si>
    <t>Table 2:  New connections</t>
  </si>
  <si>
    <t>Table 3: Streetlight repair</t>
  </si>
  <si>
    <t>Feeder Classification</t>
  </si>
  <si>
    <t>Calls not answered in 30 seconds</t>
  </si>
  <si>
    <t>Reliability</t>
  </si>
  <si>
    <t>Network categorisation</t>
  </si>
  <si>
    <t>Rural short</t>
  </si>
  <si>
    <t>Rural long</t>
  </si>
  <si>
    <t>Whole network</t>
  </si>
  <si>
    <t>SAIDI</t>
  </si>
  <si>
    <t>SAIFI</t>
  </si>
  <si>
    <t>1) Unplanned SAIDI - The sum of the duration of each unplanned sustained customer interruption (in minutes) divided by the total number of distribution customers. Unplanned SAIDI excludes momentary interruptions (one minute or less).</t>
  </si>
  <si>
    <t>2) Unplanned SAIFI - The total number of unplanned sustained customer interruptions divided by the total number of distribution customers. Unplanned SAIFI excludes momentary interruptions (one minute or less). SAIFI is expressed per 0.01 interruptions.</t>
  </si>
  <si>
    <t>Telephone answering</t>
  </si>
  <si>
    <t>Number of calls answered within 30 seconds</t>
  </si>
  <si>
    <t>Percentage of calls answered within 30 seconds</t>
  </si>
  <si>
    <t>New connections</t>
  </si>
  <si>
    <t>Number of new connections</t>
  </si>
  <si>
    <t>Number of new connections not provided on or before the agreed date</t>
  </si>
  <si>
    <t xml:space="preserve">Percentage of new connections not provided on or before the agreed date </t>
  </si>
  <si>
    <t>Streetlight repair</t>
  </si>
  <si>
    <t>Total number of streetlights</t>
  </si>
  <si>
    <t>Total number of streetlight faults</t>
  </si>
  <si>
    <t>Date</t>
  </si>
  <si>
    <t>Number of customers interrupted</t>
  </si>
  <si>
    <t>Exclusions</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</si>
  <si>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</si>
  <si>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</si>
  <si>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</si>
  <si>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</si>
  <si>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</si>
  <si>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</si>
  <si>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</si>
  <si>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Complaints by category (%)</t>
  </si>
  <si>
    <t>Low voltage supply</t>
  </si>
  <si>
    <t>Voltage dips</t>
  </si>
  <si>
    <t>Voltage swell</t>
  </si>
  <si>
    <t>Voltage spike (impulsive transient)</t>
  </si>
  <si>
    <t>TV or radio interference</t>
  </si>
  <si>
    <t>Noise from appliances</t>
  </si>
  <si>
    <t>Timely provision of services</t>
  </si>
  <si>
    <t>Connections made</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</si>
  <si>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</si>
  <si>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</si>
  <si>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</si>
  <si>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</si>
  <si>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</si>
  <si>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</si>
  <si>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Complaint - reliability of supply</t>
  </si>
  <si>
    <t>Complaint - technical quality of supply</t>
  </si>
  <si>
    <t>Complaint - administrative process or customer service</t>
  </si>
  <si>
    <t>Complaint - connection or augmentation</t>
  </si>
  <si>
    <t>Complaint - other</t>
  </si>
  <si>
    <t>Total complaints</t>
  </si>
  <si>
    <t>Appointments</t>
  </si>
  <si>
    <t>Connections</t>
  </si>
  <si>
    <t>Reliability of supply</t>
  </si>
  <si>
    <t>Street lights</t>
  </si>
  <si>
    <t>Street lights "out" during period</t>
  </si>
  <si>
    <t>Street lights not repaired by "fix by" date</t>
  </si>
  <si>
    <t>Low reliability payments - 20 hours - number</t>
  </si>
  <si>
    <t>Low reliability payments - 30 hours - number</t>
  </si>
  <si>
    <t>Low reliability payments - 60 hours - number</t>
  </si>
  <si>
    <t>Low reliability payments - 10 events - number</t>
  </si>
  <si>
    <t>Low reliability payments - 15 events - number</t>
  </si>
  <si>
    <t>Low reliability payments - 30 events - number</t>
  </si>
  <si>
    <t>Low reliability payments - 24 momentary events - number</t>
  </si>
  <si>
    <t>Low reliability payments - 36 momentary events - number</t>
  </si>
  <si>
    <t>Connections - GSL payments - 1-4 day delay - number</t>
  </si>
  <si>
    <t>Connections - GSL payments - 5+ day delay - number</t>
  </si>
  <si>
    <t>Appointments - GSL payments - number</t>
  </si>
  <si>
    <t>Customer arranged appointments Central - number</t>
  </si>
  <si>
    <t>Appointments not met within 15 minutes of agreed time - number</t>
  </si>
  <si>
    <t>Low reliability payments - 20 hours - ($)</t>
  </si>
  <si>
    <t>Low reliability payments - 30 hours - ($)</t>
  </si>
  <si>
    <t>Low reliability payments - 60 hours - ($)</t>
  </si>
  <si>
    <t>Low reliability payments - 10 events - ($)</t>
  </si>
  <si>
    <t>Low reliability payments - 15 events - ($)</t>
  </si>
  <si>
    <t>Low reliability payments - 30 events - ($)</t>
  </si>
  <si>
    <t>Low reliability payments - 24 momentary events - ($)</t>
  </si>
  <si>
    <t>Low reliability payments - 36 momentary events - ($)</t>
  </si>
  <si>
    <t>Connections - GSL payments - 1-4 day delay - ($)</t>
  </si>
  <si>
    <t>Connections - GSL payments - 5+ day delay - ($)</t>
  </si>
  <si>
    <t>Appointments - GSL payments - ($)</t>
  </si>
  <si>
    <t>Street lights - GSL payments - ($)</t>
  </si>
  <si>
    <t>Street lights - GSL payments - number</t>
  </si>
  <si>
    <t>Total GSL payments made ($)</t>
  </si>
  <si>
    <r>
      <t xml:space="preserve">MAIFI </t>
    </r>
    <r>
      <rPr>
        <b/>
        <vertAlign val="superscript"/>
        <sz val="12"/>
        <color indexed="9"/>
        <rFont val="Arial"/>
        <family val="2"/>
      </rPr>
      <t>3 (refer note)</t>
    </r>
  </si>
  <si>
    <t>Table 4: Planned outages</t>
  </si>
  <si>
    <t>Table 5: Average distribution customer numbers</t>
  </si>
  <si>
    <t>n/a</t>
  </si>
  <si>
    <t>Not categorised</t>
  </si>
  <si>
    <t>Customer numbers at the start of period</t>
  </si>
  <si>
    <t>Customer numbers at the end of period</t>
  </si>
  <si>
    <t>Average distribution customer numbers</t>
  </si>
  <si>
    <t xml:space="preserve">3) MAIFI - The total number of momentary interruptions divided by the total number of distribution customers (where the distribution customers are network or per feeder based, as appropriate). </t>
  </si>
  <si>
    <t>Feeder ID / name</t>
  </si>
  <si>
    <t>Number of distribution customers</t>
  </si>
  <si>
    <t>Planned outages</t>
  </si>
  <si>
    <t>Planned interruptions</t>
  </si>
  <si>
    <t>Cause of outage</t>
  </si>
  <si>
    <t>Number of outages</t>
  </si>
  <si>
    <t>Weather</t>
  </si>
  <si>
    <t>Equipment failure</t>
  </si>
  <si>
    <t>Operational error</t>
  </si>
  <si>
    <t>Vegetation</t>
  </si>
  <si>
    <t>Animals</t>
  </si>
  <si>
    <t>Third party impacts</t>
  </si>
  <si>
    <t>Transmission failure</t>
  </si>
  <si>
    <t>Load shedding</t>
  </si>
  <si>
    <t>Inter-distributor connection failure</t>
  </si>
  <si>
    <t>Customer numbers</t>
  </si>
  <si>
    <t>High voltage</t>
  </si>
  <si>
    <t>Low voltage - residential</t>
  </si>
  <si>
    <t>Low voltage - non-residential</t>
  </si>
  <si>
    <t>Total customer numbers</t>
  </si>
  <si>
    <t>Distribution Network Service Provider</t>
  </si>
  <si>
    <t>Annual reporting template</t>
  </si>
  <si>
    <t xml:space="preserve">This template is to be used by a DNSP to fulfil its annual reporting obligations to the AER. </t>
  </si>
  <si>
    <t>Colour coding of input sheets:</t>
  </si>
  <si>
    <t>Yellow = Input cells</t>
  </si>
  <si>
    <t>Grey - Not applicable/No inputs required</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</si>
  <si>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</si>
  <si>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</si>
  <si>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</si>
  <si>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</si>
  <si>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</si>
  <si>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</si>
  <si>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</si>
  <si>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</si>
  <si>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</si>
  <si>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</si>
  <si>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</si>
  <si>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</si>
  <si>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</si>
  <si>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</si>
  <si>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</si>
  <si>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Electricity Distribution Network Service Provider Annual Reporting Template</t>
  </si>
  <si>
    <t>Table of contents</t>
  </si>
  <si>
    <t>Other</t>
  </si>
  <si>
    <t>Minutes off supply (worst 15%)</t>
  </si>
  <si>
    <t>Over voltage events - due to high voltage injection</t>
  </si>
  <si>
    <t>Customers receiving over-voltage - due to high voltage injection</t>
  </si>
  <si>
    <t>Over voltage events - due to voltage regulation or other cause</t>
  </si>
  <si>
    <t>Voltage variations - steady state (zone sub)</t>
  </si>
  <si>
    <t>Customers receiving over-voltage - due to lightning</t>
  </si>
  <si>
    <t>Customers receiving over-voltage - due to voltage regulation or other cause</t>
  </si>
  <si>
    <t>CitiPower Pty</t>
  </si>
  <si>
    <t>ACN 064 651 056</t>
  </si>
  <si>
    <t>40 Market Street</t>
  </si>
  <si>
    <t>Melbourne</t>
  </si>
  <si>
    <t>VIC</t>
  </si>
  <si>
    <t>Locked Bag 14090</t>
  </si>
  <si>
    <t>Hannah Williams</t>
  </si>
  <si>
    <t>9683 4088</t>
  </si>
  <si>
    <t>hwilliams@powercor.com.au</t>
  </si>
  <si>
    <t>AS PER AER EMAIL 18/12/13</t>
  </si>
  <si>
    <t>Exceeded Unplanned SAIDI Threshold</t>
  </si>
  <si>
    <t>Transmission Outage</t>
  </si>
  <si>
    <t>Subtransmission</t>
  </si>
  <si>
    <t>Zone substations</t>
  </si>
  <si>
    <t>Distribution</t>
  </si>
  <si>
    <t>Total no.</t>
  </si>
  <si>
    <t>By type of customer</t>
  </si>
  <si>
    <t>By supply voltage</t>
  </si>
  <si>
    <t>Domestic</t>
  </si>
  <si>
    <t>Non-Domestic</t>
  </si>
  <si>
    <t>ST</t>
  </si>
  <si>
    <t>HV</t>
  </si>
  <si>
    <t>LV</t>
  </si>
  <si>
    <t xml:space="preserve">Rural Short </t>
  </si>
  <si>
    <t xml:space="preserve">Rural Long </t>
  </si>
  <si>
    <t>Number of unmetered supply points</t>
  </si>
  <si>
    <t>Short Rural</t>
  </si>
  <si>
    <t>Long Rural</t>
  </si>
  <si>
    <t>Total GWh</t>
  </si>
  <si>
    <t>Total km</t>
  </si>
  <si>
    <t>Underground</t>
  </si>
  <si>
    <t>Overhead</t>
  </si>
  <si>
    <t>Capacity (MVA)</t>
  </si>
  <si>
    <t>Other information</t>
  </si>
  <si>
    <t>Distribution losses (% of purchases)</t>
  </si>
  <si>
    <t>Network Service area (sq.km)</t>
  </si>
  <si>
    <t>Number of poles</t>
  </si>
  <si>
    <t>Peak Coincident Demand (MW)</t>
  </si>
  <si>
    <t xml:space="preserve">Total </t>
  </si>
  <si>
    <t>Total number of metered supply points</t>
  </si>
  <si>
    <t>Table 1: Exclusions</t>
  </si>
  <si>
    <t>Demand</t>
  </si>
  <si>
    <t xml:space="preserve">Customer numbers by voltage level </t>
  </si>
  <si>
    <t>Forecast</t>
  </si>
  <si>
    <t>High Voltage</t>
  </si>
  <si>
    <t>Low Voltage Residential</t>
  </si>
  <si>
    <t>Low Voltage Non-Residential</t>
  </si>
  <si>
    <t>Total - all customers</t>
  </si>
  <si>
    <t>New customer connections as a % of total customers</t>
  </si>
  <si>
    <t>Electricity consumption by voltage level (MWh)</t>
  </si>
  <si>
    <t xml:space="preserve">Subtransmission </t>
  </si>
  <si>
    <t xml:space="preserve">High Voltage   </t>
  </si>
  <si>
    <t xml:space="preserve">Controlled load </t>
  </si>
  <si>
    <t>Total consumption</t>
  </si>
  <si>
    <r>
      <t xml:space="preserve">Note: </t>
    </r>
    <r>
      <rPr>
        <sz val="10"/>
        <rFont val="Arial"/>
        <family val="2"/>
      </rPr>
      <t>a) Forecasts should be the demand forecasts for the relevant regulatory year that were made at the time of the regulatory proposal</t>
    </r>
  </si>
  <si>
    <t xml:space="preserve">          b) t+1 forecasts should be the latest updates to the demand forecasts for the regulatory year t+1. </t>
  </si>
  <si>
    <t xml:space="preserve">          c) The PoE level only applies to the forecasts</t>
  </si>
  <si>
    <t>Network coincident maximum demand</t>
  </si>
  <si>
    <t>t+1 forecast</t>
  </si>
  <si>
    <t>Variation %</t>
  </si>
  <si>
    <t>90% PoE level</t>
  </si>
  <si>
    <t>Network coincident maximum demand (MW)</t>
  </si>
  <si>
    <t>Network coincident maximum demand (MVA)</t>
  </si>
  <si>
    <t>50% PoE level</t>
  </si>
  <si>
    <t>10% PoE level</t>
  </si>
  <si>
    <t>Summer and winter maximum demand - ZS</t>
  </si>
  <si>
    <t>Nameplate rating (MVA)</t>
  </si>
  <si>
    <t>POE level = 50%</t>
  </si>
  <si>
    <t>Location</t>
  </si>
  <si>
    <t>MW</t>
  </si>
  <si>
    <t>MVA</t>
  </si>
  <si>
    <t>MVAr</t>
  </si>
  <si>
    <t>PF</t>
  </si>
  <si>
    <t>&lt;ZS 1&gt; - Summer maximum demand</t>
  </si>
  <si>
    <t>&lt;ZS 1&gt; - Winter maximum demand</t>
  </si>
  <si>
    <t>&lt;ZS 2&gt; - Summer maximum demand</t>
  </si>
  <si>
    <t>&lt;ZS 2&gt; - Winter maximum demand</t>
  </si>
  <si>
    <t>&lt;ZS 3&gt; - Summer maximum demand</t>
  </si>
  <si>
    <t>&lt;ZS 3&gt; - Winter maximum demand</t>
  </si>
  <si>
    <t>&lt;ZS n&gt; - Summer maximum demand</t>
  </si>
  <si>
    <t>&lt;ZS n&gt; - Winter maximum demand</t>
  </si>
  <si>
    <t>Total new connections</t>
  </si>
  <si>
    <t>Number of calls received</t>
  </si>
  <si>
    <t>Complaints - technical quality of supply - number</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</si>
  <si>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</si>
  <si>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</si>
  <si>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</si>
  <si>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</si>
  <si>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</si>
  <si>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</si>
  <si>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</si>
  <si>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</si>
  <si>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Call Centre Performance (number, unless stated)</t>
  </si>
  <si>
    <t>Calls to call centre fault line</t>
  </si>
  <si>
    <t>Calls to fault line not answered within 30 seconds</t>
  </si>
  <si>
    <t>Calls to fault line - average waiting time before call answered</t>
  </si>
  <si>
    <t>Calls abandoned - percentage</t>
  </si>
  <si>
    <t>Call centre - number of overload events</t>
  </si>
  <si>
    <t>Customer complaints (number)</t>
  </si>
  <si>
    <t>Network SAIDI All Events</t>
  </si>
  <si>
    <t xml:space="preserve">MED </t>
  </si>
  <si>
    <r>
      <t>Instruction</t>
    </r>
    <r>
      <rPr>
        <sz val="10"/>
        <rFont val="Arial"/>
        <family val="2"/>
      </rPr>
      <t xml:space="preserve">
This regulatory template requires the input of historical daily performance recorded for the calculation of the parameters under the STPIS, such as MED day boundary and performance targets. STPIS definitions apply to SAIDI and Calls not answered within 30 seconds.
Please note: The AER's definition of calls answered within 30 seconds is as follows:
Calls to the fault line answered in 30 seconds where the time to answer a call is measured from when the call enters the telephone system of the call centre (including that time when it may be ringing unanswered by any response) and the caller speaks with a human operator, but excluding the time that the caller is connected to an automated interactive service that provides substantive information. This measure does not apply to: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 
Note: Being placed in a queuing system (automated or otherwise) does not constitute a response. 'Calls answered within 30 seconds' and 'Calls received' should be calculated excluding calls abandoned within 30 seconds of being queued for a human operator; and calls to payment lines and automated interactive services. 
Exclusions refer to the exclusions listed in Section 3.3(a) of the STPIS.</t>
    </r>
  </si>
  <si>
    <t>X Beta from the mean</t>
  </si>
  <si>
    <r>
      <t xml:space="preserve">Note: </t>
    </r>
    <r>
      <rPr>
        <sz val="10"/>
        <rFont val="Arial"/>
        <family val="2"/>
      </rPr>
      <t>This is for newly energised properties only</t>
    </r>
  </si>
  <si>
    <t>Table 1 Quality of supply</t>
  </si>
  <si>
    <t>Table 2 Complaints - technical quality of supply</t>
  </si>
  <si>
    <t>Table 3 Customer service</t>
  </si>
  <si>
    <t>General Information</t>
  </si>
  <si>
    <t>STPIS Data Reporting</t>
  </si>
  <si>
    <t>STPIS Data Reporting - AER Definitions</t>
  </si>
  <si>
    <t xml:space="preserve">STPIS Data Reporting </t>
  </si>
  <si>
    <t>Daily Performance Data</t>
  </si>
  <si>
    <t>MED Threshold</t>
  </si>
  <si>
    <t>Table 1 Causes of Unplanned Sustained Outages</t>
  </si>
  <si>
    <t>Table 1  Customer Numbers by Voltage Level</t>
  </si>
  <si>
    <t>Table 2  New Customer Connections</t>
  </si>
  <si>
    <t>Number of metered supply points</t>
  </si>
  <si>
    <t>Energy delivered (GWh)</t>
  </si>
  <si>
    <t>Line length (km)</t>
  </si>
  <si>
    <t>Total line length</t>
  </si>
  <si>
    <t xml:space="preserve">Total energy </t>
  </si>
  <si>
    <t>Number and total capacity of transformers</t>
  </si>
  <si>
    <t>Cover Sheet</t>
  </si>
  <si>
    <t>2. Demand</t>
  </si>
  <si>
    <t>Table 1 MED Threshold</t>
  </si>
  <si>
    <t>Table 2 MED Calculation</t>
  </si>
  <si>
    <t>Table 1 General Information</t>
  </si>
  <si>
    <t>Ln (SAIDI)</t>
  </si>
  <si>
    <t>Dark blue = AER instructions/headings</t>
  </si>
  <si>
    <t>1. Service Target Performance Incentive Scheme</t>
  </si>
  <si>
    <t>The AER will apply the ESCV's definition of MAIFI for transitional reasons. The ESCV's Information specification (Service performance) for Victorian Electricity Distributors,  1 January 2009, p. 30, defines MAIFI as follows:</t>
  </si>
  <si>
    <t>Total number of streetlight faults reported by person who is the occupier of an immediately neighbouring residence or is the proprietor of an immediately neighbouring business</t>
  </si>
  <si>
    <t>Beta - Standard deviation of Ln(SAIDI)</t>
  </si>
  <si>
    <t>Over voltage events - due to lightning</t>
  </si>
  <si>
    <r>
      <t>Effect on planned SAIFI</t>
    </r>
    <r>
      <rPr>
        <b/>
        <sz val="10"/>
        <color indexed="9"/>
        <rFont val="Arial"/>
        <family val="2"/>
      </rPr>
      <t xml:space="preserve"> </t>
    </r>
  </si>
  <si>
    <r>
      <t>Effect on planned SAIDI</t>
    </r>
    <r>
      <rPr>
        <b/>
        <sz val="10"/>
        <color indexed="9"/>
        <rFont val="Arial"/>
        <family val="2"/>
      </rPr>
      <t xml:space="preserve"> </t>
    </r>
  </si>
  <si>
    <t xml:space="preserve">Planned Outages </t>
  </si>
  <si>
    <t>Annual Feeder Reliability</t>
  </si>
  <si>
    <t>Table 1 Annual Feeder Reliability Data</t>
  </si>
  <si>
    <t xml:space="preserve">Customer Service </t>
  </si>
  <si>
    <t xml:space="preserve">Table 3 Customer Disconnections </t>
  </si>
  <si>
    <t>Table 4  Electricity Consumption</t>
  </si>
  <si>
    <t>Table 5 Maximum Coincident Demand at the Network Level</t>
  </si>
  <si>
    <t>Disconnections</t>
  </si>
  <si>
    <t>Total disconnections</t>
  </si>
  <si>
    <t>Disconnections as a % of total customers</t>
  </si>
  <si>
    <r>
      <t>Note:</t>
    </r>
    <r>
      <rPr>
        <sz val="10"/>
        <rFont val="Arial"/>
        <family val="2"/>
      </rPr>
      <t xml:space="preserve"> 'Total customer numbers' is the total average of end of prior year customers and end of current year customers </t>
    </r>
  </si>
  <si>
    <t xml:space="preserve">Table 1 Planned Outages </t>
  </si>
  <si>
    <t>Reason for planned outage</t>
  </si>
  <si>
    <t xml:space="preserve">The AER will use the ESCV's definition of minutes of supply for worst served 15% of customers. This is defined as the total annual minutes off supply (SAIDI for planned and unplanned sustained interruptions) experienced by the 15% of customers in the distribution business area connected by those feeders experiencing the longest time off supply. </t>
  </si>
  <si>
    <t xml:space="preserve">Note: Distribution Loss factors are to be reported on a financial year basis </t>
  </si>
  <si>
    <t>Note:</t>
  </si>
  <si>
    <t>MED Threshold (Timed) year ending 31 December</t>
  </si>
  <si>
    <t xml:space="preserve">          b) Forecasts should be the demand forecasts for the relevant regulatory year that were made at the time of the regulatory proposal</t>
  </si>
  <si>
    <t xml:space="preserve">          c) t+1 forecasts should be the latest updates to the demand forecasts for the regulatory year t+1. </t>
  </si>
  <si>
    <t xml:space="preserve">          d) The PoE level only applies to the forecasts</t>
  </si>
  <si>
    <t>Table 6  Summer or winter non-coincident maximum demand by zone substation</t>
  </si>
  <si>
    <t>Asset Installation</t>
  </si>
  <si>
    <t>Instructions</t>
  </si>
  <si>
    <t xml:space="preserve">Insert rows for each of its asset types under each high level asset group. Additional groups may be added if a particular asset is not encompassed by the asset groups in the table. </t>
  </si>
  <si>
    <t xml:space="preserve">Develop a set of asset types under the high level asset groups that represent its network asset base. </t>
  </si>
  <si>
    <t>In determining whether a new asset type is required, whether asset types should be aggregated or whether asset types should be disaggregated, the DNSP should consider:</t>
  </si>
  <si>
    <t xml:space="preserve">   - the proportion of the overall replacement expenditure forecast for the assets</t>
  </si>
  <si>
    <t xml:space="preserve">   - the differentiation of unit replacement costs into clear and distinguishable distributions</t>
  </si>
  <si>
    <t xml:space="preserve">   - the differentiation of replacement lives into clear and distinguishable distributions</t>
  </si>
  <si>
    <t xml:space="preserve">   - multiple 'end of life' actions such as 'replacement' or 'life extension' (eg pole staking) - in the case of 'life extension', the DNSP should appropriately account for this in defining the replacement life and unit cost for the asset category. </t>
  </si>
  <si>
    <t>Table 1 For each asset type, provide:</t>
  </si>
  <si>
    <t xml:space="preserve">   a) the mean replacement asset life (years) </t>
  </si>
  <si>
    <t xml:space="preserve">   b) the standard deviation of the mean replacement asset life </t>
  </si>
  <si>
    <t xml:space="preserve">   c) the replacement unit cost ($ nominal).</t>
  </si>
  <si>
    <t xml:space="preserve">   d) the total number of asset failures during the regulatory year</t>
  </si>
  <si>
    <t xml:space="preserve">   e) the total quantity (number) of each asset type that was commissioned in the relevant regulatory reporting year.</t>
  </si>
  <si>
    <t>Table 1   Asset age profile for distribution system assets</t>
  </si>
  <si>
    <t>Statutory Account code or reference to account code</t>
  </si>
  <si>
    <t>Asset group</t>
  </si>
  <si>
    <t>Replacement  life (years)</t>
  </si>
  <si>
    <t>Replacement unit cost</t>
  </si>
  <si>
    <t>Total quantity replaced</t>
  </si>
  <si>
    <t>Total quantity installed</t>
  </si>
  <si>
    <t xml:space="preserve">           Year Commissioned (number of assets commissioned in each year)</t>
  </si>
  <si>
    <t>Mean</t>
  </si>
  <si>
    <t>Standard Deviation</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</si>
  <si>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</si>
  <si>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</si>
  <si>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</si>
  <si>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</si>
  <si>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</si>
  <si>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</si>
  <si>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</si>
  <si>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</si>
  <si>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</si>
  <si>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</si>
  <si>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</si>
  <si>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</si>
  <si>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</si>
  <si>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</si>
  <si>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</si>
  <si>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</si>
  <si>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</si>
  <si>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</si>
  <si>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</si>
  <si>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</si>
  <si>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</si>
  <si>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</si>
  <si>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</si>
  <si>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</si>
  <si>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</si>
  <si>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</si>
  <si>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</si>
  <si>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</si>
  <si>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</si>
  <si>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</si>
  <si>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</si>
  <si>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</si>
  <si>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</si>
  <si>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</si>
  <si>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</si>
  <si>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</si>
  <si>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</si>
  <si>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</si>
  <si>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</si>
  <si>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</si>
  <si>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</si>
  <si>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</si>
  <si>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</si>
  <si>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</si>
  <si>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</si>
  <si>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</si>
  <si>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</si>
  <si>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</si>
  <si>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</si>
  <si>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</si>
  <si>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</si>
  <si>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</si>
  <si>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</si>
  <si>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</si>
  <si>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</si>
  <si>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</si>
  <si>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</si>
  <si>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</si>
  <si>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</si>
  <si>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</si>
  <si>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</si>
  <si>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</si>
  <si>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</si>
  <si>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</si>
  <si>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</si>
  <si>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</si>
  <si>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</si>
  <si>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</si>
  <si>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</si>
  <si>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</si>
  <si>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</si>
  <si>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</si>
  <si>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</si>
  <si>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</si>
  <si>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</si>
  <si>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</si>
  <si>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</si>
  <si>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</si>
  <si>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</si>
  <si>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</si>
  <si>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</si>
  <si>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</si>
  <si>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</si>
  <si>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</si>
  <si>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</si>
  <si>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</si>
  <si>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</si>
  <si>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</si>
  <si>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</si>
  <si>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</si>
  <si>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</si>
  <si>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</si>
  <si>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</si>
  <si>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</si>
  <si>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</si>
  <si>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</si>
  <si>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</si>
  <si>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</si>
  <si>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</si>
  <si>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</si>
  <si>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</si>
  <si>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</si>
  <si>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</si>
  <si>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Poles</t>
  </si>
  <si>
    <t>&lt;asset type 1&gt;</t>
  </si>
  <si>
    <t>&lt;asset type 2&gt;</t>
  </si>
  <si>
    <t>&lt;asset type 3&gt;</t>
  </si>
  <si>
    <t>Pole top structures</t>
  </si>
  <si>
    <t>Conductors</t>
  </si>
  <si>
    <t>Underground cables</t>
  </si>
  <si>
    <t>Services (incl. LV pillars and LV service pits)</t>
  </si>
  <si>
    <t>Distribution transformers</t>
  </si>
  <si>
    <t>Distribution switchgear</t>
  </si>
  <si>
    <t>Distribution 'other assets'</t>
  </si>
  <si>
    <t>Zone transformers</t>
  </si>
  <si>
    <t>Zone switchgear</t>
  </si>
  <si>
    <t>Zone 'other assets'</t>
  </si>
  <si>
    <t>SCADA and protection</t>
  </si>
  <si>
    <t>4. Customer Service</t>
  </si>
  <si>
    <t>3. Asset Installation</t>
  </si>
  <si>
    <t>5. General Information</t>
  </si>
  <si>
    <t>6. Outages</t>
  </si>
  <si>
    <t>Comments / basis for exclusion -  refer to category of exclusion under 3.3(a) of STPIS</t>
  </si>
  <si>
    <t>Date of event
(DD/MM/YYYY)</t>
  </si>
  <si>
    <t xml:space="preserve">Please provide separate explanation to confirm the outage was not due to inadequate transmission connection planning </t>
  </si>
  <si>
    <t>Date
(DD/MM/YYYY)</t>
  </si>
  <si>
    <t>Cause of event
(Use categories listed in table 1, Template 6C)</t>
  </si>
  <si>
    <t>Total minutes off supply (planned)</t>
  </si>
  <si>
    <t>Description of the service area for the feeder</t>
  </si>
  <si>
    <t>Total planned minutes off-supply</t>
  </si>
  <si>
    <t>Total</t>
  </si>
  <si>
    <t>Total number of unplanned outages</t>
  </si>
  <si>
    <t>Total number of planned outages</t>
  </si>
  <si>
    <t>Total number of momentary feeder outages</t>
  </si>
  <si>
    <t>Total number of momentary feeder section outages</t>
  </si>
  <si>
    <t>Momentary interruptions due to feeder outages (MAIFI)</t>
  </si>
  <si>
    <t>Momentary interruptions due to feeder section outages (MAIFI)</t>
  </si>
  <si>
    <t>Total after removing MED</t>
  </si>
  <si>
    <t>Faulty streetlights not repaired within 5 business days of fault report or agreed date</t>
  </si>
  <si>
    <t>Percentage of faulty streetlights not repaired within 5 business days of fault report or agreed date</t>
  </si>
  <si>
    <t>Street lights – number of business days to repair</t>
  </si>
  <si>
    <r>
      <t>Planned interruptions - 4 business</t>
    </r>
    <r>
      <rPr>
        <sz val="10"/>
        <color indexed="10"/>
        <rFont val="Arial"/>
        <family val="2"/>
      </rPr>
      <t xml:space="preserve"> </t>
    </r>
    <r>
      <rPr>
        <sz val="10"/>
        <color indexed="9"/>
        <rFont val="Arial"/>
        <family val="2"/>
      </rPr>
      <t>days notice not given</t>
    </r>
  </si>
  <si>
    <t xml:space="preserve">Telephone answering has the same meaning as defined in the Electricity DNSPs' STPIS, November 2009. </t>
  </si>
  <si>
    <t>Table 4 Guaranteed service levels - jurisdictional GSL scheme</t>
  </si>
  <si>
    <t>Street lights not repaired in 2 business days</t>
  </si>
  <si>
    <t>Exclusions refer to upstream events only and do not refer MED exclusions.</t>
  </si>
  <si>
    <t xml:space="preserve">MED calculation starts from 5 years prior to the relevant regulatory reporting year (e.g. 2013 requires data from 1 January 2008 to 31 December 2012). </t>
  </si>
  <si>
    <t>Number of asset failures</t>
  </si>
  <si>
    <t>Table 1: SAIDI (System Average Interruption Duration Index)</t>
  </si>
  <si>
    <r>
      <t xml:space="preserve">Unplanned SAIDI </t>
    </r>
    <r>
      <rPr>
        <b/>
        <vertAlign val="superscript"/>
        <sz val="12"/>
        <color indexed="9"/>
        <rFont val="Arial"/>
        <family val="2"/>
      </rPr>
      <t>1</t>
    </r>
    <r>
      <rPr>
        <b/>
        <sz val="12"/>
        <color indexed="9"/>
        <rFont val="Arial"/>
        <family val="2"/>
      </rPr>
      <t xml:space="preserve"> </t>
    </r>
    <r>
      <rPr>
        <b/>
        <vertAlign val="superscript"/>
        <sz val="12"/>
        <color indexed="9"/>
        <rFont val="Arial"/>
        <family val="2"/>
      </rPr>
      <t>(refer note)</t>
    </r>
  </si>
  <si>
    <t>Table 2: SAIFI (System Average Interruption Frequency Index)</t>
  </si>
  <si>
    <r>
      <t xml:space="preserve">Unplanned SAIFI </t>
    </r>
    <r>
      <rPr>
        <b/>
        <vertAlign val="superscript"/>
        <sz val="12"/>
        <color indexed="9"/>
        <rFont val="Arial"/>
        <family val="2"/>
      </rPr>
      <t>2 (refer note)</t>
    </r>
  </si>
  <si>
    <t>Table 3: MAIFI (Momentary Average Interruption Frequency Index)</t>
  </si>
  <si>
    <r>
      <t>Note</t>
    </r>
    <r>
      <rPr>
        <sz val="10"/>
        <rFont val="Arial"/>
        <family val="2"/>
      </rPr>
      <t xml:space="preserve"> - the AER's </t>
    </r>
    <r>
      <rPr>
        <i/>
        <sz val="10"/>
        <rFont val="Arial"/>
        <family val="2"/>
      </rPr>
      <t>Electricity distribution network service providers, Service target performance incentive scheme</t>
    </r>
    <r>
      <rPr>
        <sz val="10"/>
        <rFont val="Arial"/>
        <family val="2"/>
      </rPr>
      <t xml:space="preserve">, November 2009, p. 22, defines SAIDI and SAIFI as follows;                                                                             </t>
    </r>
  </si>
  <si>
    <t>4) Total includes the impact of excluded events and MED.</t>
  </si>
  <si>
    <t>Table 1 Daily Performance Data (unplanned)</t>
  </si>
  <si>
    <t>CBD SAIDI
All events</t>
  </si>
  <si>
    <t>CBD SAIDI
(after removing excluded events)</t>
  </si>
  <si>
    <t>Urban SAIDI
All events</t>
  </si>
  <si>
    <t>Urban SAIDI
(after removing excluded events)</t>
  </si>
  <si>
    <t>Long Rural SAIDI
All events</t>
  </si>
  <si>
    <t>Long Rural SAIDI
(after removing excluded events)</t>
  </si>
  <si>
    <t>Short Rural SAIDI
All events</t>
  </si>
  <si>
    <t>Short Rural SAIDI
(after removing excluded events)</t>
  </si>
  <si>
    <t>Network SAIDI
All events</t>
  </si>
  <si>
    <t>Network SAIDI
(after removing excluded events)</t>
  </si>
  <si>
    <t>CBD SAIFI
All events</t>
  </si>
  <si>
    <t>CBD SAIFI
(after removing excluded events)</t>
  </si>
  <si>
    <t>Urban SAIFI
All events</t>
  </si>
  <si>
    <t>Urban SAIFI
(after removing excluded events)</t>
  </si>
  <si>
    <t>Long Rural SAIFI
All events</t>
  </si>
  <si>
    <t>Long Rural SAIFI
(after removing excluded events)</t>
  </si>
  <si>
    <t>Short Rural SAIFI
All events</t>
  </si>
  <si>
    <t>Short Rural SAIFI
(after removing excluded events)</t>
  </si>
  <si>
    <t>Network SAIFI
All events</t>
  </si>
  <si>
    <t>Network SAIFI
(after removing excluded events)</t>
  </si>
  <si>
    <t>CBD MAIFI
All events</t>
  </si>
  <si>
    <t>CBD MAIFI
(after removing excluded events)</t>
  </si>
  <si>
    <t>Urban MAIFI
All events</t>
  </si>
  <si>
    <t>Urban MAIFI
(after removing excluded events)</t>
  </si>
  <si>
    <t>Long Rural MAIFI
All events</t>
  </si>
  <si>
    <t>Long Rural MAIFI
(after removing excluded events)</t>
  </si>
  <si>
    <t>Short Rural MAIFI
All events</t>
  </si>
  <si>
    <t>Short Rural MAIFI
(after removing excluded events)</t>
  </si>
  <si>
    <t>Network MAIFI
All events</t>
  </si>
  <si>
    <t>Network MAIFI
(after removing excluded events)</t>
  </si>
  <si>
    <t>Alpha - average of Ln(SAIDI)</t>
  </si>
  <si>
    <t>Feeder classification</t>
  </si>
  <si>
    <t>Duration of interruption
(mins)</t>
  </si>
  <si>
    <t>Total unplanned minutes off supply</t>
  </si>
  <si>
    <t>Event category
(use Exclusion categories listed in section 3.3 (a) of the AER's STPIS)</t>
  </si>
  <si>
    <t>Actual: raw</t>
  </si>
  <si>
    <t>Actual: weather normalised</t>
  </si>
  <si>
    <t>Effect on planned MAIFI</t>
  </si>
  <si>
    <t>Length of high voltage distribution lines (overhead)</t>
  </si>
  <si>
    <t>Length of high voltage distribution lines (underground)</t>
  </si>
  <si>
    <t>Maximum demand
(MVA)</t>
  </si>
  <si>
    <t>Energy not supplied (unplanned)
(MWh)</t>
  </si>
  <si>
    <t>Energy not supplied (planned)
(MWh)</t>
  </si>
  <si>
    <t>Total unplanned minutes off-supply</t>
  </si>
  <si>
    <t>Unplanned interruptions
(SAIFI)</t>
  </si>
  <si>
    <t>Unplanned interruptions (SAIFI)
(after removing excluded events)</t>
  </si>
  <si>
    <t>Planned interruptions
(SAIFI)</t>
  </si>
  <si>
    <t>Low Reliability Feeder (SAIDI)</t>
  </si>
  <si>
    <t>Low Reliability Feeder (MAIFI)</t>
  </si>
  <si>
    <t>Unplanned minutes off-supply
(after removing excluded events and MED)</t>
  </si>
  <si>
    <t xml:space="preserve">Cause of Outages and Worst Served 15 per cent customers </t>
  </si>
  <si>
    <t>Table 2 Minutes off Supply for Worst Served 15 per cent customers</t>
  </si>
  <si>
    <t>Streetlight repair has the same meaning as defined in the Electricity DNSPs' STPIS, November 2009</t>
  </si>
  <si>
    <t>Duration of interruption
(unplanned) (mins)</t>
  </si>
  <si>
    <t>Number of  interruptions (unplanned)</t>
  </si>
  <si>
    <t xml:space="preserve"> MAIFI - The total number of momentary interruptions divided by the average number of distribution customers over the regulatory reporting period. (where the distribution customers are network or per feeder based, as appropriate). </t>
  </si>
  <si>
    <t>Effect on unplanned SAIDI</t>
  </si>
  <si>
    <t>Effect on unplanned SAIFI</t>
  </si>
  <si>
    <r>
      <rPr>
        <sz val="10"/>
        <rFont val="Arial"/>
        <family val="2"/>
      </rPr>
      <t xml:space="preserve">The AER's </t>
    </r>
    <r>
      <rPr>
        <i/>
        <sz val="10"/>
        <rFont val="Arial"/>
        <family val="2"/>
      </rPr>
      <t>Electricity distribution network service providers, Service target performance incentive scheme</t>
    </r>
    <r>
      <rPr>
        <sz val="10"/>
        <rFont val="Arial"/>
        <family val="2"/>
      </rPr>
      <t>, November 2009, p. 22, defines SAIDI and SAIFI.</t>
    </r>
  </si>
  <si>
    <r>
      <t xml:space="preserve">Note: </t>
    </r>
    <r>
      <rPr>
        <sz val="10"/>
        <rFont val="Arial"/>
        <family val="2"/>
      </rPr>
      <t xml:space="preserve">a) Maximum Coincident Demand at the Network Level is calculated as the sum of all maximum coincident demand for zone substations and all feeders from terminal stations.  </t>
    </r>
  </si>
  <si>
    <t>Total (after removing excluded events and MED)</t>
  </si>
  <si>
    <t>Monetary interruptions due to feeder section outages
(MAIFI)
(after removing excluded events)</t>
  </si>
  <si>
    <t>Momentary interruptions due to feeder outages
(MAIFI)
(after removing excluded events)</t>
  </si>
  <si>
    <r>
      <t xml:space="preserve">Note: for Table 3 </t>
    </r>
    <r>
      <rPr>
        <b/>
        <sz val="10"/>
        <rFont val="Times New Roman"/>
        <family val="1"/>
      </rPr>
      <t>Calls to Call Centre Fault Line</t>
    </r>
    <r>
      <rPr>
        <b/>
        <i/>
        <sz val="10"/>
        <rFont val="Times New Roman"/>
        <family val="1"/>
      </rPr>
      <t xml:space="preserve"> </t>
    </r>
    <r>
      <rPr>
        <sz val="10"/>
        <rFont val="Times New Roman"/>
        <family val="1"/>
      </rPr>
      <t>means</t>
    </r>
    <r>
      <rPr>
        <b/>
        <i/>
        <sz val="10"/>
        <rFont val="Times New Roman"/>
        <family val="1"/>
      </rPr>
      <t xml:space="preserve"> </t>
    </r>
    <r>
      <rPr>
        <sz val="10"/>
        <rFont val="Times New Roman"/>
        <family val="1"/>
      </rPr>
      <t>the total number of calls to the fault line to be reported, including any answered by an automated response service and terminated without being answered by an operator. Excludes missed calls where the fault line is overloaded.</t>
    </r>
  </si>
  <si>
    <t>THIS TEMPLATE IS NOT REQUIRED</t>
  </si>
  <si>
    <t>1/01/2013</t>
  </si>
  <si>
    <t>2/01/2013</t>
  </si>
  <si>
    <t>3/01/2013</t>
  </si>
  <si>
    <t>4/01/2013</t>
  </si>
  <si>
    <t>5/01/2013</t>
  </si>
  <si>
    <t>6/01/2013</t>
  </si>
  <si>
    <t>7/01/2013</t>
  </si>
  <si>
    <t>8/01/2013</t>
  </si>
  <si>
    <t>9/01/2013</t>
  </si>
  <si>
    <t>10/01/2013</t>
  </si>
  <si>
    <t>11/01/2013</t>
  </si>
  <si>
    <t>12/01/2013</t>
  </si>
  <si>
    <t>13/01/2013</t>
  </si>
  <si>
    <t>14/01/2013</t>
  </si>
  <si>
    <t>15/01/2013</t>
  </si>
  <si>
    <t>16/01/2013</t>
  </si>
  <si>
    <t>17/01/2013</t>
  </si>
  <si>
    <t>18/01/2013</t>
  </si>
  <si>
    <t>19/01/2013</t>
  </si>
  <si>
    <t>20/01/2013</t>
  </si>
  <si>
    <t>21/01/2013</t>
  </si>
  <si>
    <t>22/01/2013</t>
  </si>
  <si>
    <t>23/01/2013</t>
  </si>
  <si>
    <t>24/01/2013</t>
  </si>
  <si>
    <t>25/01/2013</t>
  </si>
  <si>
    <t>26/01/2013</t>
  </si>
  <si>
    <t>27/01/2013</t>
  </si>
  <si>
    <t>28/01/2013</t>
  </si>
  <si>
    <t>29/01/2013</t>
  </si>
  <si>
    <t>30/01/2013</t>
  </si>
  <si>
    <t>31/01/2013</t>
  </si>
  <si>
    <t>1/02/2013</t>
  </si>
  <si>
    <t>2/02/2013</t>
  </si>
  <si>
    <t>3/02/2013</t>
  </si>
  <si>
    <t>4/02/2013</t>
  </si>
  <si>
    <t>5/02/2013</t>
  </si>
  <si>
    <t>6/02/2013</t>
  </si>
  <si>
    <t>7/02/2013</t>
  </si>
  <si>
    <t>8/02/2013</t>
  </si>
  <si>
    <t>9/02/2013</t>
  </si>
  <si>
    <t>10/02/2013</t>
  </si>
  <si>
    <t>11/02/2013</t>
  </si>
  <si>
    <t>12/02/2013</t>
  </si>
  <si>
    <t>13/02/2013</t>
  </si>
  <si>
    <t>14/02/2013</t>
  </si>
  <si>
    <t>15/02/2013</t>
  </si>
  <si>
    <t>16/02/2013</t>
  </si>
  <si>
    <t>17/02/2013</t>
  </si>
  <si>
    <t>18/02/2013</t>
  </si>
  <si>
    <t>19/02/2013</t>
  </si>
  <si>
    <t>20/02/2013</t>
  </si>
  <si>
    <t>21/02/2013</t>
  </si>
  <si>
    <t>22/02/2013</t>
  </si>
  <si>
    <t>23/02/2013</t>
  </si>
  <si>
    <t>24/02/2013</t>
  </si>
  <si>
    <t>25/02/2013</t>
  </si>
  <si>
    <t>26/02/2013</t>
  </si>
  <si>
    <t>27/02/2013</t>
  </si>
  <si>
    <t>28/02/2013</t>
  </si>
  <si>
    <t>1/03/2013</t>
  </si>
  <si>
    <t>2/03/2013</t>
  </si>
  <si>
    <t>3/03/2013</t>
  </si>
  <si>
    <t>4/03/2013</t>
  </si>
  <si>
    <t>5/03/2013</t>
  </si>
  <si>
    <t>6/03/2013</t>
  </si>
  <si>
    <t>7/03/2013</t>
  </si>
  <si>
    <t>8/03/2013</t>
  </si>
  <si>
    <t>9/03/2013</t>
  </si>
  <si>
    <t>10/03/2013</t>
  </si>
  <si>
    <t>11/03/2013</t>
  </si>
  <si>
    <t>12/03/2013</t>
  </si>
  <si>
    <t>13/03/2013</t>
  </si>
  <si>
    <t>14/03/2013</t>
  </si>
  <si>
    <t>15/03/2013</t>
  </si>
  <si>
    <t>16/03/2013</t>
  </si>
  <si>
    <t>17/03/2013</t>
  </si>
  <si>
    <t>18/03/2013</t>
  </si>
  <si>
    <t>19/03/2013</t>
  </si>
  <si>
    <t>20/03/2013</t>
  </si>
  <si>
    <t>21/03/2013</t>
  </si>
  <si>
    <t>22/03/2013</t>
  </si>
  <si>
    <t>23/03/2013</t>
  </si>
  <si>
    <t>24/03/2013</t>
  </si>
  <si>
    <t>25/03/2013</t>
  </si>
  <si>
    <t>26/03/2013</t>
  </si>
  <si>
    <t>27/03/2013</t>
  </si>
  <si>
    <t>28/03/2013</t>
  </si>
  <si>
    <t>29/03/2013</t>
  </si>
  <si>
    <t>30/03/2013</t>
  </si>
  <si>
    <t>31/03/2013</t>
  </si>
  <si>
    <t>1/04/2013</t>
  </si>
  <si>
    <t>2/04/2013</t>
  </si>
  <si>
    <t>3/04/2013</t>
  </si>
  <si>
    <t>4/04/2013</t>
  </si>
  <si>
    <t>5/04/2013</t>
  </si>
  <si>
    <t>6/04/2013</t>
  </si>
  <si>
    <t>7/04/2013</t>
  </si>
  <si>
    <t>8/04/2013</t>
  </si>
  <si>
    <t>9/04/2013</t>
  </si>
  <si>
    <t>10/04/2013</t>
  </si>
  <si>
    <t>11/04/2013</t>
  </si>
  <si>
    <t>12/04/2013</t>
  </si>
  <si>
    <t>13/04/2013</t>
  </si>
  <si>
    <t>14/04/2013</t>
  </si>
  <si>
    <t>15/04/2013</t>
  </si>
  <si>
    <t>16/04/2013</t>
  </si>
  <si>
    <t>17/04/2013</t>
  </si>
  <si>
    <t>18/04/2013</t>
  </si>
  <si>
    <t>19/04/2013</t>
  </si>
  <si>
    <t>20/04/2013</t>
  </si>
  <si>
    <t>21/04/2013</t>
  </si>
  <si>
    <t>22/04/2013</t>
  </si>
  <si>
    <t>23/04/2013</t>
  </si>
  <si>
    <t>24/04/2013</t>
  </si>
  <si>
    <t>25/04/2013</t>
  </si>
  <si>
    <t>26/04/2013</t>
  </si>
  <si>
    <t>27/04/2013</t>
  </si>
  <si>
    <t>28/04/2013</t>
  </si>
  <si>
    <t>29/04/2013</t>
  </si>
  <si>
    <t>30/04/2013</t>
  </si>
  <si>
    <t>1/05/2013</t>
  </si>
  <si>
    <t>2/05/2013</t>
  </si>
  <si>
    <t>3/05/2013</t>
  </si>
  <si>
    <t>4/05/2013</t>
  </si>
  <si>
    <t>5/05/2013</t>
  </si>
  <si>
    <t>6/05/2013</t>
  </si>
  <si>
    <t>7/05/2013</t>
  </si>
  <si>
    <t>8/05/2013</t>
  </si>
  <si>
    <t>9/05/2013</t>
  </si>
  <si>
    <t>10/05/2013</t>
  </si>
  <si>
    <t>11/05/2013</t>
  </si>
  <si>
    <t>12/05/2013</t>
  </si>
  <si>
    <t>13/05/2013</t>
  </si>
  <si>
    <t>14/05/2013</t>
  </si>
  <si>
    <t>15/05/2013</t>
  </si>
  <si>
    <t>16/05/2013</t>
  </si>
  <si>
    <t>17/05/2013</t>
  </si>
  <si>
    <t>18/05/2013</t>
  </si>
  <si>
    <t>19/05/2013</t>
  </si>
  <si>
    <t>20/05/2013</t>
  </si>
  <si>
    <t>21/05/2013</t>
  </si>
  <si>
    <t>22/05/2013</t>
  </si>
  <si>
    <t>23/05/2013</t>
  </si>
  <si>
    <t>24/05/2013</t>
  </si>
  <si>
    <t>25/05/2013</t>
  </si>
  <si>
    <t>26/05/2013</t>
  </si>
  <si>
    <t>27/05/2013</t>
  </si>
  <si>
    <t>28/05/2013</t>
  </si>
  <si>
    <t>29/05/2013</t>
  </si>
  <si>
    <t>30/05/2013</t>
  </si>
  <si>
    <t>31/05/2013</t>
  </si>
  <si>
    <t>1/06/2013</t>
  </si>
  <si>
    <t>2/06/2013</t>
  </si>
  <si>
    <t>3/06/2013</t>
  </si>
  <si>
    <t>4/06/2013</t>
  </si>
  <si>
    <t>5/06/2013</t>
  </si>
  <si>
    <t>6/06/2013</t>
  </si>
  <si>
    <t>7/06/2013</t>
  </si>
  <si>
    <t>8/06/2013</t>
  </si>
  <si>
    <t>9/06/2013</t>
  </si>
  <si>
    <t>10/06/2013</t>
  </si>
  <si>
    <t>11/06/2013</t>
  </si>
  <si>
    <t>12/06/2013</t>
  </si>
  <si>
    <t>13/06/2013</t>
  </si>
  <si>
    <t>14/06/2013</t>
  </si>
  <si>
    <t>15/06/2013</t>
  </si>
  <si>
    <t>16/06/2013</t>
  </si>
  <si>
    <t>17/06/2013</t>
  </si>
  <si>
    <t>18/06/2013</t>
  </si>
  <si>
    <t>19/06/2013</t>
  </si>
  <si>
    <t>20/06/2013</t>
  </si>
  <si>
    <t>21/06/2013</t>
  </si>
  <si>
    <t>22/06/2013</t>
  </si>
  <si>
    <t>23/06/2013</t>
  </si>
  <si>
    <t>24/06/2013</t>
  </si>
  <si>
    <t>25/06/2013</t>
  </si>
  <si>
    <t>26/06/2013</t>
  </si>
  <si>
    <t>27/06/2013</t>
  </si>
  <si>
    <t>28/06/2013</t>
  </si>
  <si>
    <t>29/06/2013</t>
  </si>
  <si>
    <t>30/06/2013</t>
  </si>
  <si>
    <t>1/07/2013</t>
  </si>
  <si>
    <t>2/07/2013</t>
  </si>
  <si>
    <t>3/07/2013</t>
  </si>
  <si>
    <t>4/07/2013</t>
  </si>
  <si>
    <t>5/07/2013</t>
  </si>
  <si>
    <t>6/07/2013</t>
  </si>
  <si>
    <t>7/07/2013</t>
  </si>
  <si>
    <t>8/07/2013</t>
  </si>
  <si>
    <t>9/07/2013</t>
  </si>
  <si>
    <t>10/07/2013</t>
  </si>
  <si>
    <t>11/07/2013</t>
  </si>
  <si>
    <t>12/07/2013</t>
  </si>
  <si>
    <t>13/07/2013</t>
  </si>
  <si>
    <t>14/07/2013</t>
  </si>
  <si>
    <t>15/07/2013</t>
  </si>
  <si>
    <t>16/07/2013</t>
  </si>
  <si>
    <t>17/07/2013</t>
  </si>
  <si>
    <t>18/07/2013</t>
  </si>
  <si>
    <t>19/07/2013</t>
  </si>
  <si>
    <t>20/07/2013</t>
  </si>
  <si>
    <t>21/07/2013</t>
  </si>
  <si>
    <t>22/07/2013</t>
  </si>
  <si>
    <t>23/07/2013</t>
  </si>
  <si>
    <t>24/07/2013</t>
  </si>
  <si>
    <t>25/07/2013</t>
  </si>
  <si>
    <t>26/07/2013</t>
  </si>
  <si>
    <t>27/07/2013</t>
  </si>
  <si>
    <t>28/07/2013</t>
  </si>
  <si>
    <t>29/07/2013</t>
  </si>
  <si>
    <t>30/07/2013</t>
  </si>
  <si>
    <t>31/07/2013</t>
  </si>
  <si>
    <t>1/08/2013</t>
  </si>
  <si>
    <t>2/08/2013</t>
  </si>
  <si>
    <t>3/08/2013</t>
  </si>
  <si>
    <t>4/08/2013</t>
  </si>
  <si>
    <t>5/08/2013</t>
  </si>
  <si>
    <t>6/08/2013</t>
  </si>
  <si>
    <t>7/08/2013</t>
  </si>
  <si>
    <t>8/08/2013</t>
  </si>
  <si>
    <t>9/08/2013</t>
  </si>
  <si>
    <t>10/08/2013</t>
  </si>
  <si>
    <t>11/08/2013</t>
  </si>
  <si>
    <t>12/08/2013</t>
  </si>
  <si>
    <t>13/08/2013</t>
  </si>
  <si>
    <t>14/08/2013</t>
  </si>
  <si>
    <t>15/08/2013</t>
  </si>
  <si>
    <t>16/08/2013</t>
  </si>
  <si>
    <t>17/08/2013</t>
  </si>
  <si>
    <t>18/08/2013</t>
  </si>
  <si>
    <t>19/08/2013</t>
  </si>
  <si>
    <t>20/08/2013</t>
  </si>
  <si>
    <t>21/08/2013</t>
  </si>
  <si>
    <t>22/08/2013</t>
  </si>
  <si>
    <t>23/08/2013</t>
  </si>
  <si>
    <t>24/08/2013</t>
  </si>
  <si>
    <t>25/08/2013</t>
  </si>
  <si>
    <t>26/08/2013</t>
  </si>
  <si>
    <t>27/08/2013</t>
  </si>
  <si>
    <t>28/08/2013</t>
  </si>
  <si>
    <t>29/08/2013</t>
  </si>
  <si>
    <t>30/08/2013</t>
  </si>
  <si>
    <t>31/08/2013</t>
  </si>
  <si>
    <t>1/09/2013</t>
  </si>
  <si>
    <t>2/09/2013</t>
  </si>
  <si>
    <t>3/09/2013</t>
  </si>
  <si>
    <t>4/09/2013</t>
  </si>
  <si>
    <t>5/09/2013</t>
  </si>
  <si>
    <t>6/09/2013</t>
  </si>
  <si>
    <t>7/09/2013</t>
  </si>
  <si>
    <t>8/09/2013</t>
  </si>
  <si>
    <t>9/09/2013</t>
  </si>
  <si>
    <t>10/09/2013</t>
  </si>
  <si>
    <t>11/09/2013</t>
  </si>
  <si>
    <t>12/09/2013</t>
  </si>
  <si>
    <t>13/09/2013</t>
  </si>
  <si>
    <t>14/09/2013</t>
  </si>
  <si>
    <t>15/09/2013</t>
  </si>
  <si>
    <t>16/09/2013</t>
  </si>
  <si>
    <t>17/09/2013</t>
  </si>
  <si>
    <t>18/09/2013</t>
  </si>
  <si>
    <t>19/09/2013</t>
  </si>
  <si>
    <t>20/09/2013</t>
  </si>
  <si>
    <t>21/09/2013</t>
  </si>
  <si>
    <t>22/09/2013</t>
  </si>
  <si>
    <t>23/09/2013</t>
  </si>
  <si>
    <t>24/09/2013</t>
  </si>
  <si>
    <t>25/09/2013</t>
  </si>
  <si>
    <t>26/09/2013</t>
  </si>
  <si>
    <t>27/09/2013</t>
  </si>
  <si>
    <t>28/09/2013</t>
  </si>
  <si>
    <t>29/09/2013</t>
  </si>
  <si>
    <t>30/09/2013</t>
  </si>
  <si>
    <t>1/10/2013</t>
  </si>
  <si>
    <t>2/10/2013</t>
  </si>
  <si>
    <t>3/10/2013</t>
  </si>
  <si>
    <t>4/10/2013</t>
  </si>
  <si>
    <t>5/10/2013</t>
  </si>
  <si>
    <t>6/10/2013</t>
  </si>
  <si>
    <t>7/10/2013</t>
  </si>
  <si>
    <t>8/10/2013</t>
  </si>
  <si>
    <t>9/10/2013</t>
  </si>
  <si>
    <t>10/10/2013</t>
  </si>
  <si>
    <t>11/10/2013</t>
  </si>
  <si>
    <t>12/10/2013</t>
  </si>
  <si>
    <t>13/10/2013</t>
  </si>
  <si>
    <t>14/10/2013</t>
  </si>
  <si>
    <t>15/10/2013</t>
  </si>
  <si>
    <t>16/10/2013</t>
  </si>
  <si>
    <t>17/10/2013</t>
  </si>
  <si>
    <t>18/10/2013</t>
  </si>
  <si>
    <t>19/10/2013</t>
  </si>
  <si>
    <t>20/10/2013</t>
  </si>
  <si>
    <t>21/10/2013</t>
  </si>
  <si>
    <t>22/10/2013</t>
  </si>
  <si>
    <t>23/10/2013</t>
  </si>
  <si>
    <t>24/10/2013</t>
  </si>
  <si>
    <t>25/10/2013</t>
  </si>
  <si>
    <t>26/10/2013</t>
  </si>
  <si>
    <t>27/10/2013</t>
  </si>
  <si>
    <t>28/10/2013</t>
  </si>
  <si>
    <t>29/10/2013</t>
  </si>
  <si>
    <t>30/10/2013</t>
  </si>
  <si>
    <t>31/10/2013</t>
  </si>
  <si>
    <t>1/11/2013</t>
  </si>
  <si>
    <t>2/11/2013</t>
  </si>
  <si>
    <t>3/11/2013</t>
  </si>
  <si>
    <t>4/11/2013</t>
  </si>
  <si>
    <t>5/11/2013</t>
  </si>
  <si>
    <t>6/11/2013</t>
  </si>
  <si>
    <t>7/11/2013</t>
  </si>
  <si>
    <t>8/11/2013</t>
  </si>
  <si>
    <t>9/11/2013</t>
  </si>
  <si>
    <t>10/11/2013</t>
  </si>
  <si>
    <t>11/11/2013</t>
  </si>
  <si>
    <t>12/11/2013</t>
  </si>
  <si>
    <t>13/11/2013</t>
  </si>
  <si>
    <t>14/11/2013</t>
  </si>
  <si>
    <t>15/11/2013</t>
  </si>
  <si>
    <t>16/11/2013</t>
  </si>
  <si>
    <t>17/11/2013</t>
  </si>
  <si>
    <t>18/11/2013</t>
  </si>
  <si>
    <t>19/11/2013</t>
  </si>
  <si>
    <t>20/11/2013</t>
  </si>
  <si>
    <t>21/11/2013</t>
  </si>
  <si>
    <t>22/11/2013</t>
  </si>
  <si>
    <t>23/11/2013</t>
  </si>
  <si>
    <t>24/11/2013</t>
  </si>
  <si>
    <t>25/11/2013</t>
  </si>
  <si>
    <t>26/11/2013</t>
  </si>
  <si>
    <t>27/11/2013</t>
  </si>
  <si>
    <t>28/11/2013</t>
  </si>
  <si>
    <t>29/11/2013</t>
  </si>
  <si>
    <t>30/11/2013</t>
  </si>
  <si>
    <t>1/12/2013</t>
  </si>
  <si>
    <t>2/12/2013</t>
  </si>
  <si>
    <t>3/12/2013</t>
  </si>
  <si>
    <t>4/12/2013</t>
  </si>
  <si>
    <t>5/12/2013</t>
  </si>
  <si>
    <t>6/12/2013</t>
  </si>
  <si>
    <t>7/12/2013</t>
  </si>
  <si>
    <t>8/12/2013</t>
  </si>
  <si>
    <t>9/12/2013</t>
  </si>
  <si>
    <t>10/12/2013</t>
  </si>
  <si>
    <t>11/12/2013</t>
  </si>
  <si>
    <t>12/12/2013</t>
  </si>
  <si>
    <t>13/12/2013</t>
  </si>
  <si>
    <t>14/12/2013</t>
  </si>
  <si>
    <t>15/12/2013</t>
  </si>
  <si>
    <t>16/12/2013</t>
  </si>
  <si>
    <t>17/12/2013</t>
  </si>
  <si>
    <t>18/12/2013</t>
  </si>
  <si>
    <t>19/12/2013</t>
  </si>
  <si>
    <t>20/12/2013</t>
  </si>
  <si>
    <t>21/12/2013</t>
  </si>
  <si>
    <t>22/12/2013</t>
  </si>
  <si>
    <t>23/12/2013</t>
  </si>
  <si>
    <t>24/12/2013</t>
  </si>
  <si>
    <t>25/12/2013</t>
  </si>
  <si>
    <t>26/12/2013</t>
  </si>
  <si>
    <t>27/12/2013</t>
  </si>
  <si>
    <t>28/12/2013</t>
  </si>
  <si>
    <t>29/12/2013</t>
  </si>
  <si>
    <t>30/12/2013</t>
  </si>
  <si>
    <t>31/12/2013</t>
  </si>
  <si>
    <t>1/01/2008</t>
  </si>
  <si>
    <t>2/01/2008</t>
  </si>
  <si>
    <t>3/01/2008</t>
  </si>
  <si>
    <t>4/01/2008</t>
  </si>
  <si>
    <t>5/01/2008</t>
  </si>
  <si>
    <t>6/01/2008</t>
  </si>
  <si>
    <t>7/01/2008</t>
  </si>
  <si>
    <t>8/01/2008</t>
  </si>
  <si>
    <t>9/01/2008</t>
  </si>
  <si>
    <t>10/01/2008</t>
  </si>
  <si>
    <t>11/01/2008</t>
  </si>
  <si>
    <t>12/01/2008</t>
  </si>
  <si>
    <t>13/01/2008</t>
  </si>
  <si>
    <t>14/01/2008</t>
  </si>
  <si>
    <t>15/01/2008</t>
  </si>
  <si>
    <t>16/01/2008</t>
  </si>
  <si>
    <t>17/01/2008</t>
  </si>
  <si>
    <t>18/01/2008</t>
  </si>
  <si>
    <t>19/01/2008</t>
  </si>
  <si>
    <t>20/01/2008</t>
  </si>
  <si>
    <t>21/01/2008</t>
  </si>
  <si>
    <t>22/01/2008</t>
  </si>
  <si>
    <t>23/01/2008</t>
  </si>
  <si>
    <t>24/01/2008</t>
  </si>
  <si>
    <t>25/01/2008</t>
  </si>
  <si>
    <t>26/01/2008</t>
  </si>
  <si>
    <t>27/01/2008</t>
  </si>
  <si>
    <t>28/01/2008</t>
  </si>
  <si>
    <t>29/01/2008</t>
  </si>
  <si>
    <t>30/01/2008</t>
  </si>
  <si>
    <t>31/01/2008</t>
  </si>
  <si>
    <t>1/02/2008</t>
  </si>
  <si>
    <t>2/02/2008</t>
  </si>
  <si>
    <t>3/02/2008</t>
  </si>
  <si>
    <t>4/02/2008</t>
  </si>
  <si>
    <t>5/02/2008</t>
  </si>
  <si>
    <t>6/02/2008</t>
  </si>
  <si>
    <t>7/02/2008</t>
  </si>
  <si>
    <t>8/02/2008</t>
  </si>
  <si>
    <t>9/02/2008</t>
  </si>
  <si>
    <t>10/02/2008</t>
  </si>
  <si>
    <t>11/02/2008</t>
  </si>
  <si>
    <t>12/02/2008</t>
  </si>
  <si>
    <t>13/02/2008</t>
  </si>
  <si>
    <t>14/02/2008</t>
  </si>
  <si>
    <t>15/02/2008</t>
  </si>
  <si>
    <t>16/02/2008</t>
  </si>
  <si>
    <t>17/02/2008</t>
  </si>
  <si>
    <t>18/02/2008</t>
  </si>
  <si>
    <t>19/02/2008</t>
  </si>
  <si>
    <t>20/02/2008</t>
  </si>
  <si>
    <t>21/02/2008</t>
  </si>
  <si>
    <t>22/02/2008</t>
  </si>
  <si>
    <t>23/02/2008</t>
  </si>
  <si>
    <t>24/02/2008</t>
  </si>
  <si>
    <t>25/02/2008</t>
  </si>
  <si>
    <t>26/02/2008</t>
  </si>
  <si>
    <t>27/02/2008</t>
  </si>
  <si>
    <t>28/02/2008</t>
  </si>
  <si>
    <t>29/02/2008</t>
  </si>
  <si>
    <t>1/03/2008</t>
  </si>
  <si>
    <t>2/03/2008</t>
  </si>
  <si>
    <t>3/03/2008</t>
  </si>
  <si>
    <t>4/03/2008</t>
  </si>
  <si>
    <t>5/03/2008</t>
  </si>
  <si>
    <t>6/03/2008</t>
  </si>
  <si>
    <t>7/03/2008</t>
  </si>
  <si>
    <t>8/03/2008</t>
  </si>
  <si>
    <t>9/03/2008</t>
  </si>
  <si>
    <t>10/03/2008</t>
  </si>
  <si>
    <t>11/03/2008</t>
  </si>
  <si>
    <t>12/03/2008</t>
  </si>
  <si>
    <t>13/03/2008</t>
  </si>
  <si>
    <t>14/03/2008</t>
  </si>
  <si>
    <t>15/03/2008</t>
  </si>
  <si>
    <t>16/03/2008</t>
  </si>
  <si>
    <t>17/03/2008</t>
  </si>
  <si>
    <t>18/03/2008</t>
  </si>
  <si>
    <t>19/03/2008</t>
  </si>
  <si>
    <t>20/03/2008</t>
  </si>
  <si>
    <t>21/03/2008</t>
  </si>
  <si>
    <t>22/03/2008</t>
  </si>
  <si>
    <t>23/03/2008</t>
  </si>
  <si>
    <t>24/03/2008</t>
  </si>
  <si>
    <t>25/03/2008</t>
  </si>
  <si>
    <t>26/03/2008</t>
  </si>
  <si>
    <t>27/03/2008</t>
  </si>
  <si>
    <t>28/03/2008</t>
  </si>
  <si>
    <t>29/03/2008</t>
  </si>
  <si>
    <t>30/03/2008</t>
  </si>
  <si>
    <t>31/03/2008</t>
  </si>
  <si>
    <t>1/04/2008</t>
  </si>
  <si>
    <t>2/04/2008</t>
  </si>
  <si>
    <t>3/04/2008</t>
  </si>
  <si>
    <t>4/04/2008</t>
  </si>
  <si>
    <t>5/04/2008</t>
  </si>
  <si>
    <t>6/04/2008</t>
  </si>
  <si>
    <t>7/04/2008</t>
  </si>
  <si>
    <t>8/04/2008</t>
  </si>
  <si>
    <t>9/04/2008</t>
  </si>
  <si>
    <t>10/04/2008</t>
  </si>
  <si>
    <t>11/04/2008</t>
  </si>
  <si>
    <t>12/04/2008</t>
  </si>
  <si>
    <t>13/04/2008</t>
  </si>
  <si>
    <t>14/04/2008</t>
  </si>
  <si>
    <t>15/04/2008</t>
  </si>
  <si>
    <t>16/04/2008</t>
  </si>
  <si>
    <t>17/04/2008</t>
  </si>
  <si>
    <t>18/04/2008</t>
  </si>
  <si>
    <t>19/04/2008</t>
  </si>
  <si>
    <t>20/04/2008</t>
  </si>
  <si>
    <t>21/04/2008</t>
  </si>
  <si>
    <t>22/04/2008</t>
  </si>
  <si>
    <t>23/04/2008</t>
  </si>
  <si>
    <t>24/04/2008</t>
  </si>
  <si>
    <t>25/04/2008</t>
  </si>
  <si>
    <t>26/04/2008</t>
  </si>
  <si>
    <t>27/04/2008</t>
  </si>
  <si>
    <t>28/04/2008</t>
  </si>
  <si>
    <t>29/04/2008</t>
  </si>
  <si>
    <t>30/04/2008</t>
  </si>
  <si>
    <t>1/05/2008</t>
  </si>
  <si>
    <t>2/05/2008</t>
  </si>
  <si>
    <t>3/05/2008</t>
  </si>
  <si>
    <t>4/05/2008</t>
  </si>
  <si>
    <t>5/05/2008</t>
  </si>
  <si>
    <t>6/05/2008</t>
  </si>
  <si>
    <t>7/05/2008</t>
  </si>
  <si>
    <t>8/05/2008</t>
  </si>
  <si>
    <t>9/05/2008</t>
  </si>
  <si>
    <t>10/05/2008</t>
  </si>
  <si>
    <t>11/05/2008</t>
  </si>
  <si>
    <t>12/05/2008</t>
  </si>
  <si>
    <t>13/05/2008</t>
  </si>
  <si>
    <t>14/05/2008</t>
  </si>
  <si>
    <t>15/05/2008</t>
  </si>
  <si>
    <t>16/05/2008</t>
  </si>
  <si>
    <t>17/05/2008</t>
  </si>
  <si>
    <t>18/05/2008</t>
  </si>
  <si>
    <t>19/05/2008</t>
  </si>
  <si>
    <t>20/05/2008</t>
  </si>
  <si>
    <t>21/05/2008</t>
  </si>
  <si>
    <t>22/05/2008</t>
  </si>
  <si>
    <t>23/05/2008</t>
  </si>
  <si>
    <t>24/05/2008</t>
  </si>
  <si>
    <t>25/05/2008</t>
  </si>
  <si>
    <t>26/05/2008</t>
  </si>
  <si>
    <t>27/05/2008</t>
  </si>
  <si>
    <t>28/05/2008</t>
  </si>
  <si>
    <t>29/05/2008</t>
  </si>
  <si>
    <t>30/05/2008</t>
  </si>
  <si>
    <t>31/05/2008</t>
  </si>
  <si>
    <t>1/06/2008</t>
  </si>
  <si>
    <t>2/06/2008</t>
  </si>
  <si>
    <t>3/06/2008</t>
  </si>
  <si>
    <t>4/06/2008</t>
  </si>
  <si>
    <t>5/06/2008</t>
  </si>
  <si>
    <t>6/06/2008</t>
  </si>
  <si>
    <t>7/06/2008</t>
  </si>
  <si>
    <t>8/06/2008</t>
  </si>
  <si>
    <t>9/06/2008</t>
  </si>
  <si>
    <t>10/06/2008</t>
  </si>
  <si>
    <t>11/06/2008</t>
  </si>
  <si>
    <t>12/06/2008</t>
  </si>
  <si>
    <t>13/06/2008</t>
  </si>
  <si>
    <t>14/06/2008</t>
  </si>
  <si>
    <t>15/06/2008</t>
  </si>
  <si>
    <t>16/06/2008</t>
  </si>
  <si>
    <t>17/06/2008</t>
  </si>
  <si>
    <t>18/06/2008</t>
  </si>
  <si>
    <t>19/06/2008</t>
  </si>
  <si>
    <t>20/06/2008</t>
  </si>
  <si>
    <t>21/06/2008</t>
  </si>
  <si>
    <t>22/06/2008</t>
  </si>
  <si>
    <t>23/06/2008</t>
  </si>
  <si>
    <t>24/06/2008</t>
  </si>
  <si>
    <t>25/06/2008</t>
  </si>
  <si>
    <t>26/06/2008</t>
  </si>
  <si>
    <t>27/06/2008</t>
  </si>
  <si>
    <t>28/06/2008</t>
  </si>
  <si>
    <t>29/06/2008</t>
  </si>
  <si>
    <t>30/06/2008</t>
  </si>
  <si>
    <t>1/07/2008</t>
  </si>
  <si>
    <t>2/07/2008</t>
  </si>
  <si>
    <t>3/07/2008</t>
  </si>
  <si>
    <t>4/07/2008</t>
  </si>
  <si>
    <t>5/07/2008</t>
  </si>
  <si>
    <t>6/07/2008</t>
  </si>
  <si>
    <t>7/07/2008</t>
  </si>
  <si>
    <t>8/07/2008</t>
  </si>
  <si>
    <t>9/07/2008</t>
  </si>
  <si>
    <t>10/07/2008</t>
  </si>
  <si>
    <t>11/07/2008</t>
  </si>
  <si>
    <t>12/07/2008</t>
  </si>
  <si>
    <t>13/07/2008</t>
  </si>
  <si>
    <t>14/07/2008</t>
  </si>
  <si>
    <t>15/07/2008</t>
  </si>
  <si>
    <t>16/07/2008</t>
  </si>
  <si>
    <t>17/07/2008</t>
  </si>
  <si>
    <t>18/07/2008</t>
  </si>
  <si>
    <t>19/07/2008</t>
  </si>
  <si>
    <t>20/07/2008</t>
  </si>
  <si>
    <t>21/07/2008</t>
  </si>
  <si>
    <t>22/07/2008</t>
  </si>
  <si>
    <t>23/07/2008</t>
  </si>
  <si>
    <t>24/07/2008</t>
  </si>
  <si>
    <t>25/07/2008</t>
  </si>
  <si>
    <t>26/07/2008</t>
  </si>
  <si>
    <t>27/07/2008</t>
  </si>
  <si>
    <t>28/07/2008</t>
  </si>
  <si>
    <t>29/07/2008</t>
  </si>
  <si>
    <t>30/07/2008</t>
  </si>
  <si>
    <t>31/07/2008</t>
  </si>
  <si>
    <t>1/08/2008</t>
  </si>
  <si>
    <t>2/08/2008</t>
  </si>
  <si>
    <t>3/08/2008</t>
  </si>
  <si>
    <t>4/08/2008</t>
  </si>
  <si>
    <t>5/08/2008</t>
  </si>
  <si>
    <t>6/08/2008</t>
  </si>
  <si>
    <t>7/08/2008</t>
  </si>
  <si>
    <t>8/08/2008</t>
  </si>
  <si>
    <t>9/08/2008</t>
  </si>
  <si>
    <t>10/08/2008</t>
  </si>
  <si>
    <t>11/08/2008</t>
  </si>
  <si>
    <t>12/08/2008</t>
  </si>
  <si>
    <t>13/08/2008</t>
  </si>
  <si>
    <t>14/08/2008</t>
  </si>
  <si>
    <t>15/08/2008</t>
  </si>
  <si>
    <t>16/08/2008</t>
  </si>
  <si>
    <t>17/08/2008</t>
  </si>
  <si>
    <t>18/08/2008</t>
  </si>
  <si>
    <t>19/08/2008</t>
  </si>
  <si>
    <t>20/08/2008</t>
  </si>
  <si>
    <t>21/08/2008</t>
  </si>
  <si>
    <t>22/08/2008</t>
  </si>
  <si>
    <t>23/08/2008</t>
  </si>
  <si>
    <t>24/08/2008</t>
  </si>
  <si>
    <t>25/08/2008</t>
  </si>
  <si>
    <t>26/08/2008</t>
  </si>
  <si>
    <t>27/08/2008</t>
  </si>
  <si>
    <t>28/08/2008</t>
  </si>
  <si>
    <t>29/08/2008</t>
  </si>
  <si>
    <t>30/08/2008</t>
  </si>
  <si>
    <t>31/08/2008</t>
  </si>
  <si>
    <t>1/09/2008</t>
  </si>
  <si>
    <t>2/09/2008</t>
  </si>
  <si>
    <t>3/09/2008</t>
  </si>
  <si>
    <t>4/09/2008</t>
  </si>
  <si>
    <t>5/09/2008</t>
  </si>
  <si>
    <t>6/09/2008</t>
  </si>
  <si>
    <t>7/09/2008</t>
  </si>
  <si>
    <t>8/09/2008</t>
  </si>
  <si>
    <t>9/09/2008</t>
  </si>
  <si>
    <t>10/09/2008</t>
  </si>
  <si>
    <t>11/09/2008</t>
  </si>
  <si>
    <t>12/09/2008</t>
  </si>
  <si>
    <t>13/09/2008</t>
  </si>
  <si>
    <t>14/09/2008</t>
  </si>
  <si>
    <t>15/09/2008</t>
  </si>
  <si>
    <t>16/09/2008</t>
  </si>
  <si>
    <t>17/09/2008</t>
  </si>
  <si>
    <t>18/09/2008</t>
  </si>
  <si>
    <t>19/09/2008</t>
  </si>
  <si>
    <t>20/09/2008</t>
  </si>
  <si>
    <t>21/09/2008</t>
  </si>
  <si>
    <t>22/09/2008</t>
  </si>
  <si>
    <t>23/09/2008</t>
  </si>
  <si>
    <t>24/09/2008</t>
  </si>
  <si>
    <t>25/09/2008</t>
  </si>
  <si>
    <t>26/09/2008</t>
  </si>
  <si>
    <t>27/09/2008</t>
  </si>
  <si>
    <t>28/09/2008</t>
  </si>
  <si>
    <t>29/09/2008</t>
  </si>
  <si>
    <t>30/09/2008</t>
  </si>
  <si>
    <t>1/10/2008</t>
  </si>
  <si>
    <t>2/10/2008</t>
  </si>
  <si>
    <t>3/10/2008</t>
  </si>
  <si>
    <t>4/10/2008</t>
  </si>
  <si>
    <t>5/10/2008</t>
  </si>
  <si>
    <t>6/10/2008</t>
  </si>
  <si>
    <t>7/10/2008</t>
  </si>
  <si>
    <t>8/10/2008</t>
  </si>
  <si>
    <t>9/10/2008</t>
  </si>
  <si>
    <t>10/10/2008</t>
  </si>
  <si>
    <t>11/10/2008</t>
  </si>
  <si>
    <t>12/10/2008</t>
  </si>
  <si>
    <t>13/10/2008</t>
  </si>
  <si>
    <t>14/10/2008</t>
  </si>
  <si>
    <t>15/10/2008</t>
  </si>
  <si>
    <t>16/10/2008</t>
  </si>
  <si>
    <t>17/10/2008</t>
  </si>
  <si>
    <t>18/10/2008</t>
  </si>
  <si>
    <t>19/10/2008</t>
  </si>
  <si>
    <t>20/10/2008</t>
  </si>
  <si>
    <t>21/10/2008</t>
  </si>
  <si>
    <t>22/10/2008</t>
  </si>
  <si>
    <t>23/10/2008</t>
  </si>
  <si>
    <t>24/10/2008</t>
  </si>
  <si>
    <t>25/10/2008</t>
  </si>
  <si>
    <t>26/10/2008</t>
  </si>
  <si>
    <t>27/10/2008</t>
  </si>
  <si>
    <t>28/10/2008</t>
  </si>
  <si>
    <t>29/10/2008</t>
  </si>
  <si>
    <t>30/10/2008</t>
  </si>
  <si>
    <t>31/10/2008</t>
  </si>
  <si>
    <t>1/11/2008</t>
  </si>
  <si>
    <t>2/11/2008</t>
  </si>
  <si>
    <t>3/11/2008</t>
  </si>
  <si>
    <t>4/11/2008</t>
  </si>
  <si>
    <t>5/11/2008</t>
  </si>
  <si>
    <t>6/11/2008</t>
  </si>
  <si>
    <t>7/11/2008</t>
  </si>
  <si>
    <t>8/11/2008</t>
  </si>
  <si>
    <t>9/11/2008</t>
  </si>
  <si>
    <t>10/11/2008</t>
  </si>
  <si>
    <t>11/11/2008</t>
  </si>
  <si>
    <t>12/11/2008</t>
  </si>
  <si>
    <t>13/11/2008</t>
  </si>
  <si>
    <t>14/11/2008</t>
  </si>
  <si>
    <t>15/11/2008</t>
  </si>
  <si>
    <t>16/11/2008</t>
  </si>
  <si>
    <t>17/11/2008</t>
  </si>
  <si>
    <t>18/11/2008</t>
  </si>
  <si>
    <t>19/11/2008</t>
  </si>
  <si>
    <t>20/11/2008</t>
  </si>
  <si>
    <t>21/11/2008</t>
  </si>
  <si>
    <t>22/11/2008</t>
  </si>
  <si>
    <t>23/11/2008</t>
  </si>
  <si>
    <t>24/11/2008</t>
  </si>
  <si>
    <t>25/11/2008</t>
  </si>
  <si>
    <t>26/11/2008</t>
  </si>
  <si>
    <t>27/11/2008</t>
  </si>
  <si>
    <t>28/11/2008</t>
  </si>
  <si>
    <t>29/11/2008</t>
  </si>
  <si>
    <t>30/11/2008</t>
  </si>
  <si>
    <t>1/12/2008</t>
  </si>
  <si>
    <t>2/12/2008</t>
  </si>
  <si>
    <t>3/12/2008</t>
  </si>
  <si>
    <t>4/12/2008</t>
  </si>
  <si>
    <t>5/12/2008</t>
  </si>
  <si>
    <t>6/12/2008</t>
  </si>
  <si>
    <t>7/12/2008</t>
  </si>
  <si>
    <t>8/12/2008</t>
  </si>
  <si>
    <t>9/12/2008</t>
  </si>
  <si>
    <t>10/12/2008</t>
  </si>
  <si>
    <t>11/12/2008</t>
  </si>
  <si>
    <t>12/12/2008</t>
  </si>
  <si>
    <t>13/12/2008</t>
  </si>
  <si>
    <t>14/12/2008</t>
  </si>
  <si>
    <t>15/12/2008</t>
  </si>
  <si>
    <t>16/12/2008</t>
  </si>
  <si>
    <t>17/12/2008</t>
  </si>
  <si>
    <t>18/12/2008</t>
  </si>
  <si>
    <t>19/12/2008</t>
  </si>
  <si>
    <t>20/12/2008</t>
  </si>
  <si>
    <t>21/12/2008</t>
  </si>
  <si>
    <t>22/12/2008</t>
  </si>
  <si>
    <t>23/12/2008</t>
  </si>
  <si>
    <t>24/12/2008</t>
  </si>
  <si>
    <t>25/12/2008</t>
  </si>
  <si>
    <t>26/12/2008</t>
  </si>
  <si>
    <t>27/12/2008</t>
  </si>
  <si>
    <t>28/12/2008</t>
  </si>
  <si>
    <t>29/12/2008</t>
  </si>
  <si>
    <t>30/12/2008</t>
  </si>
  <si>
    <t>31/12/2008</t>
  </si>
  <si>
    <t>1/01/2009</t>
  </si>
  <si>
    <t>2/01/2009</t>
  </si>
  <si>
    <t>3/01/2009</t>
  </si>
  <si>
    <t>4/01/2009</t>
  </si>
  <si>
    <t>5/01/2009</t>
  </si>
  <si>
    <t>6/01/2009</t>
  </si>
  <si>
    <t>7/01/2009</t>
  </si>
  <si>
    <t>8/01/2009</t>
  </si>
  <si>
    <t>9/01/2009</t>
  </si>
  <si>
    <t>10/01/2009</t>
  </si>
  <si>
    <t>11/01/2009</t>
  </si>
  <si>
    <t>12/01/2009</t>
  </si>
  <si>
    <t>13/01/2009</t>
  </si>
  <si>
    <t>14/01/2009</t>
  </si>
  <si>
    <t>15/01/2009</t>
  </si>
  <si>
    <t>16/01/2009</t>
  </si>
  <si>
    <t>17/01/2009</t>
  </si>
  <si>
    <t>18/01/2009</t>
  </si>
  <si>
    <t>19/01/2009</t>
  </si>
  <si>
    <t>20/01/2009</t>
  </si>
  <si>
    <t>21/01/2009</t>
  </si>
  <si>
    <t>22/01/2009</t>
  </si>
  <si>
    <t>23/01/2009</t>
  </si>
  <si>
    <t>24/01/2009</t>
  </si>
  <si>
    <t>25/01/2009</t>
  </si>
  <si>
    <t>26/01/2009</t>
  </si>
  <si>
    <t>27/01/2009</t>
  </si>
  <si>
    <t>28/01/2009</t>
  </si>
  <si>
    <t>29/01/2009</t>
  </si>
  <si>
    <t>30/01/2009</t>
  </si>
  <si>
    <t>31/01/2009</t>
  </si>
  <si>
    <t>1/02/2009</t>
  </si>
  <si>
    <t>2/02/2009</t>
  </si>
  <si>
    <t>3/02/2009</t>
  </si>
  <si>
    <t>4/02/2009</t>
  </si>
  <si>
    <t>5/02/2009</t>
  </si>
  <si>
    <t>6/02/2009</t>
  </si>
  <si>
    <t>7/02/2009</t>
  </si>
  <si>
    <t>8/02/2009</t>
  </si>
  <si>
    <t>9/02/2009</t>
  </si>
  <si>
    <t>10/02/2009</t>
  </si>
  <si>
    <t>11/02/2009</t>
  </si>
  <si>
    <t>12/02/2009</t>
  </si>
  <si>
    <t>13/02/2009</t>
  </si>
  <si>
    <t>14/02/2009</t>
  </si>
  <si>
    <t>15/02/2009</t>
  </si>
  <si>
    <t>16/02/2009</t>
  </si>
  <si>
    <t>17/02/2009</t>
  </si>
  <si>
    <t>18/02/2009</t>
  </si>
  <si>
    <t>19/02/2009</t>
  </si>
  <si>
    <t>20/02/2009</t>
  </si>
  <si>
    <t>21/02/2009</t>
  </si>
  <si>
    <t>22/02/2009</t>
  </si>
  <si>
    <t>23/02/2009</t>
  </si>
  <si>
    <t>24/02/2009</t>
  </si>
  <si>
    <t>25/02/2009</t>
  </si>
  <si>
    <t>26/02/2009</t>
  </si>
  <si>
    <t>27/02/2009</t>
  </si>
  <si>
    <t>28/02/2009</t>
  </si>
  <si>
    <t>1/03/2009</t>
  </si>
  <si>
    <t>2/03/2009</t>
  </si>
  <si>
    <t>3/03/2009</t>
  </si>
  <si>
    <t>4/03/2009</t>
  </si>
  <si>
    <t>5/03/2009</t>
  </si>
  <si>
    <t>6/03/2009</t>
  </si>
  <si>
    <t>7/03/2009</t>
  </si>
  <si>
    <t>8/03/2009</t>
  </si>
  <si>
    <t>9/03/2009</t>
  </si>
  <si>
    <t>10/03/2009</t>
  </si>
  <si>
    <t>11/03/2009</t>
  </si>
  <si>
    <t>12/03/2009</t>
  </si>
  <si>
    <t>13/03/2009</t>
  </si>
  <si>
    <t>14/03/2009</t>
  </si>
  <si>
    <t>15/03/2009</t>
  </si>
  <si>
    <t>16/03/2009</t>
  </si>
  <si>
    <t>17/03/2009</t>
  </si>
  <si>
    <t>18/03/2009</t>
  </si>
  <si>
    <t>19/03/2009</t>
  </si>
  <si>
    <t>20/03/2009</t>
  </si>
  <si>
    <t>21/03/2009</t>
  </si>
  <si>
    <t>22/03/2009</t>
  </si>
  <si>
    <t>23/03/2009</t>
  </si>
  <si>
    <t>24/03/2009</t>
  </si>
  <si>
    <t>25/03/2009</t>
  </si>
  <si>
    <t>26/03/2009</t>
  </si>
  <si>
    <t>27/03/2009</t>
  </si>
  <si>
    <t>28/03/2009</t>
  </si>
  <si>
    <t>29/03/2009</t>
  </si>
  <si>
    <t>30/03/2009</t>
  </si>
  <si>
    <t>31/03/2009</t>
  </si>
  <si>
    <t>1/04/2009</t>
  </si>
  <si>
    <t>2/04/2009</t>
  </si>
  <si>
    <t>3/04/2009</t>
  </si>
  <si>
    <t>4/04/2009</t>
  </si>
  <si>
    <t>5/04/2009</t>
  </si>
  <si>
    <t>6/04/2009</t>
  </si>
  <si>
    <t>7/04/2009</t>
  </si>
  <si>
    <t>8/04/2009</t>
  </si>
  <si>
    <t>9/04/2009</t>
  </si>
  <si>
    <t>10/04/2009</t>
  </si>
  <si>
    <t>11/04/2009</t>
  </si>
  <si>
    <t>12/04/2009</t>
  </si>
  <si>
    <t>13/04/2009</t>
  </si>
  <si>
    <t>14/04/2009</t>
  </si>
  <si>
    <t>15/04/2009</t>
  </si>
  <si>
    <t>16/04/2009</t>
  </si>
  <si>
    <t>17/04/2009</t>
  </si>
  <si>
    <t>18/04/2009</t>
  </si>
  <si>
    <t>19/04/2009</t>
  </si>
  <si>
    <t>20/04/2009</t>
  </si>
  <si>
    <t>21/04/2009</t>
  </si>
  <si>
    <t>22/04/2009</t>
  </si>
  <si>
    <t>23/04/2009</t>
  </si>
  <si>
    <t>24/04/2009</t>
  </si>
  <si>
    <t>25/04/2009</t>
  </si>
  <si>
    <t>26/04/2009</t>
  </si>
  <si>
    <t>27/04/2009</t>
  </si>
  <si>
    <t>28/04/2009</t>
  </si>
  <si>
    <t>29/04/2009</t>
  </si>
  <si>
    <t>30/04/2009</t>
  </si>
  <si>
    <t>1/05/2009</t>
  </si>
  <si>
    <t>2/05/2009</t>
  </si>
  <si>
    <t>3/05/2009</t>
  </si>
  <si>
    <t>4/05/2009</t>
  </si>
  <si>
    <t>5/05/2009</t>
  </si>
  <si>
    <t>6/05/2009</t>
  </si>
  <si>
    <t>7/05/2009</t>
  </si>
  <si>
    <t>8/05/2009</t>
  </si>
  <si>
    <t>9/05/2009</t>
  </si>
  <si>
    <t>10/05/2009</t>
  </si>
  <si>
    <t>11/05/2009</t>
  </si>
  <si>
    <t>12/05/2009</t>
  </si>
  <si>
    <t>13/05/2009</t>
  </si>
  <si>
    <t>14/05/2009</t>
  </si>
  <si>
    <t>15/05/2009</t>
  </si>
  <si>
    <t>16/05/2009</t>
  </si>
  <si>
    <t>17/05/2009</t>
  </si>
  <si>
    <t>18/05/2009</t>
  </si>
  <si>
    <t>19/05/2009</t>
  </si>
  <si>
    <t>20/05/2009</t>
  </si>
  <si>
    <t>21/05/2009</t>
  </si>
  <si>
    <t>22/05/2009</t>
  </si>
  <si>
    <t>23/05/2009</t>
  </si>
  <si>
    <t>24/05/2009</t>
  </si>
  <si>
    <t>25/05/2009</t>
  </si>
  <si>
    <t>26/05/2009</t>
  </si>
  <si>
    <t>27/05/2009</t>
  </si>
  <si>
    <t>28/05/2009</t>
  </si>
  <si>
    <t>29/05/2009</t>
  </si>
  <si>
    <t>30/05/2009</t>
  </si>
  <si>
    <t>31/05/2009</t>
  </si>
  <si>
    <t>1/06/2009</t>
  </si>
  <si>
    <t>2/06/2009</t>
  </si>
  <si>
    <t>3/06/2009</t>
  </si>
  <si>
    <t>4/06/2009</t>
  </si>
  <si>
    <t>5/06/2009</t>
  </si>
  <si>
    <t>6/06/2009</t>
  </si>
  <si>
    <t>7/06/2009</t>
  </si>
  <si>
    <t>8/06/2009</t>
  </si>
  <si>
    <t>9/06/2009</t>
  </si>
  <si>
    <t>10/06/2009</t>
  </si>
  <si>
    <t>11/06/2009</t>
  </si>
  <si>
    <t>12/06/2009</t>
  </si>
  <si>
    <t>13/06/2009</t>
  </si>
  <si>
    <t>14/06/2009</t>
  </si>
  <si>
    <t>15/06/2009</t>
  </si>
  <si>
    <t>16/06/2009</t>
  </si>
  <si>
    <t>17/06/2009</t>
  </si>
  <si>
    <t>18/06/2009</t>
  </si>
  <si>
    <t>19/06/2009</t>
  </si>
  <si>
    <t>20/06/2009</t>
  </si>
  <si>
    <t>21/06/2009</t>
  </si>
  <si>
    <t>22/06/2009</t>
  </si>
  <si>
    <t>23/06/2009</t>
  </si>
  <si>
    <t>24/06/2009</t>
  </si>
  <si>
    <t>25/06/2009</t>
  </si>
  <si>
    <t>26/06/2009</t>
  </si>
  <si>
    <t>27/06/2009</t>
  </si>
  <si>
    <t>28/06/2009</t>
  </si>
  <si>
    <t>29/06/2009</t>
  </si>
  <si>
    <t>30/06/2009</t>
  </si>
  <si>
    <t>1/07/2009</t>
  </si>
  <si>
    <t>2/07/2009</t>
  </si>
  <si>
    <t>3/07/2009</t>
  </si>
  <si>
    <t>4/07/2009</t>
  </si>
  <si>
    <t>5/07/2009</t>
  </si>
  <si>
    <t>6/07/2009</t>
  </si>
  <si>
    <t>7/07/2009</t>
  </si>
  <si>
    <t>8/07/2009</t>
  </si>
  <si>
    <t>9/07/2009</t>
  </si>
  <si>
    <t>10/07/2009</t>
  </si>
  <si>
    <t>11/07/2009</t>
  </si>
  <si>
    <t>12/07/2009</t>
  </si>
  <si>
    <t>13/07/2009</t>
  </si>
  <si>
    <t>14/07/2009</t>
  </si>
  <si>
    <t>15/07/2009</t>
  </si>
  <si>
    <t>16/07/2009</t>
  </si>
  <si>
    <t>17/07/2009</t>
  </si>
  <si>
    <t>18/07/2009</t>
  </si>
  <si>
    <t>19/07/2009</t>
  </si>
  <si>
    <t>20/07/2009</t>
  </si>
  <si>
    <t>21/07/2009</t>
  </si>
  <si>
    <t>22/07/2009</t>
  </si>
  <si>
    <t>23/07/2009</t>
  </si>
  <si>
    <t>24/07/2009</t>
  </si>
  <si>
    <t>25/07/2009</t>
  </si>
  <si>
    <t>26/07/2009</t>
  </si>
  <si>
    <t>27/07/2009</t>
  </si>
  <si>
    <t>28/07/2009</t>
  </si>
  <si>
    <t>29/07/2009</t>
  </si>
  <si>
    <t>30/07/2009</t>
  </si>
  <si>
    <t>31/07/2009</t>
  </si>
  <si>
    <t>1/08/2009</t>
  </si>
  <si>
    <t>2/08/2009</t>
  </si>
  <si>
    <t>3/08/2009</t>
  </si>
  <si>
    <t>4/08/2009</t>
  </si>
  <si>
    <t>5/08/2009</t>
  </si>
  <si>
    <t>6/08/2009</t>
  </si>
  <si>
    <t>7/08/2009</t>
  </si>
  <si>
    <t>8/08/2009</t>
  </si>
  <si>
    <t>9/08/2009</t>
  </si>
  <si>
    <t>10/08/2009</t>
  </si>
  <si>
    <t>11/08/2009</t>
  </si>
  <si>
    <t>12/08/2009</t>
  </si>
  <si>
    <t>13/08/2009</t>
  </si>
  <si>
    <t>14/08/2009</t>
  </si>
  <si>
    <t>15/08/2009</t>
  </si>
  <si>
    <t>16/08/2009</t>
  </si>
  <si>
    <t>17/08/2009</t>
  </si>
  <si>
    <t>18/08/2009</t>
  </si>
  <si>
    <t>19/08/2009</t>
  </si>
  <si>
    <t>20/08/2009</t>
  </si>
  <si>
    <t>21/08/2009</t>
  </si>
  <si>
    <t>22/08/2009</t>
  </si>
  <si>
    <t>23/08/2009</t>
  </si>
  <si>
    <t>24/08/2009</t>
  </si>
  <si>
    <t>25/08/2009</t>
  </si>
  <si>
    <t>26/08/2009</t>
  </si>
  <si>
    <t>27/08/2009</t>
  </si>
  <si>
    <t>28/08/2009</t>
  </si>
  <si>
    <t>29/08/2009</t>
  </si>
  <si>
    <t>30/08/2009</t>
  </si>
  <si>
    <t>31/08/2009</t>
  </si>
  <si>
    <t>1/09/2009</t>
  </si>
  <si>
    <t>2/09/2009</t>
  </si>
  <si>
    <t>3/09/2009</t>
  </si>
  <si>
    <t>4/09/2009</t>
  </si>
  <si>
    <t>5/09/2009</t>
  </si>
  <si>
    <t>6/09/2009</t>
  </si>
  <si>
    <t>7/09/2009</t>
  </si>
  <si>
    <t>8/09/2009</t>
  </si>
  <si>
    <t>9/09/2009</t>
  </si>
  <si>
    <t>10/09/2009</t>
  </si>
  <si>
    <t>11/09/2009</t>
  </si>
  <si>
    <t>12/09/2009</t>
  </si>
  <si>
    <t>13/09/2009</t>
  </si>
  <si>
    <t>14/09/2009</t>
  </si>
  <si>
    <t>15/09/2009</t>
  </si>
  <si>
    <t>16/09/2009</t>
  </si>
  <si>
    <t>17/09/2009</t>
  </si>
  <si>
    <t>18/09/2009</t>
  </si>
  <si>
    <t>19/09/2009</t>
  </si>
  <si>
    <t>20/09/2009</t>
  </si>
  <si>
    <t>21/09/2009</t>
  </si>
  <si>
    <t>22/09/2009</t>
  </si>
  <si>
    <t>23/09/2009</t>
  </si>
  <si>
    <t>24/09/2009</t>
  </si>
  <si>
    <t>25/09/2009</t>
  </si>
  <si>
    <t>26/09/2009</t>
  </si>
  <si>
    <t>27/09/2009</t>
  </si>
  <si>
    <t>28/09/2009</t>
  </si>
  <si>
    <t>29/09/2009</t>
  </si>
  <si>
    <t>30/09/2009</t>
  </si>
  <si>
    <t>1/10/2009</t>
  </si>
  <si>
    <t>2/10/2009</t>
  </si>
  <si>
    <t>3/10/2009</t>
  </si>
  <si>
    <t>4/10/2009</t>
  </si>
  <si>
    <t>5/10/2009</t>
  </si>
  <si>
    <t>6/10/2009</t>
  </si>
  <si>
    <t>7/10/2009</t>
  </si>
  <si>
    <t>8/10/2009</t>
  </si>
  <si>
    <t>9/10/2009</t>
  </si>
  <si>
    <t>10/10/2009</t>
  </si>
  <si>
    <t>Effect on unplanned MAIFI</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</si>
</sst>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_-;\-* #,##0_-;_-* &quot;-&quot;_-;_-@_-"/>
    <numFmt numFmtId="164" formatCode="_(&quot;$&quot;* #,##0.00_);_(&quot;$&quot;* \(#,##0.00\);_(&quot;$&quot;* &quot;-&quot;??_);_(@_)"/>
    <numFmt numFmtId="165" formatCode="_(* #,##0.00_);_(* \(#,##0.00\);_(* &quot;-&quot;??_);_(@_)"/>
    <numFmt numFmtId="166" formatCode="_(* #,##0_);_(* \(#,##0\);_(* &quot;-&quot;?_);_(@_)"/>
    <numFmt numFmtId="167" formatCode="_(* #,##0_);_(* \(#,##0\);_(* &quot;-&quot;_);_(@_)"/>
    <numFmt numFmtId="168" formatCode="0.0"/>
    <numFmt numFmtId="169" formatCode="0.0000"/>
    <numFmt numFmtId="170" formatCode="#,##0.0000"/>
    <numFmt numFmtId="171" formatCode="_(&quot;$&quot;* #,##0_);_(&quot;$&quot;* \(#,##0\);_(&quot;$&quot;* &quot;-&quot;??_);_(@_)"/>
    <numFmt numFmtId="172" formatCode="#,##0.000"/>
    <numFmt numFmtId="173" formatCode="0.000"/>
    <numFmt numFmtId="174" formatCode="_(* #,##0_);_(* \(#,##0\);_(* &quot;-&quot;??_);_(@_)"/>
  </numFmts>
  <fonts count="65"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Black"/>
      <family val="2"/>
    </font>
    <font>
      <b/>
      <sz val="18"/>
      <color indexed="62"/>
      <name val="Arial"/>
      <family val="2"/>
    </font>
    <font>
      <sz val="18"/>
      <color indexed="62"/>
      <name val="Arial"/>
      <family val="2"/>
    </font>
    <font>
      <b/>
      <sz val="18"/>
      <color indexed="10"/>
      <name val="Arial"/>
      <family val="2"/>
    </font>
    <font>
      <u/>
      <sz val="18"/>
      <color indexed="12"/>
      <name val="Arial"/>
      <family val="2"/>
    </font>
    <font>
      <b/>
      <sz val="10"/>
      <color indexed="62"/>
      <name val="Arial"/>
      <family val="2"/>
    </font>
    <font>
      <b/>
      <sz val="10"/>
      <color indexed="18"/>
      <name val="Arial"/>
      <family val="2"/>
    </font>
    <font>
      <b/>
      <sz val="12"/>
      <color indexed="8"/>
      <name val="Arial"/>
      <family val="2"/>
    </font>
    <font>
      <sz val="12"/>
      <name val="Arial"/>
      <family val="2"/>
    </font>
    <font>
      <sz val="12"/>
      <color indexed="8"/>
      <name val="Arial"/>
      <family val="2"/>
    </font>
    <font>
      <sz val="10"/>
      <color indexed="8"/>
      <name val="Arial"/>
      <family val="2"/>
    </font>
    <font>
      <b/>
      <sz val="10"/>
      <color indexed="8"/>
      <name val="Arial"/>
      <family val="2"/>
    </font>
    <font>
      <b/>
      <sz val="10"/>
      <color indexed="9"/>
      <name val="Arial"/>
      <family val="2"/>
    </font>
    <font>
      <sz val="10"/>
      <color indexed="9"/>
      <name val="Arial"/>
      <family val="2"/>
    </font>
    <font>
      <sz val="12"/>
      <color indexed="51"/>
      <name val="Arial"/>
      <family val="2"/>
    </font>
    <font>
      <sz val="12"/>
      <color indexed="9"/>
      <name val="Arial"/>
      <family val="2"/>
    </font>
    <font>
      <b/>
      <sz val="12"/>
      <color indexed="9"/>
      <name val="Arial"/>
      <family val="2"/>
    </font>
    <font>
      <b/>
      <sz val="10"/>
      <color indexed="47"/>
      <name val="Arial"/>
      <family val="2"/>
    </font>
    <font>
      <i/>
      <sz val="10"/>
      <name val="Arial"/>
      <family val="2"/>
    </font>
    <font>
      <sz val="16"/>
      <color indexed="9"/>
      <name val="Arial"/>
      <family val="2"/>
    </font>
    <font>
      <b/>
      <vertAlign val="superscript"/>
      <sz val="12"/>
      <color indexed="9"/>
      <name val="Arial"/>
      <family val="2"/>
    </font>
    <font>
      <b/>
      <sz val="16"/>
      <color indexed="8"/>
      <name val="Arial"/>
      <family val="2"/>
    </font>
    <font>
      <sz val="10"/>
      <color indexed="10"/>
      <name val="Arial"/>
      <family val="2"/>
    </font>
    <font>
      <sz val="10"/>
      <name val="Verdana"/>
      <family val="2"/>
    </font>
    <font>
      <sz val="10"/>
      <name val="Verdana"/>
      <family val="2"/>
    </font>
    <font>
      <sz val="12"/>
      <color indexed="9"/>
      <name val="Arial"/>
      <family val="2"/>
    </font>
    <font>
      <sz val="10"/>
      <color indexed="9"/>
      <name val="Arial"/>
      <family val="2"/>
    </font>
    <font>
      <sz val="10"/>
      <name val="Times New Roman"/>
      <family val="1"/>
    </font>
    <font>
      <b/>
      <sz val="10"/>
      <name val="Times New Roman"/>
      <family val="1"/>
    </font>
    <font>
      <b/>
      <i/>
      <sz val="10"/>
      <name val="Times New Roman"/>
      <family val="1"/>
    </font>
    <font>
      <b/>
      <sz val="16"/>
      <color indexed="10"/>
      <name val="Arial"/>
      <family val="2"/>
    </font>
    <font>
      <sz val="10"/>
      <name val="Arial"/>
      <family val="2"/>
    </font>
  </fonts>
  <fills count="27">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29"/>
        <bgColor indexed="64"/>
      </patternFill>
    </fill>
    <fill>
      <patternFill patternType="solid">
        <fgColor indexed="43"/>
        <bgColor indexed="64"/>
      </patternFill>
    </fill>
    <fill>
      <patternFill patternType="solid">
        <fgColor indexed="8"/>
        <bgColor indexed="64"/>
      </patternFill>
    </fill>
    <fill>
      <patternFill patternType="solid">
        <fgColor indexed="63"/>
        <bgColor indexed="64"/>
      </patternFill>
    </fill>
    <fill>
      <patternFill patternType="solid">
        <fgColor rgb="FFFFFFCC"/>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23"/>
      </right>
      <top style="thin">
        <color indexed="64"/>
      </top>
      <bottom style="thin">
        <color indexed="23"/>
      </bottom>
      <diagonal/>
    </border>
    <border>
      <left style="thin">
        <color indexed="64"/>
      </left>
      <right style="thin">
        <color indexed="64"/>
      </right>
      <top/>
      <bottom/>
      <diagonal/>
    </border>
  </borders>
  <cellStyleXfs count="66">
    <xf numFmtId="0" fontId="0" fillId="2" borderId="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167" fontId="5" fillId="15" borderId="0" applyNumberFormat="0" applyFont="0" applyBorder="0" applyAlignment="0">
      <alignment horizontal="right"/>
    </xf>
    <xf numFmtId="0" fontId="6" fillId="6" borderId="1" applyNumberFormat="0" applyAlignment="0" applyProtection="0"/>
    <xf numFmtId="0" fontId="7" fillId="16" borderId="2" applyNumberFormat="0" applyAlignment="0" applyProtection="0"/>
    <xf numFmtId="165" fontId="1" fillId="0" borderId="0" applyFont="0" applyFill="0" applyBorder="0" applyAlignment="0" applyProtection="0"/>
    <xf numFmtId="165" fontId="56" fillId="0" borderId="0" applyFont="0" applyFill="0" applyBorder="0" applyAlignment="0" applyProtection="0"/>
    <xf numFmtId="0" fontId="8" fillId="0" borderId="0" applyNumberFormat="0" applyFill="0" applyBorder="0" applyAlignment="0" applyProtection="0"/>
    <xf numFmtId="0" fontId="9" fillId="17"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14" fillId="4" borderId="1" applyNumberFormat="0" applyAlignment="0" applyProtection="0"/>
    <xf numFmtId="167" fontId="1" fillId="18" borderId="0" applyFont="0" applyBorder="0" applyAlignment="0">
      <alignment horizontal="right"/>
      <protection locked="0"/>
    </xf>
    <xf numFmtId="166" fontId="5" fillId="19" borderId="0" applyFont="0" applyBorder="0">
      <alignment horizontal="right"/>
      <protection locked="0"/>
    </xf>
    <xf numFmtId="167" fontId="5" fillId="20" borderId="0" applyFont="0" applyBorder="0">
      <alignment horizontal="right"/>
      <protection locked="0"/>
    </xf>
    <xf numFmtId="0" fontId="15" fillId="0" borderId="6" applyNumberFormat="0" applyFill="0" applyAlignment="0" applyProtection="0"/>
    <xf numFmtId="0" fontId="16" fillId="7" borderId="0" applyNumberFormat="0" applyBorder="0" applyAlignment="0" applyProtection="0"/>
    <xf numFmtId="0" fontId="57" fillId="0" borderId="0"/>
    <xf numFmtId="0" fontId="1" fillId="0" borderId="0"/>
    <xf numFmtId="0" fontId="1" fillId="0" borderId="0"/>
    <xf numFmtId="0" fontId="1" fillId="2" borderId="0"/>
    <xf numFmtId="0" fontId="1" fillId="2" borderId="0"/>
    <xf numFmtId="0" fontId="1" fillId="2" borderId="0"/>
    <xf numFmtId="0" fontId="1" fillId="2" borderId="0"/>
    <xf numFmtId="0" fontId="64" fillId="2" borderId="0"/>
    <xf numFmtId="0" fontId="1" fillId="2" borderId="0"/>
    <xf numFmtId="0" fontId="1" fillId="2" borderId="0"/>
    <xf numFmtId="0" fontId="1" fillId="0" borderId="0"/>
    <xf numFmtId="0" fontId="1" fillId="0" borderId="0" applyFill="0"/>
    <xf numFmtId="0" fontId="1" fillId="0" borderId="0"/>
    <xf numFmtId="0" fontId="1" fillId="0" borderId="0"/>
    <xf numFmtId="0" fontId="1" fillId="0" borderId="0"/>
    <xf numFmtId="0" fontId="5" fillId="5" borderId="7" applyNumberFormat="0" applyFont="0" applyAlignment="0" applyProtection="0"/>
    <xf numFmtId="0" fontId="17" fillId="6" borderId="8" applyNumberFormat="0" applyAlignment="0" applyProtection="0"/>
    <xf numFmtId="9" fontId="64" fillId="0" borderId="0" applyFont="0" applyFill="0" applyBorder="0" applyAlignment="0" applyProtection="0"/>
    <xf numFmtId="0" fontId="1" fillId="0" borderId="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522">
    <xf numFmtId="0" fontId="0" fillId="2" borderId="0" xfId="0"/>
    <xf numFmtId="0" fontId="22" fillId="2" borderId="0" xfId="50" applyFont="1"/>
    <xf numFmtId="0" fontId="1" fillId="2" borderId="0" xfId="50"/>
    <xf numFmtId="0" fontId="23" fillId="2" borderId="0" xfId="50" applyFont="1"/>
    <xf numFmtId="0" fontId="25" fillId="21" borderId="10" xfId="50" applyFont="1" applyFill="1" applyBorder="1" applyAlignment="1" applyProtection="1">
      <protection locked="0"/>
    </xf>
    <xf numFmtId="0" fontId="26" fillId="21" borderId="0" xfId="50" applyFont="1" applyFill="1" applyBorder="1" applyAlignment="1"/>
    <xf numFmtId="0" fontId="26" fillId="21" borderId="11" xfId="50" applyFont="1" applyFill="1" applyBorder="1" applyAlignment="1"/>
    <xf numFmtId="2" fontId="27" fillId="2" borderId="0" xfId="50" applyNumberFormat="1" applyFont="1" applyBorder="1" applyAlignment="1" applyProtection="1">
      <alignment horizontal="left"/>
    </xf>
    <xf numFmtId="0" fontId="21" fillId="2" borderId="0" xfId="50" applyFont="1" applyAlignment="1" applyProtection="1">
      <protection locked="0"/>
    </xf>
    <xf numFmtId="0" fontId="21" fillId="2" borderId="0" xfId="50" applyFont="1" applyProtection="1">
      <protection locked="0"/>
    </xf>
    <xf numFmtId="0" fontId="27" fillId="2" borderId="0" xfId="50" applyFont="1"/>
    <xf numFmtId="0" fontId="1" fillId="2" borderId="0" xfId="50" applyAlignment="1"/>
    <xf numFmtId="0" fontId="28" fillId="21" borderId="12" xfId="50" applyFont="1" applyFill="1" applyBorder="1"/>
    <xf numFmtId="0" fontId="29" fillId="21" borderId="12" xfId="50" applyFont="1" applyFill="1" applyBorder="1"/>
    <xf numFmtId="0" fontId="29" fillId="2" borderId="0" xfId="50" applyFont="1"/>
    <xf numFmtId="0" fontId="28" fillId="21" borderId="13" xfId="50" applyFont="1" applyFill="1" applyBorder="1"/>
    <xf numFmtId="0" fontId="29" fillId="21" borderId="14" xfId="50" applyFont="1" applyFill="1" applyBorder="1"/>
    <xf numFmtId="0" fontId="26" fillId="21" borderId="15" xfId="0" applyFont="1" applyFill="1" applyBorder="1" applyAlignment="1">
      <alignment horizontal="left" indent="1"/>
    </xf>
    <xf numFmtId="0" fontId="5" fillId="21" borderId="16" xfId="0" applyFont="1" applyFill="1" applyBorder="1" applyAlignment="1"/>
    <xf numFmtId="0" fontId="5" fillId="21" borderId="16" xfId="0" applyFont="1" applyFill="1" applyBorder="1"/>
    <xf numFmtId="0" fontId="5" fillId="21" borderId="17" xfId="0" applyFont="1" applyFill="1" applyBorder="1"/>
    <xf numFmtId="0" fontId="25" fillId="21" borderId="10" xfId="0" applyFont="1" applyFill="1" applyBorder="1" applyAlignment="1">
      <alignment horizontal="left" indent="1"/>
    </xf>
    <xf numFmtId="0" fontId="30" fillId="21" borderId="0" xfId="0" applyFont="1" applyFill="1" applyBorder="1" applyAlignment="1">
      <alignment horizontal="right" indent="1"/>
    </xf>
    <xf numFmtId="0" fontId="30" fillId="21" borderId="11" xfId="0" applyFont="1" applyFill="1" applyBorder="1" applyAlignment="1" applyProtection="1">
      <protection locked="0"/>
    </xf>
    <xf numFmtId="0" fontId="30" fillId="21" borderId="0" xfId="0" applyFont="1" applyFill="1" applyBorder="1"/>
    <xf numFmtId="0" fontId="5" fillId="21" borderId="0" xfId="0" applyFont="1" applyFill="1" applyBorder="1"/>
    <xf numFmtId="0" fontId="5" fillId="21" borderId="11" xfId="0" applyFont="1" applyFill="1" applyBorder="1" applyProtection="1">
      <protection locked="0"/>
    </xf>
    <xf numFmtId="0" fontId="5" fillId="21" borderId="11" xfId="0" applyFont="1" applyFill="1" applyBorder="1"/>
    <xf numFmtId="0" fontId="5" fillId="21" borderId="11" xfId="0" applyFont="1" applyFill="1" applyBorder="1" applyAlignment="1" applyProtection="1">
      <protection locked="0"/>
    </xf>
    <xf numFmtId="0" fontId="26" fillId="21" borderId="10" xfId="0" applyFont="1" applyFill="1" applyBorder="1" applyAlignment="1">
      <alignment horizontal="left" indent="1"/>
    </xf>
    <xf numFmtId="0" fontId="26" fillId="21" borderId="18" xfId="0" applyFont="1" applyFill="1" applyBorder="1" applyAlignment="1">
      <alignment horizontal="left" indent="1"/>
    </xf>
    <xf numFmtId="0" fontId="5" fillId="21" borderId="19" xfId="0" applyFont="1" applyFill="1" applyBorder="1" applyAlignment="1"/>
    <xf numFmtId="0" fontId="5" fillId="21" borderId="19" xfId="0" applyFont="1" applyFill="1" applyBorder="1"/>
    <xf numFmtId="0" fontId="5" fillId="21" borderId="20" xfId="0" applyFont="1" applyFill="1" applyBorder="1"/>
    <xf numFmtId="0" fontId="32" fillId="2" borderId="0" xfId="47" applyFont="1"/>
    <xf numFmtId="0" fontId="32" fillId="20" borderId="21" xfId="47" applyFont="1" applyFill="1" applyBorder="1"/>
    <xf numFmtId="0" fontId="32" fillId="20" borderId="22" xfId="47" applyFont="1" applyFill="1" applyBorder="1"/>
    <xf numFmtId="0" fontId="32" fillId="20" borderId="23" xfId="47" applyFont="1" applyFill="1" applyBorder="1"/>
    <xf numFmtId="0" fontId="32" fillId="2" borderId="0" xfId="47" applyFont="1" applyFill="1" applyBorder="1"/>
    <xf numFmtId="0" fontId="32" fillId="2" borderId="0" xfId="47" applyFont="1" applyFill="1"/>
    <xf numFmtId="0" fontId="32" fillId="20" borderId="24" xfId="47" applyFont="1" applyFill="1" applyBorder="1"/>
    <xf numFmtId="0" fontId="33" fillId="20" borderId="0" xfId="47" applyFont="1" applyFill="1" applyBorder="1" applyAlignment="1">
      <alignment horizontal="center" vertical="center"/>
    </xf>
    <xf numFmtId="0" fontId="34" fillId="20" borderId="0" xfId="47" applyFont="1" applyFill="1" applyBorder="1" applyAlignment="1">
      <alignment vertical="center"/>
    </xf>
    <xf numFmtId="0" fontId="34" fillId="20" borderId="25" xfId="47" applyFont="1" applyFill="1" applyBorder="1" applyAlignment="1">
      <alignment vertical="center"/>
    </xf>
    <xf numFmtId="0" fontId="34" fillId="2" borderId="0" xfId="47" applyFont="1" applyFill="1" applyBorder="1" applyAlignment="1">
      <alignment vertical="center"/>
    </xf>
    <xf numFmtId="0" fontId="34" fillId="2" borderId="0" xfId="47" applyFont="1" applyFill="1" applyBorder="1" applyAlignment="1"/>
    <xf numFmtId="0" fontId="35" fillId="20" borderId="0" xfId="47" applyFont="1" applyFill="1" applyBorder="1" applyAlignment="1">
      <alignment horizontal="center" vertical="center"/>
    </xf>
    <xf numFmtId="0" fontId="35" fillId="20" borderId="0" xfId="47" applyFont="1" applyFill="1" applyBorder="1" applyAlignment="1">
      <alignment vertical="center"/>
    </xf>
    <xf numFmtId="0" fontId="35" fillId="20" borderId="25" xfId="47" applyFont="1" applyFill="1" applyBorder="1" applyAlignment="1">
      <alignment vertical="center"/>
    </xf>
    <xf numFmtId="0" fontId="35" fillId="2" borderId="0" xfId="47" applyFont="1" applyFill="1" applyBorder="1" applyAlignment="1">
      <alignment vertical="center"/>
    </xf>
    <xf numFmtId="0" fontId="35" fillId="2" borderId="0" xfId="47" applyFont="1" applyFill="1" applyBorder="1" applyAlignment="1"/>
    <xf numFmtId="0" fontId="32" fillId="20" borderId="0" xfId="47" applyFont="1" applyFill="1" applyBorder="1"/>
    <xf numFmtId="0" fontId="36" fillId="20" borderId="0" xfId="47" applyFont="1" applyFill="1" applyBorder="1"/>
    <xf numFmtId="0" fontId="37" fillId="20" borderId="0" xfId="37" applyFont="1" applyFill="1" applyBorder="1" applyAlignment="1" applyProtection="1"/>
    <xf numFmtId="0" fontId="32" fillId="20" borderId="0" xfId="47" applyFont="1" applyFill="1" applyBorder="1" applyAlignment="1">
      <alignment vertical="center"/>
    </xf>
    <xf numFmtId="0" fontId="32" fillId="20" borderId="25" xfId="47" applyFont="1" applyFill="1" applyBorder="1" applyAlignment="1">
      <alignment vertical="center"/>
    </xf>
    <xf numFmtId="0" fontId="32" fillId="2" borderId="0" xfId="47" applyFont="1" applyFill="1" applyBorder="1" applyAlignment="1">
      <alignment vertical="center"/>
    </xf>
    <xf numFmtId="0" fontId="32" fillId="2" borderId="0" xfId="47" applyFont="1" applyAlignment="1">
      <alignment vertical="center"/>
    </xf>
    <xf numFmtId="0" fontId="38" fillId="22" borderId="21" xfId="47" applyFont="1" applyFill="1" applyBorder="1" applyAlignment="1">
      <alignment vertical="center"/>
    </xf>
    <xf numFmtId="0" fontId="23" fillId="22" borderId="22" xfId="47" applyFont="1" applyFill="1" applyBorder="1" applyAlignment="1">
      <alignment vertical="center"/>
    </xf>
    <xf numFmtId="0" fontId="23" fillId="22" borderId="23" xfId="47" applyFont="1" applyFill="1" applyBorder="1" applyAlignment="1">
      <alignment vertical="center"/>
    </xf>
    <xf numFmtId="0" fontId="24" fillId="2" borderId="0" xfId="47" applyFont="1" applyFill="1" applyBorder="1" applyAlignment="1">
      <alignment vertical="center"/>
    </xf>
    <xf numFmtId="0" fontId="32" fillId="2" borderId="0" xfId="47" applyFont="1" applyFill="1" applyAlignment="1">
      <alignment vertical="center"/>
    </xf>
    <xf numFmtId="0" fontId="38" fillId="22" borderId="24" xfId="47" applyFont="1" applyFill="1" applyBorder="1" applyAlignment="1">
      <alignment vertical="center"/>
    </xf>
    <xf numFmtId="0" fontId="23" fillId="22" borderId="0" xfId="47" applyFont="1" applyFill="1" applyBorder="1" applyAlignment="1">
      <alignment vertical="center"/>
    </xf>
    <xf numFmtId="0" fontId="32" fillId="22" borderId="0" xfId="47" applyFont="1" applyFill="1" applyAlignment="1">
      <alignment vertical="center"/>
    </xf>
    <xf numFmtId="0" fontId="23" fillId="22" borderId="25" xfId="47" applyFont="1" applyFill="1" applyBorder="1" applyAlignment="1">
      <alignment vertical="center"/>
    </xf>
    <xf numFmtId="0" fontId="1" fillId="2" borderId="0" xfId="47" applyFill="1"/>
    <xf numFmtId="0" fontId="32" fillId="22" borderId="18" xfId="47" applyFont="1" applyFill="1" applyBorder="1"/>
    <xf numFmtId="0" fontId="23" fillId="22" borderId="19" xfId="47" applyFont="1" applyFill="1" applyBorder="1" applyAlignment="1">
      <alignment vertical="center"/>
    </xf>
    <xf numFmtId="0" fontId="32" fillId="22" borderId="19" xfId="47" applyFont="1" applyFill="1" applyBorder="1"/>
    <xf numFmtId="0" fontId="32" fillId="22" borderId="20" xfId="47" applyFont="1" applyFill="1" applyBorder="1"/>
    <xf numFmtId="0" fontId="32" fillId="0" borderId="0" xfId="47" applyFont="1" applyFill="1" applyBorder="1"/>
    <xf numFmtId="0" fontId="1" fillId="2" borderId="0" xfId="54" applyFill="1"/>
    <xf numFmtId="0" fontId="24" fillId="2" borderId="0" xfId="0" applyFont="1"/>
    <xf numFmtId="0" fontId="22" fillId="2" borderId="0" xfId="0" applyFont="1"/>
    <xf numFmtId="0" fontId="22" fillId="2" borderId="0" xfId="0" applyFont="1" applyAlignment="1">
      <alignment horizontal="left"/>
    </xf>
    <xf numFmtId="0" fontId="0" fillId="20" borderId="12" xfId="0" applyFill="1" applyBorder="1"/>
    <xf numFmtId="0" fontId="0" fillId="15" borderId="12" xfId="0" applyFill="1" applyBorder="1"/>
    <xf numFmtId="0" fontId="45" fillId="21" borderId="12" xfId="0" applyFont="1" applyFill="1" applyBorder="1" applyAlignment="1">
      <alignment horizontal="center" vertical="center" wrapText="1"/>
    </xf>
    <xf numFmtId="0" fontId="0" fillId="21" borderId="12" xfId="0" applyFill="1" applyBorder="1"/>
    <xf numFmtId="0" fontId="22" fillId="2" borderId="0" xfId="52" applyFont="1"/>
    <xf numFmtId="0" fontId="1" fillId="2" borderId="0" xfId="52"/>
    <xf numFmtId="0" fontId="22" fillId="2" borderId="0" xfId="52" applyFont="1" applyAlignment="1">
      <alignment horizontal="left"/>
    </xf>
    <xf numFmtId="0" fontId="24" fillId="2" borderId="0" xfId="52" applyFont="1"/>
    <xf numFmtId="0" fontId="5" fillId="2" borderId="0" xfId="52" applyFont="1"/>
    <xf numFmtId="0" fontId="52" fillId="21" borderId="12" xfId="52" applyFont="1" applyFill="1" applyBorder="1" applyAlignment="1">
      <alignment vertical="center" wrapText="1"/>
    </xf>
    <xf numFmtId="0" fontId="49" fillId="21" borderId="26" xfId="52" applyFont="1" applyFill="1" applyBorder="1" applyAlignment="1">
      <alignment vertical="center" wrapText="1"/>
    </xf>
    <xf numFmtId="0" fontId="48" fillId="21" borderId="12" xfId="52" applyFont="1" applyFill="1" applyBorder="1" applyAlignment="1">
      <alignment horizontal="center" vertical="center" wrapText="1"/>
    </xf>
    <xf numFmtId="0" fontId="48" fillId="21" borderId="27" xfId="52" applyFont="1" applyFill="1" applyBorder="1" applyAlignment="1">
      <alignment horizontal="center" vertical="center" wrapText="1"/>
    </xf>
    <xf numFmtId="0" fontId="47" fillId="21" borderId="26" xfId="52" applyFont="1" applyFill="1" applyBorder="1" applyAlignment="1">
      <alignment vertical="center" wrapText="1"/>
    </xf>
    <xf numFmtId="0" fontId="48" fillId="21" borderId="12" xfId="52" applyFont="1" applyFill="1" applyBorder="1" applyAlignment="1">
      <alignment horizontal="right" vertical="center" wrapText="1"/>
    </xf>
    <xf numFmtId="0" fontId="5" fillId="0" borderId="0" xfId="52" applyFont="1" applyFill="1" applyBorder="1"/>
    <xf numFmtId="0" fontId="5" fillId="2" borderId="28" xfId="52" applyFont="1" applyFill="1" applyBorder="1" applyAlignment="1">
      <alignment horizontal="right" vertical="center" wrapText="1"/>
    </xf>
    <xf numFmtId="0" fontId="5" fillId="2" borderId="0" xfId="52" applyFont="1" applyFill="1" applyBorder="1" applyAlignment="1">
      <alignment horizontal="right" vertical="center" wrapText="1"/>
    </xf>
    <xf numFmtId="0" fontId="26" fillId="0" borderId="29" xfId="52" applyFont="1" applyFill="1" applyBorder="1" applyAlignment="1">
      <alignment horizontal="right" vertical="center" wrapText="1"/>
    </xf>
    <xf numFmtId="0" fontId="5" fillId="2" borderId="29" xfId="52" applyFont="1" applyFill="1" applyBorder="1" applyAlignment="1">
      <alignment horizontal="right" vertical="center" wrapText="1"/>
    </xf>
    <xf numFmtId="0" fontId="26" fillId="2" borderId="0" xfId="52" applyFont="1" applyFill="1" applyBorder="1" applyAlignment="1">
      <alignment horizontal="right" vertical="center" wrapText="1"/>
    </xf>
    <xf numFmtId="0" fontId="30" fillId="2" borderId="0" xfId="52" applyFont="1"/>
    <xf numFmtId="0" fontId="45" fillId="21" borderId="12" xfId="52" applyFont="1" applyFill="1" applyBorder="1" applyAlignment="1">
      <alignment horizontal="center" vertical="center" wrapText="1"/>
    </xf>
    <xf numFmtId="0" fontId="48" fillId="2" borderId="0" xfId="52" applyFont="1" applyFill="1" applyBorder="1" applyAlignment="1">
      <alignment horizontal="right" vertical="center" wrapText="1"/>
    </xf>
    <xf numFmtId="0" fontId="42" fillId="2" borderId="0" xfId="52" applyNumberFormat="1" applyFont="1" applyFill="1" applyBorder="1" applyAlignment="1">
      <alignment horizontal="center" vertical="center" wrapText="1"/>
    </xf>
    <xf numFmtId="0" fontId="48" fillId="2" borderId="0" xfId="52" applyNumberFormat="1" applyFont="1" applyFill="1" applyBorder="1" applyAlignment="1">
      <alignment horizontal="center" vertical="center" wrapText="1"/>
    </xf>
    <xf numFmtId="0" fontId="23" fillId="2" borderId="0" xfId="52" applyFont="1"/>
    <xf numFmtId="0" fontId="23" fillId="2" borderId="0" xfId="52" applyFont="1" applyFill="1"/>
    <xf numFmtId="0" fontId="1" fillId="2" borderId="0" xfId="52" applyFill="1"/>
    <xf numFmtId="0" fontId="5" fillId="2" borderId="0" xfId="56" applyFont="1" applyFill="1" applyAlignment="1"/>
    <xf numFmtId="0" fontId="5" fillId="0" borderId="0" xfId="56" applyFont="1" applyAlignment="1"/>
    <xf numFmtId="0" fontId="5" fillId="2" borderId="0" xfId="52" applyFont="1" applyFill="1"/>
    <xf numFmtId="0" fontId="24" fillId="2" borderId="0" xfId="52" applyFont="1" applyFill="1" applyBorder="1"/>
    <xf numFmtId="0" fontId="23" fillId="2" borderId="0" xfId="52" applyFont="1" applyFill="1" applyBorder="1" applyAlignment="1">
      <alignment horizontal="center" vertical="center" wrapText="1"/>
    </xf>
    <xf numFmtId="0" fontId="30" fillId="2" borderId="28" xfId="52" applyFont="1" applyFill="1" applyBorder="1" applyAlignment="1">
      <alignment horizontal="right" vertical="center" wrapText="1"/>
    </xf>
    <xf numFmtId="0" fontId="5" fillId="2" borderId="28" xfId="52" applyFont="1" applyFill="1" applyBorder="1" applyAlignment="1">
      <alignment horizontal="center" vertical="center" wrapText="1"/>
    </xf>
    <xf numFmtId="0" fontId="22" fillId="2" borderId="0" xfId="52" applyFont="1" applyFill="1"/>
    <xf numFmtId="0" fontId="1" fillId="2" borderId="0" xfId="54" applyFill="1" applyAlignment="1"/>
    <xf numFmtId="0" fontId="24" fillId="2" borderId="0" xfId="52" applyFont="1" applyFill="1"/>
    <xf numFmtId="0" fontId="45" fillId="21" borderId="27" xfId="52" applyFont="1" applyFill="1" applyBorder="1" applyAlignment="1">
      <alignment horizontal="center" vertical="center" wrapText="1"/>
    </xf>
    <xf numFmtId="0" fontId="5" fillId="20" borderId="30" xfId="52" applyFont="1" applyFill="1" applyBorder="1" applyAlignment="1">
      <alignment horizontal="right" vertical="center" wrapText="1"/>
    </xf>
    <xf numFmtId="0" fontId="1" fillId="2" borderId="0" xfId="49"/>
    <xf numFmtId="0" fontId="23" fillId="2" borderId="0" xfId="54" applyFont="1" applyFill="1" applyAlignment="1"/>
    <xf numFmtId="0" fontId="45" fillId="21" borderId="12" xfId="49" applyFont="1" applyFill="1" applyBorder="1" applyAlignment="1">
      <alignment horizontal="center" vertical="center" wrapText="1"/>
    </xf>
    <xf numFmtId="0" fontId="0" fillId="21" borderId="27" xfId="0" applyFill="1" applyBorder="1" applyAlignment="1"/>
    <xf numFmtId="0" fontId="0" fillId="23" borderId="12" xfId="0" applyFill="1" applyBorder="1"/>
    <xf numFmtId="0" fontId="1" fillId="2" borderId="0" xfId="52" applyFill="1" applyBorder="1" applyAlignment="1">
      <alignment horizontal="left" vertical="top" wrapText="1"/>
    </xf>
    <xf numFmtId="0" fontId="0" fillId="2" borderId="0" xfId="0" applyAlignment="1">
      <alignment wrapText="1"/>
    </xf>
    <xf numFmtId="0" fontId="45" fillId="21" borderId="12" xfId="52" applyFont="1" applyFill="1" applyBorder="1" applyAlignment="1">
      <alignment vertical="center" wrapText="1"/>
    </xf>
    <xf numFmtId="0" fontId="5" fillId="20" borderId="12" xfId="52" applyFont="1" applyFill="1" applyBorder="1" applyAlignment="1">
      <alignment wrapText="1"/>
    </xf>
    <xf numFmtId="0" fontId="23" fillId="0" borderId="0" xfId="62" applyNumberFormat="1" applyFont="1" applyFill="1" applyBorder="1" applyAlignment="1" applyProtection="1">
      <alignment horizontal="left" vertical="center"/>
    </xf>
    <xf numFmtId="0" fontId="5" fillId="0" borderId="0" xfId="62" applyFont="1" applyFill="1" applyBorder="1" applyAlignment="1">
      <alignment horizontal="left"/>
    </xf>
    <xf numFmtId="0" fontId="51" fillId="0" borderId="0" xfId="62" applyFont="1" applyFill="1" applyBorder="1" applyAlignment="1" applyProtection="1">
      <alignment horizontal="left" vertical="center"/>
    </xf>
    <xf numFmtId="0" fontId="51" fillId="0" borderId="0" xfId="62" applyFont="1" applyAlignment="1">
      <alignment horizontal="left"/>
    </xf>
    <xf numFmtId="0" fontId="51" fillId="0" borderId="0" xfId="62" applyFont="1" applyFill="1" applyAlignment="1">
      <alignment horizontal="left"/>
    </xf>
    <xf numFmtId="0" fontId="5" fillId="0" borderId="0" xfId="62" applyFont="1" applyFill="1" applyAlignment="1">
      <alignment horizontal="left"/>
    </xf>
    <xf numFmtId="0" fontId="5" fillId="0" borderId="0" xfId="62" applyNumberFormat="1" applyFont="1" applyFill="1" applyBorder="1" applyAlignment="1" applyProtection="1">
      <alignment horizontal="left" vertical="center"/>
    </xf>
    <xf numFmtId="0" fontId="30" fillId="21" borderId="13" xfId="0" applyFont="1" applyFill="1" applyBorder="1" applyAlignment="1"/>
    <xf numFmtId="0" fontId="45" fillId="21" borderId="31" xfId="0" applyFont="1" applyFill="1" applyBorder="1" applyAlignment="1">
      <alignment horizontal="center" vertical="center"/>
    </xf>
    <xf numFmtId="0" fontId="46" fillId="21" borderId="13" xfId="0" applyFont="1" applyFill="1" applyBorder="1" applyAlignment="1"/>
    <xf numFmtId="0" fontId="44" fillId="15" borderId="12" xfId="0" applyFont="1" applyFill="1" applyBorder="1" applyAlignment="1"/>
    <xf numFmtId="0" fontId="44" fillId="15" borderId="27" xfId="0" applyFont="1" applyFill="1" applyBorder="1" applyAlignment="1"/>
    <xf numFmtId="0" fontId="29" fillId="2" borderId="0" xfId="52" applyFont="1"/>
    <xf numFmtId="0" fontId="45" fillId="21" borderId="30" xfId="0" applyFont="1" applyFill="1" applyBorder="1" applyAlignment="1">
      <alignment horizontal="center" vertical="center"/>
    </xf>
    <xf numFmtId="0" fontId="30" fillId="21" borderId="31" xfId="0" applyFont="1" applyFill="1" applyBorder="1" applyAlignment="1">
      <alignment horizontal="left" vertical="center"/>
    </xf>
    <xf numFmtId="0" fontId="45" fillId="21" borderId="31" xfId="0" applyFont="1" applyFill="1" applyBorder="1" applyAlignment="1">
      <alignment horizontal="left" vertical="center"/>
    </xf>
    <xf numFmtId="0" fontId="46" fillId="21" borderId="31" xfId="0" applyFont="1" applyFill="1" applyBorder="1" applyAlignment="1"/>
    <xf numFmtId="0" fontId="45" fillId="24" borderId="13" xfId="0" applyFont="1" applyFill="1" applyBorder="1" applyAlignment="1">
      <alignment horizontal="left"/>
    </xf>
    <xf numFmtId="0" fontId="45" fillId="21" borderId="13" xfId="0" applyFont="1" applyFill="1" applyBorder="1" applyAlignment="1"/>
    <xf numFmtId="0" fontId="30" fillId="21" borderId="30" xfId="0" applyFont="1" applyFill="1" applyBorder="1" applyAlignment="1">
      <alignment horizontal="left" vertical="center"/>
    </xf>
    <xf numFmtId="0" fontId="22" fillId="2" borderId="0" xfId="0" applyFont="1" applyAlignment="1">
      <alignment horizontal="left" vertical="center"/>
    </xf>
    <xf numFmtId="0" fontId="0" fillId="2" borderId="0" xfId="0" applyAlignment="1">
      <alignment horizontal="right"/>
    </xf>
    <xf numFmtId="0" fontId="54" fillId="2" borderId="0" xfId="0" applyNumberFormat="1" applyFont="1" applyFill="1" applyAlignment="1">
      <alignment horizontal="left" vertical="top"/>
    </xf>
    <xf numFmtId="0" fontId="24" fillId="2" borderId="0" xfId="0" applyFont="1" applyAlignment="1">
      <alignment vertical="center"/>
    </xf>
    <xf numFmtId="0" fontId="30" fillId="21" borderId="13" xfId="0" applyFont="1" applyFill="1" applyBorder="1" applyAlignment="1">
      <alignment horizontal="right" vertical="center" wrapText="1"/>
    </xf>
    <xf numFmtId="3" fontId="5" fillId="20" borderId="12" xfId="0" applyNumberFormat="1" applyFont="1" applyFill="1" applyBorder="1" applyAlignment="1">
      <alignment horizontal="right" vertical="center" wrapText="1"/>
    </xf>
    <xf numFmtId="0" fontId="30" fillId="21" borderId="12" xfId="0" applyFont="1" applyFill="1" applyBorder="1" applyAlignment="1">
      <alignment horizontal="right" vertical="center" wrapText="1"/>
    </xf>
    <xf numFmtId="0" fontId="5" fillId="20" borderId="12" xfId="0" applyFont="1" applyFill="1" applyBorder="1" applyAlignment="1">
      <alignment horizontal="right" vertical="center" wrapText="1"/>
    </xf>
    <xf numFmtId="0" fontId="45" fillId="24" borderId="13" xfId="0" applyFont="1" applyFill="1" applyBorder="1" applyAlignment="1">
      <alignment horizontal="right" vertical="center" wrapText="1"/>
    </xf>
    <xf numFmtId="0" fontId="5" fillId="2" borderId="0" xfId="0" applyFont="1" applyFill="1" applyBorder="1" applyAlignment="1">
      <alignment vertical="center" wrapText="1"/>
    </xf>
    <xf numFmtId="10" fontId="5" fillId="2" borderId="0" xfId="0" applyNumberFormat="1" applyFont="1" applyFill="1" applyBorder="1" applyAlignment="1">
      <alignment vertical="center" wrapText="1"/>
    </xf>
    <xf numFmtId="0" fontId="0" fillId="2" borderId="0" xfId="0" applyAlignment="1">
      <alignment vertical="center" wrapText="1"/>
    </xf>
    <xf numFmtId="0" fontId="5" fillId="2" borderId="0" xfId="0" applyFont="1" applyAlignment="1">
      <alignment vertical="center" wrapText="1"/>
    </xf>
    <xf numFmtId="10" fontId="5" fillId="0" borderId="0" xfId="0" applyNumberFormat="1" applyFont="1" applyFill="1" applyBorder="1" applyAlignment="1">
      <alignment vertical="center" wrapText="1"/>
    </xf>
    <xf numFmtId="0" fontId="30" fillId="21" borderId="13" xfId="0" applyFont="1" applyFill="1" applyBorder="1" applyAlignment="1">
      <alignment horizontal="right" vertical="center" wrapText="1" indent="1"/>
    </xf>
    <xf numFmtId="0" fontId="45" fillId="24" borderId="13" xfId="0" applyFont="1" applyFill="1" applyBorder="1" applyAlignment="1">
      <alignment horizontal="right" vertical="center" wrapText="1" indent="1"/>
    </xf>
    <xf numFmtId="0" fontId="55" fillId="2" borderId="0" xfId="0" applyFont="1" applyAlignment="1">
      <alignment vertical="center"/>
    </xf>
    <xf numFmtId="0" fontId="30" fillId="2" borderId="0" xfId="0" applyFont="1" applyFill="1" applyBorder="1" applyAlignment="1">
      <alignment vertical="center" wrapText="1"/>
    </xf>
    <xf numFmtId="0" fontId="5" fillId="2" borderId="0" xfId="0" applyFont="1" applyBorder="1" applyAlignment="1">
      <alignment vertical="center" wrapText="1"/>
    </xf>
    <xf numFmtId="0" fontId="23" fillId="15" borderId="32" xfId="0" applyFont="1" applyFill="1" applyBorder="1" applyAlignment="1">
      <alignment vertical="center"/>
    </xf>
    <xf numFmtId="0" fontId="23" fillId="15" borderId="28" xfId="0" applyFont="1" applyFill="1" applyBorder="1" applyAlignment="1">
      <alignment vertical="center"/>
    </xf>
    <xf numFmtId="0" fontId="23" fillId="15" borderId="33" xfId="0" applyFont="1" applyFill="1" applyBorder="1" applyAlignment="1">
      <alignment vertical="center"/>
    </xf>
    <xf numFmtId="0" fontId="5" fillId="15" borderId="34" xfId="0" applyFont="1" applyFill="1" applyBorder="1" applyAlignment="1">
      <alignment vertical="center"/>
    </xf>
    <xf numFmtId="0" fontId="5" fillId="15" borderId="0" xfId="0" applyFont="1" applyFill="1" applyBorder="1" applyAlignment="1">
      <alignment vertical="center"/>
    </xf>
    <xf numFmtId="0" fontId="5" fillId="15" borderId="35" xfId="0" applyFont="1" applyFill="1" applyBorder="1" applyAlignment="1">
      <alignment vertical="center"/>
    </xf>
    <xf numFmtId="0" fontId="5" fillId="15" borderId="31" xfId="0" applyFont="1" applyFill="1" applyBorder="1" applyAlignment="1">
      <alignment vertical="center"/>
    </xf>
    <xf numFmtId="0" fontId="5" fillId="15" borderId="29" xfId="0" applyFont="1" applyFill="1" applyBorder="1" applyAlignment="1">
      <alignment vertical="center"/>
    </xf>
    <xf numFmtId="0" fontId="5" fillId="15" borderId="36" xfId="0" applyFont="1" applyFill="1" applyBorder="1" applyAlignment="1">
      <alignment vertical="center"/>
    </xf>
    <xf numFmtId="0" fontId="45" fillId="21" borderId="32" xfId="0" applyFont="1" applyFill="1" applyBorder="1" applyAlignment="1">
      <alignment horizontal="center" vertical="center" wrapText="1"/>
    </xf>
    <xf numFmtId="0" fontId="45" fillId="21" borderId="28" xfId="0" applyFont="1" applyFill="1" applyBorder="1" applyAlignment="1">
      <alignment horizontal="center" vertical="center" wrapText="1"/>
    </xf>
    <xf numFmtId="0" fontId="45" fillId="21" borderId="12" xfId="0" applyFont="1" applyFill="1" applyBorder="1" applyAlignment="1">
      <alignment horizontal="center" vertical="center"/>
    </xf>
    <xf numFmtId="0" fontId="26" fillId="21" borderId="12" xfId="0" applyFont="1" applyFill="1" applyBorder="1" applyAlignment="1">
      <alignment horizontal="right" vertical="center" wrapText="1"/>
    </xf>
    <xf numFmtId="0" fontId="45" fillId="21" borderId="30" xfId="0" applyFont="1" applyFill="1" applyBorder="1" applyAlignment="1">
      <alignment horizontal="center" vertical="center" wrapText="1"/>
    </xf>
    <xf numFmtId="1" fontId="5" fillId="20" borderId="12" xfId="0" applyNumberFormat="1" applyFont="1" applyFill="1" applyBorder="1" applyAlignment="1">
      <alignment horizontal="right" vertical="center" wrapText="1"/>
    </xf>
    <xf numFmtId="10" fontId="43" fillId="15" borderId="12" xfId="0" applyNumberFormat="1" applyFont="1" applyFill="1" applyBorder="1" applyAlignment="1">
      <alignment horizontal="right" vertical="center" wrapText="1"/>
    </xf>
    <xf numFmtId="0" fontId="0" fillId="20" borderId="12" xfId="0" applyFill="1" applyBorder="1" applyAlignment="1"/>
    <xf numFmtId="0" fontId="5" fillId="21" borderId="12" xfId="0" applyFont="1" applyFill="1" applyBorder="1" applyAlignment="1">
      <alignment horizontal="right" vertical="center" wrapText="1"/>
    </xf>
    <xf numFmtId="1" fontId="5" fillId="21" borderId="12" xfId="0" applyNumberFormat="1" applyFont="1" applyFill="1" applyBorder="1" applyAlignment="1">
      <alignment horizontal="right" vertical="center" wrapText="1"/>
    </xf>
    <xf numFmtId="10" fontId="43" fillId="21" borderId="12" xfId="0" applyNumberFormat="1" applyFont="1" applyFill="1" applyBorder="1" applyAlignment="1">
      <alignment horizontal="right" vertical="center" wrapText="1"/>
    </xf>
    <xf numFmtId="0" fontId="0" fillId="21" borderId="12" xfId="0" applyFill="1" applyBorder="1" applyAlignment="1"/>
    <xf numFmtId="0" fontId="40" fillId="2" borderId="0" xfId="0" applyFont="1" applyFill="1" applyBorder="1" applyAlignment="1">
      <alignment horizontal="left" vertical="center" wrapText="1"/>
    </xf>
    <xf numFmtId="0" fontId="49" fillId="21" borderId="26" xfId="0" applyFont="1" applyFill="1" applyBorder="1" applyAlignment="1">
      <alignment horizontal="right" vertical="center" wrapText="1"/>
    </xf>
    <xf numFmtId="0" fontId="45" fillId="21" borderId="12" xfId="0" applyFont="1" applyFill="1" applyBorder="1" applyAlignment="1">
      <alignment horizontal="left"/>
    </xf>
    <xf numFmtId="0" fontId="45" fillId="21" borderId="12" xfId="0" applyFont="1" applyFill="1" applyBorder="1" applyAlignment="1">
      <alignment horizontal="left" vertical="center" wrapText="1"/>
    </xf>
    <xf numFmtId="0" fontId="0" fillId="2" borderId="0" xfId="0" applyFill="1"/>
    <xf numFmtId="0" fontId="0" fillId="2" borderId="0" xfId="0" applyFill="1" applyAlignment="1">
      <alignment horizontal="right"/>
    </xf>
    <xf numFmtId="0" fontId="45" fillId="21" borderId="27" xfId="0" applyFont="1" applyFill="1" applyBorder="1" applyAlignment="1">
      <alignment vertical="center" wrapText="1"/>
    </xf>
    <xf numFmtId="0" fontId="45" fillId="21" borderId="30" xfId="46" applyFont="1" applyFill="1" applyBorder="1" applyAlignment="1">
      <alignment vertical="center" wrapText="1"/>
    </xf>
    <xf numFmtId="0" fontId="0" fillId="2" borderId="0" xfId="0" applyAlignment="1"/>
    <xf numFmtId="0" fontId="0" fillId="2" borderId="35" xfId="0" applyBorder="1"/>
    <xf numFmtId="0" fontId="45" fillId="21" borderId="0" xfId="52" applyFont="1" applyFill="1" applyBorder="1" applyAlignment="1">
      <alignment horizontal="center" vertical="center" wrapText="1"/>
    </xf>
    <xf numFmtId="0" fontId="1" fillId="23" borderId="12" xfId="0" applyNumberFormat="1" applyFont="1" applyFill="1" applyBorder="1"/>
    <xf numFmtId="0" fontId="38" fillId="22" borderId="10" xfId="47" applyFont="1" applyFill="1" applyBorder="1" applyAlignment="1">
      <alignment vertical="center"/>
    </xf>
    <xf numFmtId="0" fontId="23" fillId="22" borderId="11" xfId="47" applyFont="1" applyFill="1" applyBorder="1" applyAlignment="1">
      <alignment vertical="center"/>
    </xf>
    <xf numFmtId="9" fontId="43" fillId="15" borderId="12" xfId="52" applyNumberFormat="1" applyFont="1" applyFill="1" applyBorder="1" applyAlignment="1">
      <alignment horizontal="center" vertical="center" wrapText="1"/>
    </xf>
    <xf numFmtId="0" fontId="5" fillId="2" borderId="0" xfId="0" applyFont="1"/>
    <xf numFmtId="169" fontId="43" fillId="15" borderId="12" xfId="52" applyNumberFormat="1" applyFont="1" applyFill="1" applyBorder="1" applyAlignment="1">
      <alignment horizontal="center" vertical="center" wrapText="1"/>
    </xf>
    <xf numFmtId="0" fontId="29" fillId="2" borderId="0" xfId="0" applyFont="1"/>
    <xf numFmtId="0" fontId="24" fillId="2" borderId="0" xfId="0" applyFont="1" applyAlignment="1">
      <alignment horizontal="left"/>
    </xf>
    <xf numFmtId="0" fontId="32" fillId="22" borderId="10" xfId="47" applyFont="1" applyFill="1" applyBorder="1"/>
    <xf numFmtId="0" fontId="32" fillId="22" borderId="0" xfId="47" applyFont="1" applyFill="1" applyBorder="1"/>
    <xf numFmtId="0" fontId="32" fillId="22" borderId="11" xfId="47" applyFont="1" applyFill="1" applyBorder="1"/>
    <xf numFmtId="168" fontId="43" fillId="15" borderId="12" xfId="52" applyNumberFormat="1" applyFont="1" applyFill="1" applyBorder="1" applyAlignment="1">
      <alignment horizontal="center" vertical="center" wrapText="1"/>
    </xf>
    <xf numFmtId="0" fontId="23" fillId="15" borderId="13" xfId="0" applyFont="1" applyFill="1" applyBorder="1" applyAlignment="1">
      <alignment vertical="center"/>
    </xf>
    <xf numFmtId="0" fontId="24" fillId="2" borderId="0" xfId="52" applyFont="1" applyFill="1" applyBorder="1" applyAlignment="1">
      <alignment horizontal="left"/>
    </xf>
    <xf numFmtId="0" fontId="23" fillId="15" borderId="32" xfId="52" applyFont="1" applyFill="1" applyBorder="1" applyAlignment="1">
      <alignment horizontal="left"/>
    </xf>
    <xf numFmtId="0" fontId="23" fillId="15" borderId="28" xfId="52" applyFont="1" applyFill="1" applyBorder="1" applyAlignment="1">
      <alignment horizontal="left"/>
    </xf>
    <xf numFmtId="0" fontId="23" fillId="15" borderId="28" xfId="52" applyFont="1" applyFill="1" applyBorder="1"/>
    <xf numFmtId="0" fontId="5" fillId="15" borderId="28" xfId="52" applyFont="1" applyFill="1" applyBorder="1"/>
    <xf numFmtId="0" fontId="5" fillId="15" borderId="33" xfId="52" applyFont="1" applyFill="1" applyBorder="1"/>
    <xf numFmtId="0" fontId="23" fillId="15" borderId="0" xfId="52" applyFont="1" applyFill="1" applyBorder="1" applyAlignment="1">
      <alignment horizontal="left"/>
    </xf>
    <xf numFmtId="0" fontId="23" fillId="15" borderId="0" xfId="52" applyFont="1" applyFill="1" applyBorder="1"/>
    <xf numFmtId="0" fontId="5" fillId="15" borderId="0" xfId="52" applyFont="1" applyFill="1" applyBorder="1"/>
    <xf numFmtId="0" fontId="5" fillId="15" borderId="35" xfId="52" applyFont="1" applyFill="1" applyBorder="1"/>
    <xf numFmtId="0" fontId="5" fillId="15" borderId="31" xfId="52" applyFont="1" applyFill="1" applyBorder="1" applyAlignment="1">
      <alignment horizontal="left"/>
    </xf>
    <xf numFmtId="0" fontId="23" fillId="15" borderId="29" xfId="52" applyFont="1" applyFill="1" applyBorder="1" applyAlignment="1">
      <alignment horizontal="left"/>
    </xf>
    <xf numFmtId="0" fontId="23" fillId="15" borderId="29" xfId="52" applyFont="1" applyFill="1" applyBorder="1"/>
    <xf numFmtId="0" fontId="5" fillId="15" borderId="29" xfId="52" applyFont="1" applyFill="1" applyBorder="1"/>
    <xf numFmtId="0" fontId="5" fillId="15" borderId="36" xfId="52" applyFont="1" applyFill="1" applyBorder="1"/>
    <xf numFmtId="0" fontId="5" fillId="15" borderId="34" xfId="52" quotePrefix="1" applyFont="1" applyFill="1" applyBorder="1" applyAlignment="1">
      <alignment horizontal="left"/>
    </xf>
    <xf numFmtId="0" fontId="0" fillId="2" borderId="28" xfId="0" applyBorder="1"/>
    <xf numFmtId="0" fontId="0" fillId="2" borderId="0" xfId="0" applyBorder="1"/>
    <xf numFmtId="0" fontId="23" fillId="15" borderId="0" xfId="0" applyFont="1" applyFill="1" applyBorder="1" applyAlignment="1">
      <alignment vertical="center"/>
    </xf>
    <xf numFmtId="0" fontId="23" fillId="15" borderId="35" xfId="0" applyFont="1" applyFill="1" applyBorder="1" applyAlignment="1">
      <alignment vertical="center"/>
    </xf>
    <xf numFmtId="0" fontId="54" fillId="2" borderId="0" xfId="55" applyFont="1" applyFill="1" applyBorder="1" applyAlignment="1">
      <alignment horizontal="left" vertical="center"/>
    </xf>
    <xf numFmtId="0" fontId="5" fillId="15" borderId="32" xfId="57" applyFont="1" applyFill="1" applyBorder="1" applyAlignment="1"/>
    <xf numFmtId="0" fontId="23" fillId="15" borderId="28" xfId="57" applyFont="1" applyFill="1" applyBorder="1" applyAlignment="1"/>
    <xf numFmtId="0" fontId="5" fillId="15" borderId="28" xfId="57" applyFont="1" applyFill="1" applyBorder="1"/>
    <xf numFmtId="0" fontId="0" fillId="15" borderId="28" xfId="0" applyFill="1" applyBorder="1"/>
    <xf numFmtId="0" fontId="5" fillId="15" borderId="34" xfId="57" applyFont="1" applyFill="1" applyBorder="1" applyAlignment="1"/>
    <xf numFmtId="0" fontId="5" fillId="15" borderId="0" xfId="57" applyFont="1" applyFill="1" applyBorder="1" applyAlignment="1"/>
    <xf numFmtId="0" fontId="5" fillId="15" borderId="0" xfId="57" applyFont="1" applyFill="1" applyBorder="1"/>
    <xf numFmtId="0" fontId="5" fillId="15" borderId="0" xfId="0" applyFont="1" applyFill="1" applyBorder="1"/>
    <xf numFmtId="0" fontId="0" fillId="15" borderId="0" xfId="0" applyFill="1" applyBorder="1"/>
    <xf numFmtId="0" fontId="23" fillId="15" borderId="31" xfId="57" applyFont="1" applyFill="1" applyBorder="1" applyAlignment="1"/>
    <xf numFmtId="0" fontId="23" fillId="15" borderId="29" xfId="57" applyFont="1" applyFill="1" applyBorder="1" applyAlignment="1"/>
    <xf numFmtId="0" fontId="5" fillId="15" borderId="29" xfId="57" applyFont="1" applyFill="1" applyBorder="1"/>
    <xf numFmtId="0" fontId="0" fillId="15" borderId="29" xfId="0" applyFill="1" applyBorder="1"/>
    <xf numFmtId="0" fontId="23" fillId="2" borderId="0" xfId="57" applyFont="1" applyFill="1" applyAlignment="1">
      <alignment horizontal="left"/>
    </xf>
    <xf numFmtId="0" fontId="5" fillId="2" borderId="0" xfId="57" applyFont="1" applyFill="1"/>
    <xf numFmtId="0" fontId="45" fillId="21" borderId="12" xfId="57" applyFont="1" applyFill="1" applyBorder="1" applyAlignment="1">
      <alignment horizontal="center" vertical="center" wrapText="1"/>
    </xf>
    <xf numFmtId="0" fontId="45" fillId="21" borderId="13" xfId="57" applyFont="1" applyFill="1" applyBorder="1" applyAlignment="1">
      <alignment horizontal="left" vertical="center"/>
    </xf>
    <xf numFmtId="0" fontId="45" fillId="21" borderId="14" xfId="57" applyFont="1" applyFill="1" applyBorder="1" applyAlignment="1">
      <alignment horizontal="left" vertical="center"/>
    </xf>
    <xf numFmtId="0" fontId="45" fillId="21" borderId="27" xfId="57" applyFont="1" applyFill="1" applyBorder="1" applyAlignment="1">
      <alignment horizontal="left" vertical="center"/>
    </xf>
    <xf numFmtId="0" fontId="45" fillId="21" borderId="12" xfId="57" applyFont="1" applyFill="1" applyBorder="1" applyAlignment="1">
      <alignment horizontal="center" vertical="center"/>
    </xf>
    <xf numFmtId="0" fontId="30" fillId="21" borderId="12" xfId="57" applyFont="1" applyFill="1" applyBorder="1" applyAlignment="1">
      <alignment horizontal="center" vertical="center"/>
    </xf>
    <xf numFmtId="0" fontId="30" fillId="21" borderId="12" xfId="57" applyFont="1" applyFill="1" applyBorder="1" applyAlignment="1">
      <alignment horizontal="center" vertical="center" wrapText="1"/>
    </xf>
    <xf numFmtId="49" fontId="30" fillId="21" borderId="12" xfId="57" applyNumberFormat="1" applyFont="1" applyFill="1" applyBorder="1" applyAlignment="1">
      <alignment horizontal="right" vertical="center"/>
    </xf>
    <xf numFmtId="0" fontId="45" fillId="21" borderId="37" xfId="0" applyFont="1" applyFill="1" applyBorder="1" applyAlignment="1"/>
    <xf numFmtId="0" fontId="25" fillId="21" borderId="12" xfId="57" applyFont="1" applyFill="1" applyBorder="1" applyAlignment="1">
      <alignment horizontal="center" vertical="center"/>
    </xf>
    <xf numFmtId="0" fontId="25" fillId="21" borderId="30" xfId="57" applyFont="1" applyFill="1" applyBorder="1" applyAlignment="1">
      <alignment horizontal="center" vertical="center" wrapText="1"/>
    </xf>
    <xf numFmtId="0" fontId="23" fillId="21" borderId="12" xfId="57" applyFont="1" applyFill="1" applyBorder="1" applyAlignment="1">
      <alignment horizontal="right" vertical="center"/>
    </xf>
    <xf numFmtId="168" fontId="26" fillId="20" borderId="12" xfId="0" applyNumberFormat="1" applyFont="1" applyFill="1" applyBorder="1" applyAlignment="1">
      <alignment horizontal="left"/>
    </xf>
    <xf numFmtId="0" fontId="1" fillId="20" borderId="37" xfId="0" applyFont="1" applyFill="1" applyBorder="1" applyAlignment="1"/>
    <xf numFmtId="0" fontId="30" fillId="20" borderId="12" xfId="57" applyFont="1" applyFill="1" applyBorder="1" applyAlignment="1">
      <alignment horizontal="center" vertical="center"/>
    </xf>
    <xf numFmtId="0" fontId="30" fillId="20" borderId="12" xfId="57" applyFont="1" applyFill="1" applyBorder="1" applyAlignment="1">
      <alignment horizontal="center" vertical="center" wrapText="1"/>
    </xf>
    <xf numFmtId="0" fontId="25" fillId="20" borderId="12" xfId="57" applyFont="1" applyFill="1" applyBorder="1" applyAlignment="1">
      <alignment horizontal="center" vertical="center"/>
    </xf>
    <xf numFmtId="0" fontId="25" fillId="20" borderId="30" xfId="57" applyFont="1" applyFill="1" applyBorder="1" applyAlignment="1">
      <alignment horizontal="center" vertical="center" wrapText="1"/>
    </xf>
    <xf numFmtId="49" fontId="23" fillId="15" borderId="12" xfId="57" applyNumberFormat="1" applyFont="1" applyFill="1" applyBorder="1" applyAlignment="1">
      <alignment horizontal="right" vertical="center"/>
    </xf>
    <xf numFmtId="49" fontId="30" fillId="20" borderId="12" xfId="57" applyNumberFormat="1" applyFont="1" applyFill="1" applyBorder="1" applyAlignment="1">
      <alignment horizontal="right" vertical="center"/>
    </xf>
    <xf numFmtId="0" fontId="45" fillId="21" borderId="37" xfId="0" applyFont="1" applyFill="1" applyBorder="1" applyAlignment="1">
      <alignment horizontal="left"/>
    </xf>
    <xf numFmtId="2" fontId="5" fillId="20" borderId="12" xfId="45" applyNumberFormat="1" applyFont="1" applyFill="1" applyBorder="1" applyAlignment="1" applyProtection="1">
      <alignment wrapText="1"/>
      <protection locked="0"/>
    </xf>
    <xf numFmtId="0" fontId="45" fillId="21" borderId="38" xfId="0" applyFont="1" applyFill="1" applyBorder="1" applyAlignment="1">
      <alignment horizontal="left"/>
    </xf>
    <xf numFmtId="2" fontId="5" fillId="20" borderId="30" xfId="45" applyNumberFormat="1" applyFont="1" applyFill="1" applyBorder="1" applyAlignment="1" applyProtection="1">
      <alignment wrapText="1"/>
      <protection locked="0"/>
    </xf>
    <xf numFmtId="0" fontId="0" fillId="2" borderId="0" xfId="0" applyFill="1" applyBorder="1"/>
    <xf numFmtId="3" fontId="45" fillId="2" borderId="0" xfId="58" applyNumberFormat="1" applyFont="1" applyFill="1" applyBorder="1" applyAlignment="1">
      <alignment horizontal="left"/>
    </xf>
    <xf numFmtId="0" fontId="24" fillId="2" borderId="0" xfId="54" applyFont="1" applyFill="1" applyAlignment="1">
      <alignment horizontal="left"/>
    </xf>
    <xf numFmtId="0" fontId="45" fillId="21" borderId="13" xfId="49" applyFont="1" applyFill="1" applyBorder="1" applyAlignment="1">
      <alignment horizontal="center" vertical="center" wrapText="1"/>
    </xf>
    <xf numFmtId="0" fontId="5" fillId="15" borderId="34" xfId="52" applyFont="1" applyFill="1" applyBorder="1" applyAlignment="1">
      <alignment horizontal="left" vertical="top" wrapText="1"/>
    </xf>
    <xf numFmtId="0" fontId="0" fillId="2" borderId="36" xfId="0" applyBorder="1"/>
    <xf numFmtId="0" fontId="40" fillId="2" borderId="0" xfId="54" applyFont="1" applyFill="1" applyBorder="1" applyAlignment="1">
      <alignment horizontal="left" vertical="center"/>
    </xf>
    <xf numFmtId="0" fontId="48" fillId="21" borderId="12" xfId="52" applyFont="1" applyFill="1" applyBorder="1"/>
    <xf numFmtId="0" fontId="5" fillId="20" borderId="12" xfId="52" applyFont="1" applyFill="1" applyBorder="1"/>
    <xf numFmtId="0" fontId="58" fillId="21" borderId="12" xfId="52" applyFont="1" applyFill="1" applyBorder="1" applyAlignment="1">
      <alignment horizontal="right" vertical="center" wrapText="1"/>
    </xf>
    <xf numFmtId="0" fontId="0" fillId="2" borderId="33" xfId="0" applyBorder="1"/>
    <xf numFmtId="0" fontId="23" fillId="15" borderId="14" xfId="0" applyFont="1" applyFill="1" applyBorder="1" applyAlignment="1">
      <alignment vertical="center"/>
    </xf>
    <xf numFmtId="0" fontId="5" fillId="15" borderId="27" xfId="0" applyFont="1" applyFill="1" applyBorder="1" applyAlignment="1">
      <alignment vertical="center" wrapText="1"/>
    </xf>
    <xf numFmtId="0" fontId="5" fillId="15" borderId="0" xfId="52" applyFont="1" applyFill="1" applyBorder="1" applyAlignment="1">
      <alignment horizontal="left" vertical="top" wrapText="1"/>
    </xf>
    <xf numFmtId="0" fontId="32" fillId="2" borderId="0" xfId="52" applyFont="1"/>
    <xf numFmtId="0" fontId="5" fillId="15" borderId="35" xfId="52" applyFont="1" applyFill="1" applyBorder="1" applyAlignment="1">
      <alignment horizontal="left" vertical="top" wrapText="1"/>
    </xf>
    <xf numFmtId="14" fontId="30" fillId="21" borderId="12" xfId="0" applyNumberFormat="1" applyFont="1" applyFill="1" applyBorder="1"/>
    <xf numFmtId="14" fontId="22" fillId="2" borderId="0" xfId="53" applyNumberFormat="1" applyFont="1"/>
    <xf numFmtId="14" fontId="22" fillId="2" borderId="0" xfId="49" applyNumberFormat="1" applyFont="1" applyFill="1"/>
    <xf numFmtId="14" fontId="29" fillId="2" borderId="0" xfId="49" applyNumberFormat="1" applyFont="1"/>
    <xf numFmtId="14" fontId="1" fillId="2" borderId="0" xfId="54" applyNumberFormat="1" applyFill="1"/>
    <xf numFmtId="14" fontId="1" fillId="2" borderId="0" xfId="49" applyNumberFormat="1"/>
    <xf numFmtId="0" fontId="22" fillId="2" borderId="0" xfId="52" applyNumberFormat="1" applyFont="1" applyAlignment="1">
      <alignment horizontal="left"/>
    </xf>
    <xf numFmtId="170" fontId="22" fillId="2" borderId="0" xfId="0" applyNumberFormat="1" applyFont="1"/>
    <xf numFmtId="170" fontId="24" fillId="2" borderId="0" xfId="0" applyNumberFormat="1" applyFont="1" applyAlignment="1">
      <alignment horizontal="left"/>
    </xf>
    <xf numFmtId="170" fontId="0" fillId="2" borderId="0" xfId="0" applyNumberFormat="1"/>
    <xf numFmtId="170" fontId="24" fillId="2" borderId="0" xfId="0" applyNumberFormat="1" applyFont="1"/>
    <xf numFmtId="170" fontId="0" fillId="2" borderId="0" xfId="0" applyNumberFormat="1" applyAlignment="1">
      <alignment wrapText="1"/>
    </xf>
    <xf numFmtId="170" fontId="45" fillId="21" borderId="12" xfId="0" applyNumberFormat="1" applyFont="1" applyFill="1" applyBorder="1" applyAlignment="1">
      <alignment horizontal="center" vertical="center" wrapText="1"/>
    </xf>
    <xf numFmtId="3" fontId="0" fillId="2" borderId="0" xfId="0" applyNumberFormat="1"/>
    <xf numFmtId="3" fontId="24" fillId="2" borderId="0" xfId="0" applyNumberFormat="1" applyFont="1"/>
    <xf numFmtId="3" fontId="45" fillId="21" borderId="12" xfId="0" applyNumberFormat="1" applyFont="1" applyFill="1" applyBorder="1" applyAlignment="1">
      <alignment horizontal="center" vertical="center" wrapText="1"/>
    </xf>
    <xf numFmtId="3" fontId="5" fillId="20" borderId="30" xfId="52" applyNumberFormat="1" applyFont="1" applyFill="1" applyBorder="1" applyAlignment="1">
      <alignment horizontal="right" vertical="center" wrapText="1"/>
    </xf>
    <xf numFmtId="3" fontId="5" fillId="23" borderId="12" xfId="0" applyNumberFormat="1" applyFont="1" applyFill="1" applyBorder="1"/>
    <xf numFmtId="3" fontId="5" fillId="20" borderId="12" xfId="52" applyNumberFormat="1" applyFont="1" applyFill="1" applyBorder="1" applyAlignment="1">
      <alignment wrapText="1"/>
    </xf>
    <xf numFmtId="3" fontId="1" fillId="2" borderId="0" xfId="49" applyNumberFormat="1"/>
    <xf numFmtId="3" fontId="23" fillId="2" borderId="0" xfId="54" applyNumberFormat="1" applyFont="1" applyFill="1" applyAlignment="1"/>
    <xf numFmtId="3" fontId="45" fillId="21" borderId="12" xfId="52" applyNumberFormat="1" applyFont="1" applyFill="1" applyBorder="1" applyAlignment="1">
      <alignment horizontal="center" vertical="center" wrapText="1"/>
    </xf>
    <xf numFmtId="4" fontId="1" fillId="2" borderId="0" xfId="49" applyNumberFormat="1"/>
    <xf numFmtId="4" fontId="23" fillId="2" borderId="0" xfId="54" applyNumberFormat="1" applyFont="1" applyFill="1" applyAlignment="1"/>
    <xf numFmtId="4" fontId="45" fillId="21" borderId="12" xfId="52" applyNumberFormat="1" applyFont="1" applyFill="1" applyBorder="1" applyAlignment="1">
      <alignment horizontal="center" vertical="center" wrapText="1"/>
    </xf>
    <xf numFmtId="170" fontId="1" fillId="2" borderId="0" xfId="49" applyNumberFormat="1"/>
    <xf numFmtId="170" fontId="1" fillId="2" borderId="0" xfId="54" applyNumberFormat="1" applyFill="1" applyAlignment="1"/>
    <xf numFmtId="170" fontId="45" fillId="21" borderId="12" xfId="49" applyNumberFormat="1" applyFont="1" applyFill="1" applyBorder="1" applyAlignment="1">
      <alignment horizontal="center" vertical="center" wrapText="1"/>
    </xf>
    <xf numFmtId="3" fontId="43" fillId="15" borderId="12" xfId="29" applyNumberFormat="1" applyFont="1" applyFill="1" applyBorder="1" applyAlignment="1">
      <alignment horizontal="right" vertical="center" wrapText="1"/>
    </xf>
    <xf numFmtId="3" fontId="43" fillId="15" borderId="12" xfId="29" applyNumberFormat="1" applyFont="1" applyFill="1" applyBorder="1" applyAlignment="1">
      <alignment horizontal="right" vertical="center" wrapText="1" indent="1"/>
    </xf>
    <xf numFmtId="10" fontId="44" fillId="15" borderId="27" xfId="0" applyNumberFormat="1" applyFont="1" applyFill="1" applyBorder="1" applyAlignment="1">
      <alignment horizontal="right" vertical="center" wrapText="1" indent="1"/>
    </xf>
    <xf numFmtId="0" fontId="1" fillId="20" borderId="12" xfId="0" applyFont="1" applyFill="1" applyBorder="1" applyAlignment="1">
      <alignment horizontal="left" vertical="center" wrapText="1"/>
    </xf>
    <xf numFmtId="0" fontId="1" fillId="15" borderId="12" xfId="0" applyFont="1" applyFill="1" applyBorder="1" applyAlignment="1">
      <alignment horizontal="right" vertical="center" wrapText="1"/>
    </xf>
    <xf numFmtId="0" fontId="1" fillId="20" borderId="12" xfId="0" applyFont="1" applyFill="1" applyBorder="1" applyAlignment="1">
      <alignment horizontal="right" vertical="center" wrapText="1"/>
    </xf>
    <xf numFmtId="1" fontId="1" fillId="20" borderId="12" xfId="0" applyNumberFormat="1" applyFont="1" applyFill="1" applyBorder="1" applyAlignment="1">
      <alignment horizontal="right" vertical="center" wrapText="1"/>
    </xf>
    <xf numFmtId="0" fontId="1" fillId="21" borderId="12" xfId="0" applyFont="1" applyFill="1" applyBorder="1"/>
    <xf numFmtId="170" fontId="45" fillId="21" borderId="12" xfId="52" applyNumberFormat="1" applyFont="1" applyFill="1" applyBorder="1" applyAlignment="1">
      <alignment horizontal="center" vertical="center" wrapText="1"/>
    </xf>
    <xf numFmtId="3" fontId="1" fillId="2" borderId="0" xfId="52" applyNumberFormat="1"/>
    <xf numFmtId="3" fontId="45" fillId="21" borderId="12" xfId="52" applyNumberFormat="1" applyFont="1" applyFill="1" applyBorder="1" applyAlignment="1">
      <alignment horizontal="center"/>
    </xf>
    <xf numFmtId="3" fontId="1" fillId="23" borderId="12" xfId="52" applyNumberFormat="1" applyFill="1" applyBorder="1"/>
    <xf numFmtId="3" fontId="5" fillId="2" borderId="0" xfId="52" applyNumberFormat="1" applyFont="1"/>
    <xf numFmtId="3" fontId="1" fillId="2" borderId="0" xfId="52" applyNumberFormat="1" applyFill="1" applyBorder="1" applyAlignment="1">
      <alignment horizontal="left" vertical="top" wrapText="1"/>
    </xf>
    <xf numFmtId="169" fontId="41" fillId="20" borderId="12" xfId="52" applyNumberFormat="1" applyFont="1" applyFill="1" applyBorder="1" applyAlignment="1">
      <alignment horizontal="right" vertical="center" wrapText="1"/>
    </xf>
    <xf numFmtId="3" fontId="41" fillId="20" borderId="12" xfId="52" applyNumberFormat="1" applyFont="1" applyFill="1" applyBorder="1" applyAlignment="1">
      <alignment horizontal="right" vertical="center" wrapText="1"/>
    </xf>
    <xf numFmtId="3" fontId="41" fillId="15" borderId="12" xfId="52" applyNumberFormat="1" applyFont="1" applyFill="1" applyBorder="1"/>
    <xf numFmtId="10" fontId="42" fillId="15" borderId="12" xfId="52" applyNumberFormat="1" applyFont="1" applyFill="1" applyBorder="1" applyAlignment="1">
      <alignment horizontal="center" vertical="center" wrapText="1"/>
    </xf>
    <xf numFmtId="3" fontId="0" fillId="23" borderId="12" xfId="0" applyNumberFormat="1" applyFill="1" applyBorder="1"/>
    <xf numFmtId="3" fontId="0" fillId="21" borderId="12" xfId="0" applyNumberFormat="1" applyFill="1" applyBorder="1"/>
    <xf numFmtId="164" fontId="0" fillId="23" borderId="12" xfId="0" applyNumberFormat="1" applyFill="1" applyBorder="1"/>
    <xf numFmtId="164" fontId="0" fillId="15" borderId="12" xfId="0" applyNumberFormat="1" applyFill="1" applyBorder="1"/>
    <xf numFmtId="0" fontId="63" fillId="2" borderId="0" xfId="0" applyNumberFormat="1" applyFont="1" applyFill="1" applyAlignment="1">
      <alignment horizontal="left" vertical="top"/>
    </xf>
    <xf numFmtId="0" fontId="63" fillId="2" borderId="0" xfId="0" applyFont="1"/>
    <xf numFmtId="170" fontId="1" fillId="23" borderId="12" xfId="0" applyNumberFormat="1" applyFont="1" applyFill="1" applyBorder="1"/>
    <xf numFmtId="170" fontId="1" fillId="20" borderId="12" xfId="0" applyNumberFormat="1" applyFont="1" applyFill="1" applyBorder="1"/>
    <xf numFmtId="0" fontId="1" fillId="2" borderId="0" xfId="49" applyFont="1"/>
    <xf numFmtId="14" fontId="1" fillId="20" borderId="13" xfId="49" applyNumberFormat="1" applyFont="1" applyFill="1" applyBorder="1" applyAlignment="1">
      <alignment horizontal="center" vertical="center" wrapText="1"/>
    </xf>
    <xf numFmtId="0" fontId="1" fillId="20" borderId="12" xfId="49" applyFont="1" applyFill="1" applyBorder="1" applyAlignment="1">
      <alignment horizontal="center" vertical="center" wrapText="1"/>
    </xf>
    <xf numFmtId="0" fontId="1" fillId="20" borderId="27" xfId="49" applyFont="1" applyFill="1" applyBorder="1" applyAlignment="1">
      <alignment horizontal="center" vertical="center" wrapText="1"/>
    </xf>
    <xf numFmtId="3" fontId="1" fillId="20" borderId="27" xfId="49" applyNumberFormat="1" applyFont="1" applyFill="1" applyBorder="1" applyAlignment="1">
      <alignment horizontal="center" vertical="center" wrapText="1"/>
    </xf>
    <xf numFmtId="4" fontId="1" fillId="20" borderId="27" xfId="49" applyNumberFormat="1" applyFont="1" applyFill="1" applyBorder="1" applyAlignment="1">
      <alignment horizontal="center" vertical="center" wrapText="1"/>
    </xf>
    <xf numFmtId="0" fontId="1" fillId="20" borderId="12" xfId="49" applyFont="1" applyFill="1" applyBorder="1" applyAlignment="1">
      <alignment horizontal="right" vertical="center" wrapText="1"/>
    </xf>
    <xf numFmtId="170" fontId="1" fillId="20" borderId="12" xfId="49" applyNumberFormat="1" applyFont="1" applyFill="1" applyBorder="1" applyAlignment="1">
      <alignment horizontal="right" vertical="center" wrapText="1"/>
    </xf>
    <xf numFmtId="170" fontId="1" fillId="20" borderId="12" xfId="52" applyNumberFormat="1" applyFont="1" applyFill="1" applyBorder="1" applyAlignment="1">
      <alignment horizontal="right" vertical="center" wrapText="1"/>
    </xf>
    <xf numFmtId="0" fontId="1" fillId="20" borderId="30" xfId="49" applyFont="1" applyFill="1" applyBorder="1" applyAlignment="1">
      <alignment horizontal="left" wrapText="1"/>
    </xf>
    <xf numFmtId="0" fontId="1" fillId="20" borderId="30" xfId="49" applyFont="1" applyFill="1" applyBorder="1" applyAlignment="1">
      <alignment horizontal="center" wrapText="1"/>
    </xf>
    <xf numFmtId="0" fontId="45" fillId="21" borderId="12" xfId="52" applyFont="1" applyFill="1" applyBorder="1" applyAlignment="1">
      <alignment horizontal="left" vertical="center"/>
    </xf>
    <xf numFmtId="14" fontId="1" fillId="20" borderId="12" xfId="52" applyNumberFormat="1" applyFont="1" applyFill="1" applyBorder="1" applyAlignment="1">
      <alignment horizontal="right" vertical="center" wrapText="1"/>
    </xf>
    <xf numFmtId="0" fontId="1" fillId="20" borderId="30" xfId="52" applyFont="1" applyFill="1" applyBorder="1" applyAlignment="1">
      <alignment horizontal="right" vertical="center" wrapText="1"/>
    </xf>
    <xf numFmtId="0" fontId="1" fillId="20" borderId="30" xfId="52" applyFont="1" applyFill="1" applyBorder="1" applyAlignment="1">
      <alignment horizontal="left"/>
    </xf>
    <xf numFmtId="0" fontId="1" fillId="20" borderId="30" xfId="52" applyFont="1" applyFill="1" applyBorder="1" applyAlignment="1">
      <alignment horizontal="center" wrapText="1"/>
    </xf>
    <xf numFmtId="170" fontId="1" fillId="20" borderId="30" xfId="52" applyNumberFormat="1" applyFont="1" applyFill="1" applyBorder="1" applyAlignment="1">
      <alignment horizontal="center" wrapText="1"/>
    </xf>
    <xf numFmtId="0" fontId="1" fillId="20" borderId="12" xfId="52" applyFont="1" applyFill="1" applyBorder="1"/>
    <xf numFmtId="171" fontId="0" fillId="23" borderId="12" xfId="0" applyNumberFormat="1" applyFill="1" applyBorder="1"/>
    <xf numFmtId="172" fontId="0" fillId="23" borderId="12" xfId="0" applyNumberFormat="1" applyFill="1" applyBorder="1"/>
    <xf numFmtId="174" fontId="44" fillId="15" borderId="27" xfId="29" applyNumberFormat="1" applyFont="1" applyFill="1" applyBorder="1" applyAlignment="1"/>
    <xf numFmtId="174" fontId="0" fillId="20" borderId="12" xfId="29" applyNumberFormat="1" applyFont="1" applyFill="1" applyBorder="1"/>
    <xf numFmtId="0" fontId="1" fillId="20" borderId="30" xfId="0" applyFont="1" applyFill="1" applyBorder="1" applyAlignment="1" applyProtection="1">
      <alignment horizontal="left"/>
      <protection locked="0"/>
    </xf>
    <xf numFmtId="0" fontId="1" fillId="21" borderId="0" xfId="0" applyFont="1" applyFill="1" applyBorder="1"/>
    <xf numFmtId="9" fontId="0" fillId="23" borderId="12" xfId="0" applyNumberFormat="1" applyFill="1" applyBorder="1"/>
    <xf numFmtId="174" fontId="0" fillId="23" borderId="12" xfId="29" applyNumberFormat="1" applyFont="1" applyFill="1" applyBorder="1"/>
    <xf numFmtId="9" fontId="0" fillId="23" borderId="12" xfId="61" applyFont="1" applyFill="1" applyBorder="1"/>
    <xf numFmtId="41" fontId="0" fillId="20" borderId="12" xfId="0" applyNumberFormat="1" applyFill="1" applyBorder="1"/>
    <xf numFmtId="41" fontId="44" fillId="15" borderId="27" xfId="0" applyNumberFormat="1" applyFont="1" applyFill="1" applyBorder="1" applyAlignment="1"/>
    <xf numFmtId="1" fontId="0" fillId="20" borderId="12" xfId="0" applyNumberFormat="1" applyFill="1" applyBorder="1"/>
    <xf numFmtId="3" fontId="1" fillId="20" borderId="12" xfId="0" applyNumberFormat="1" applyFont="1" applyFill="1" applyBorder="1" applyAlignment="1">
      <alignment horizontal="right" vertical="center" wrapText="1"/>
    </xf>
    <xf numFmtId="174" fontId="0" fillId="20" borderId="12" xfId="29" applyNumberFormat="1" applyFont="1" applyFill="1" applyBorder="1" applyAlignment="1">
      <alignment horizontal="right"/>
    </xf>
    <xf numFmtId="0" fontId="1" fillId="20" borderId="12" xfId="52" applyFont="1" applyFill="1" applyBorder="1" applyAlignment="1">
      <alignment wrapText="1"/>
    </xf>
    <xf numFmtId="170" fontId="1" fillId="26" borderId="12" xfId="52" applyNumberFormat="1" applyFont="1" applyFill="1" applyBorder="1" applyAlignment="1">
      <alignment horizontal="right" vertical="center" wrapText="1"/>
    </xf>
    <xf numFmtId="3" fontId="41" fillId="26" borderId="12" xfId="52" applyNumberFormat="1" applyFont="1" applyFill="1" applyBorder="1" applyAlignment="1">
      <alignment horizontal="right" vertical="center" wrapText="1"/>
    </xf>
    <xf numFmtId="3" fontId="0" fillId="26" borderId="12" xfId="0" applyNumberFormat="1" applyFill="1" applyBorder="1"/>
    <xf numFmtId="3" fontId="1" fillId="26" borderId="12" xfId="52" applyNumberFormat="1" applyFont="1" applyFill="1" applyBorder="1" applyAlignment="1">
      <alignment horizontal="right" vertical="center" wrapText="1"/>
    </xf>
    <xf numFmtId="170" fontId="1" fillId="26" borderId="12" xfId="0" applyNumberFormat="1" applyFont="1" applyFill="1" applyBorder="1"/>
    <xf numFmtId="174" fontId="0" fillId="26" borderId="12" xfId="29" applyNumberFormat="1" applyFont="1" applyFill="1" applyBorder="1"/>
    <xf numFmtId="0" fontId="0" fillId="26" borderId="12" xfId="0" applyFill="1" applyBorder="1"/>
    <xf numFmtId="173" fontId="0" fillId="26" borderId="12" xfId="0" applyNumberFormat="1" applyFill="1" applyBorder="1"/>
    <xf numFmtId="0" fontId="30" fillId="21" borderId="0" xfId="0" applyFont="1" applyFill="1" applyBorder="1" applyAlignment="1">
      <alignment horizontal="right" indent="1"/>
    </xf>
    <xf numFmtId="0" fontId="30" fillId="21" borderId="35" xfId="0" applyFont="1" applyFill="1" applyBorder="1" applyAlignment="1">
      <alignment horizontal="right" indent="1"/>
    </xf>
    <xf numFmtId="0" fontId="1" fillId="20" borderId="12" xfId="0" applyFont="1" applyFill="1" applyBorder="1" applyAlignment="1" applyProtection="1">
      <alignment horizontal="left"/>
      <protection locked="0"/>
    </xf>
    <xf numFmtId="0" fontId="13" fillId="20" borderId="13" xfId="37" applyFill="1" applyBorder="1" applyAlignment="1" applyProtection="1">
      <alignment horizontal="left"/>
      <protection locked="0"/>
    </xf>
    <xf numFmtId="0" fontId="5" fillId="20" borderId="14" xfId="0" applyFont="1" applyFill="1" applyBorder="1" applyAlignment="1" applyProtection="1">
      <alignment horizontal="left"/>
      <protection locked="0"/>
    </xf>
    <xf numFmtId="0" fontId="5" fillId="20" borderId="27" xfId="0" applyFont="1" applyFill="1" applyBorder="1" applyAlignment="1" applyProtection="1">
      <alignment horizontal="left"/>
      <protection locked="0"/>
    </xf>
    <xf numFmtId="0" fontId="1" fillId="20" borderId="13" xfId="0" applyFont="1" applyFill="1" applyBorder="1" applyAlignment="1" applyProtection="1">
      <alignment horizontal="left"/>
      <protection locked="0"/>
    </xf>
    <xf numFmtId="0" fontId="0" fillId="2" borderId="14" xfId="0" applyBorder="1" applyAlignment="1"/>
    <xf numFmtId="0" fontId="0" fillId="2" borderId="27" xfId="0" applyBorder="1" applyAlignment="1"/>
    <xf numFmtId="0" fontId="24" fillId="2" borderId="15" xfId="50" applyFont="1" applyBorder="1" applyAlignment="1" applyProtection="1">
      <protection locked="0"/>
    </xf>
    <xf numFmtId="0" fontId="1" fillId="2" borderId="16" xfId="50" applyBorder="1" applyAlignment="1"/>
    <xf numFmtId="0" fontId="1" fillId="2" borderId="17" xfId="50" applyBorder="1" applyAlignment="1"/>
    <xf numFmtId="167" fontId="23" fillId="15" borderId="18" xfId="26" applyFont="1" applyBorder="1" applyAlignment="1">
      <alignment horizontal="left"/>
    </xf>
    <xf numFmtId="0" fontId="1" fillId="2" borderId="19" xfId="50" applyBorder="1" applyAlignment="1"/>
    <xf numFmtId="0" fontId="1" fillId="2" borderId="20" xfId="50" applyBorder="1" applyAlignment="1"/>
    <xf numFmtId="167" fontId="23" fillId="20" borderId="10" xfId="39" applyFont="1" applyFill="1" applyBorder="1" applyAlignment="1">
      <alignment horizontal="left"/>
      <protection locked="0"/>
    </xf>
    <xf numFmtId="0" fontId="1" fillId="20" borderId="0" xfId="50" applyFill="1" applyBorder="1" applyAlignment="1"/>
    <xf numFmtId="0" fontId="1" fillId="20" borderId="11" xfId="50" applyFill="1" applyBorder="1" applyAlignment="1"/>
    <xf numFmtId="0" fontId="5" fillId="0" borderId="0" xfId="50" applyFont="1" applyFill="1" applyBorder="1" applyAlignment="1" applyProtection="1"/>
    <xf numFmtId="0" fontId="1" fillId="2" borderId="0" xfId="50" applyBorder="1" applyAlignment="1"/>
    <xf numFmtId="0" fontId="1" fillId="20" borderId="14" xfId="0" applyFont="1" applyFill="1" applyBorder="1" applyAlignment="1" applyProtection="1">
      <alignment horizontal="left"/>
      <protection locked="0"/>
    </xf>
    <xf numFmtId="0" fontId="1" fillId="20" borderId="27" xfId="0" applyFont="1" applyFill="1" applyBorder="1" applyAlignment="1" applyProtection="1">
      <alignment horizontal="left"/>
      <protection locked="0"/>
    </xf>
    <xf numFmtId="0" fontId="29" fillId="20" borderId="12" xfId="50" applyFont="1" applyFill="1" applyBorder="1" applyAlignment="1"/>
    <xf numFmtId="0" fontId="1" fillId="20" borderId="12" xfId="50" applyFill="1" applyBorder="1" applyAlignment="1"/>
    <xf numFmtId="0" fontId="29" fillId="0" borderId="0" xfId="50" applyFont="1" applyFill="1" applyAlignment="1"/>
    <xf numFmtId="0" fontId="1" fillId="0" borderId="0" xfId="48" applyFill="1" applyAlignment="1"/>
    <xf numFmtId="0" fontId="29" fillId="20" borderId="14" xfId="50" applyFont="1" applyFill="1" applyBorder="1" applyAlignment="1">
      <alignment horizontal="left"/>
    </xf>
    <xf numFmtId="0" fontId="1" fillId="20" borderId="14" xfId="48" applyFill="1" applyBorder="1" applyAlignment="1">
      <alignment horizontal="left"/>
    </xf>
    <xf numFmtId="0" fontId="1" fillId="20" borderId="27" xfId="48" applyFill="1" applyBorder="1" applyAlignment="1">
      <alignment horizontal="left"/>
    </xf>
    <xf numFmtId="0" fontId="29" fillId="20" borderId="12" xfId="51" applyFont="1" applyFill="1" applyBorder="1" applyAlignment="1"/>
    <xf numFmtId="0" fontId="64" fillId="20" borderId="12" xfId="51" applyFill="1" applyBorder="1" applyAlignment="1"/>
    <xf numFmtId="0" fontId="39" fillId="22" borderId="0" xfId="47" applyFont="1" applyFill="1" applyBorder="1" applyAlignment="1">
      <alignment horizontal="left" vertical="center"/>
    </xf>
    <xf numFmtId="0" fontId="33" fillId="20" borderId="0" xfId="47" applyFont="1" applyFill="1" applyBorder="1" applyAlignment="1">
      <alignment horizontal="center" vertical="center" wrapText="1"/>
    </xf>
    <xf numFmtId="0" fontId="0" fillId="2" borderId="0" xfId="0"/>
    <xf numFmtId="0" fontId="40" fillId="0" borderId="0" xfId="52" applyFont="1" applyFill="1" applyBorder="1" applyAlignment="1">
      <alignment horizontal="left" vertical="center" wrapText="1"/>
    </xf>
    <xf numFmtId="0" fontId="5" fillId="2" borderId="0" xfId="52" applyFont="1" applyAlignment="1">
      <alignment horizontal="left" vertical="center"/>
    </xf>
    <xf numFmtId="0" fontId="49" fillId="21" borderId="13" xfId="52" applyFont="1" applyFill="1" applyBorder="1" applyAlignment="1">
      <alignment horizontal="center" vertical="center" wrapText="1"/>
    </xf>
    <xf numFmtId="0" fontId="49" fillId="21" borderId="14" xfId="52" applyFont="1" applyFill="1" applyBorder="1" applyAlignment="1">
      <alignment horizontal="center" vertical="center" wrapText="1"/>
    </xf>
    <xf numFmtId="0" fontId="49" fillId="21" borderId="27" xfId="52" applyFont="1" applyFill="1" applyBorder="1" applyAlignment="1">
      <alignment horizontal="center" vertical="center" wrapText="1"/>
    </xf>
    <xf numFmtId="0" fontId="23" fillId="15" borderId="32" xfId="52" applyFont="1" applyFill="1" applyBorder="1" applyAlignment="1">
      <alignment horizontal="left" vertical="top" wrapText="1"/>
    </xf>
    <xf numFmtId="0" fontId="5" fillId="15" borderId="28" xfId="52" applyFont="1" applyFill="1" applyBorder="1" applyAlignment="1">
      <alignment horizontal="left" vertical="top" wrapText="1"/>
    </xf>
    <xf numFmtId="0" fontId="5" fillId="15" borderId="33" xfId="52" applyFont="1" applyFill="1" applyBorder="1" applyAlignment="1">
      <alignment horizontal="left" vertical="top" wrapText="1"/>
    </xf>
    <xf numFmtId="0" fontId="5" fillId="2" borderId="0" xfId="52" applyFont="1"/>
    <xf numFmtId="0" fontId="5" fillId="15" borderId="34" xfId="52" applyFont="1" applyFill="1" applyBorder="1" applyAlignment="1">
      <alignment horizontal="left" vertical="top" wrapText="1"/>
    </xf>
    <xf numFmtId="0" fontId="5" fillId="15" borderId="0" xfId="52" applyFont="1" applyFill="1" applyBorder="1" applyAlignment="1">
      <alignment horizontal="left" vertical="top" wrapText="1"/>
    </xf>
    <xf numFmtId="0" fontId="5" fillId="15" borderId="35" xfId="52" applyFont="1" applyFill="1" applyBorder="1" applyAlignment="1">
      <alignment horizontal="left" vertical="top" wrapText="1"/>
    </xf>
    <xf numFmtId="0" fontId="0" fillId="15" borderId="0" xfId="52" applyFont="1" applyFill="1" applyBorder="1" applyAlignment="1">
      <alignment horizontal="left" vertical="top" wrapText="1"/>
    </xf>
    <xf numFmtId="0" fontId="0" fillId="2" borderId="0" xfId="0" applyBorder="1" applyAlignment="1">
      <alignment horizontal="left" vertical="top" wrapText="1"/>
    </xf>
    <xf numFmtId="0" fontId="0" fillId="2" borderId="35" xfId="0" applyBorder="1" applyAlignment="1">
      <alignment horizontal="left" vertical="top" wrapText="1"/>
    </xf>
    <xf numFmtId="0" fontId="30" fillId="21" borderId="13" xfId="0" applyFont="1" applyFill="1" applyBorder="1" applyAlignment="1" applyProtection="1">
      <alignment vertical="center"/>
    </xf>
    <xf numFmtId="0" fontId="30" fillId="21" borderId="14" xfId="0" applyFont="1" applyFill="1" applyBorder="1" applyAlignment="1" applyProtection="1">
      <alignment vertical="center"/>
    </xf>
    <xf numFmtId="0" fontId="30" fillId="21" borderId="27" xfId="0" applyFont="1" applyFill="1" applyBorder="1" applyAlignment="1" applyProtection="1">
      <alignment vertical="center"/>
    </xf>
    <xf numFmtId="0" fontId="30" fillId="21" borderId="13" xfId="0" applyNumberFormat="1" applyFont="1" applyFill="1" applyBorder="1" applyAlignment="1" applyProtection="1">
      <alignment vertical="center"/>
    </xf>
    <xf numFmtId="0" fontId="30" fillId="21" borderId="14" xfId="0" applyNumberFormat="1" applyFont="1" applyFill="1" applyBorder="1" applyAlignment="1" applyProtection="1">
      <alignment vertical="center"/>
    </xf>
    <xf numFmtId="0" fontId="30" fillId="21" borderId="27" xfId="0" applyNumberFormat="1" applyFont="1" applyFill="1" applyBorder="1" applyAlignment="1" applyProtection="1">
      <alignment vertical="center"/>
    </xf>
    <xf numFmtId="0" fontId="50" fillId="21" borderId="13" xfId="0" applyFont="1" applyFill="1" applyBorder="1" applyAlignment="1" applyProtection="1">
      <alignment vertical="center"/>
    </xf>
    <xf numFmtId="0" fontId="50" fillId="21" borderId="14" xfId="0" applyFont="1" applyFill="1" applyBorder="1" applyAlignment="1" applyProtection="1">
      <alignment vertical="center"/>
    </xf>
    <xf numFmtId="0" fontId="50" fillId="21" borderId="27" xfId="0" applyFont="1" applyFill="1" applyBorder="1" applyAlignment="1" applyProtection="1">
      <alignment vertical="center"/>
    </xf>
    <xf numFmtId="0" fontId="1" fillId="2" borderId="0" xfId="52" applyFont="1"/>
    <xf numFmtId="0" fontId="23" fillId="15" borderId="13" xfId="52" applyFont="1" applyFill="1" applyBorder="1" applyAlignment="1"/>
    <xf numFmtId="0" fontId="1" fillId="15" borderId="27" xfId="56" applyFill="1" applyBorder="1" applyAlignment="1"/>
    <xf numFmtId="0" fontId="24" fillId="2" borderId="0" xfId="52" applyFont="1" applyFill="1" applyBorder="1" applyAlignment="1">
      <alignment horizontal="left"/>
    </xf>
    <xf numFmtId="0" fontId="45" fillId="25" borderId="13" xfId="0" applyFont="1" applyFill="1" applyBorder="1" applyAlignment="1"/>
    <xf numFmtId="0" fontId="45" fillId="25" borderId="14" xfId="0" applyFont="1" applyFill="1" applyBorder="1" applyAlignment="1"/>
    <xf numFmtId="0" fontId="45" fillId="25" borderId="27" xfId="0" applyFont="1" applyFill="1" applyBorder="1" applyAlignment="1"/>
    <xf numFmtId="0" fontId="59" fillId="21" borderId="13" xfId="0" applyFont="1" applyFill="1" applyBorder="1" applyAlignment="1" applyProtection="1">
      <alignment vertical="center"/>
    </xf>
    <xf numFmtId="0" fontId="59" fillId="21" borderId="14" xfId="0" applyFont="1" applyFill="1" applyBorder="1" applyAlignment="1" applyProtection="1">
      <alignment vertical="center"/>
    </xf>
    <xf numFmtId="0" fontId="59" fillId="21" borderId="27" xfId="0" applyFont="1" applyFill="1" applyBorder="1" applyAlignment="1" applyProtection="1">
      <alignment vertical="center"/>
    </xf>
    <xf numFmtId="3" fontId="45" fillId="21" borderId="13" xfId="0" applyNumberFormat="1" applyFont="1" applyFill="1" applyBorder="1" applyAlignment="1">
      <alignment horizontal="center" wrapText="1"/>
    </xf>
    <xf numFmtId="3" fontId="45" fillId="21" borderId="27" xfId="0" applyNumberFormat="1" applyFont="1" applyFill="1" applyBorder="1" applyAlignment="1">
      <alignment horizontal="center" wrapText="1"/>
    </xf>
    <xf numFmtId="0" fontId="23" fillId="15" borderId="0" xfId="0" applyFont="1" applyFill="1" applyBorder="1" applyAlignment="1">
      <alignment horizontal="left" vertical="top" wrapText="1"/>
    </xf>
    <xf numFmtId="0" fontId="24" fillId="15" borderId="0" xfId="0" applyFont="1" applyFill="1" applyBorder="1" applyAlignment="1">
      <alignment horizontal="left" vertical="top" wrapText="1"/>
    </xf>
    <xf numFmtId="0" fontId="24" fillId="2" borderId="0" xfId="52" applyFont="1" applyFill="1" applyAlignment="1">
      <alignment horizontal="left"/>
    </xf>
    <xf numFmtId="0" fontId="1" fillId="15" borderId="0" xfId="52" applyFont="1" applyFill="1" applyBorder="1" applyAlignment="1">
      <alignment horizontal="left" vertical="top" wrapText="1"/>
    </xf>
    <xf numFmtId="0" fontId="23" fillId="15" borderId="34" xfId="52" applyFont="1" applyFill="1" applyBorder="1" applyAlignment="1">
      <alignment horizontal="left" vertical="top" wrapText="1"/>
    </xf>
    <xf numFmtId="0" fontId="23" fillId="15" borderId="0" xfId="52" applyFont="1" applyFill="1" applyBorder="1" applyAlignment="1">
      <alignment horizontal="left" vertical="top" wrapText="1"/>
    </xf>
    <xf numFmtId="0" fontId="1" fillId="15" borderId="0" xfId="52" applyFill="1" applyBorder="1" applyAlignment="1">
      <alignment horizontal="left" vertical="top" wrapText="1"/>
    </xf>
    <xf numFmtId="0" fontId="49" fillId="21" borderId="33" xfId="0" applyFont="1" applyFill="1" applyBorder="1" applyAlignment="1">
      <alignment horizontal="right" vertical="center" wrapText="1"/>
    </xf>
    <xf numFmtId="0" fontId="49" fillId="2" borderId="35" xfId="0" applyFont="1" applyBorder="1" applyAlignment="1">
      <alignment horizontal="right" vertical="center" wrapText="1"/>
    </xf>
    <xf numFmtId="0" fontId="49" fillId="2" borderId="35" xfId="0" applyFont="1" applyBorder="1" applyAlignment="1"/>
    <xf numFmtId="0" fontId="45" fillId="21" borderId="26" xfId="0" applyFont="1" applyFill="1" applyBorder="1" applyAlignment="1">
      <alignment horizontal="center" vertical="center" wrapText="1"/>
    </xf>
    <xf numFmtId="0" fontId="45" fillId="21" borderId="39" xfId="0" applyFont="1" applyFill="1" applyBorder="1" applyAlignment="1">
      <alignment horizontal="center" vertical="center" wrapText="1"/>
    </xf>
    <xf numFmtId="0" fontId="45" fillId="21" borderId="30" xfId="0" applyFont="1" applyFill="1" applyBorder="1" applyAlignment="1">
      <alignment horizontal="center" vertical="center" wrapText="1"/>
    </xf>
    <xf numFmtId="0" fontId="45" fillId="21" borderId="12" xfId="0" applyFont="1" applyFill="1" applyBorder="1" applyAlignment="1">
      <alignment horizontal="center" vertical="center"/>
    </xf>
    <xf numFmtId="0" fontId="45" fillId="21" borderId="12" xfId="0" applyFont="1" applyFill="1" applyBorder="1" applyAlignment="1">
      <alignment horizontal="center" vertical="center" wrapText="1"/>
    </xf>
    <xf numFmtId="0" fontId="40" fillId="2" borderId="0" xfId="0" applyFont="1" applyFill="1" applyBorder="1" applyAlignment="1">
      <alignment horizontal="left" vertical="center" wrapText="1"/>
    </xf>
    <xf numFmtId="0" fontId="45" fillId="21" borderId="32" xfId="0" applyFont="1" applyFill="1" applyBorder="1" applyAlignment="1">
      <alignment horizontal="center" vertical="center"/>
    </xf>
    <xf numFmtId="0" fontId="45" fillId="21" borderId="28" xfId="0" applyFont="1" applyFill="1" applyBorder="1" applyAlignment="1">
      <alignment horizontal="center" vertical="center"/>
    </xf>
    <xf numFmtId="0" fontId="45" fillId="21" borderId="33" xfId="0" applyFont="1" applyFill="1" applyBorder="1" applyAlignment="1">
      <alignment horizontal="center" vertical="center"/>
    </xf>
    <xf numFmtId="0" fontId="45" fillId="21" borderId="31" xfId="0" applyFont="1" applyFill="1" applyBorder="1" applyAlignment="1">
      <alignment horizontal="center" vertical="center"/>
    </xf>
    <xf numFmtId="0" fontId="45" fillId="21" borderId="29" xfId="0" applyFont="1" applyFill="1" applyBorder="1" applyAlignment="1">
      <alignment horizontal="center" vertical="center"/>
    </xf>
    <xf numFmtId="0" fontId="45" fillId="21" borderId="36" xfId="0" applyFont="1" applyFill="1" applyBorder="1" applyAlignment="1">
      <alignment horizontal="center" vertical="center"/>
    </xf>
    <xf numFmtId="0" fontId="49" fillId="21" borderId="35" xfId="0" applyFont="1" applyFill="1" applyBorder="1" applyAlignment="1">
      <alignment horizontal="right" vertical="center" wrapText="1"/>
    </xf>
    <xf numFmtId="0" fontId="49" fillId="2" borderId="36" xfId="0" applyFont="1" applyBorder="1" applyAlignment="1">
      <alignment horizontal="right"/>
    </xf>
    <xf numFmtId="0" fontId="0" fillId="2" borderId="35" xfId="0" applyBorder="1"/>
    <xf numFmtId="0" fontId="0" fillId="2" borderId="36" xfId="0" applyBorder="1"/>
    <xf numFmtId="0" fontId="45" fillId="2" borderId="30" xfId="0" applyFont="1" applyBorder="1" applyAlignment="1">
      <alignment horizontal="center" vertical="center" wrapText="1"/>
    </xf>
    <xf numFmtId="0" fontId="49" fillId="21" borderId="32" xfId="0" applyFont="1" applyFill="1" applyBorder="1" applyAlignment="1">
      <alignment horizontal="right" vertical="center" wrapText="1" indent="1"/>
    </xf>
    <xf numFmtId="0" fontId="49" fillId="21" borderId="34" xfId="0" applyFont="1" applyFill="1" applyBorder="1" applyAlignment="1">
      <alignment horizontal="right" vertical="center" wrapText="1" indent="1"/>
    </xf>
    <xf numFmtId="0" fontId="49" fillId="21" borderId="31" xfId="0" applyFont="1" applyFill="1" applyBorder="1" applyAlignment="1">
      <alignment horizontal="right" vertical="center" wrapText="1" indent="1"/>
    </xf>
    <xf numFmtId="0" fontId="45" fillId="21" borderId="26" xfId="57" applyFont="1" applyFill="1" applyBorder="1" applyAlignment="1">
      <alignment horizontal="center" vertical="center" wrapText="1"/>
    </xf>
    <xf numFmtId="0" fontId="45" fillId="21" borderId="30" xfId="57" applyFont="1" applyFill="1" applyBorder="1" applyAlignment="1">
      <alignment horizontal="center" vertical="center" wrapText="1"/>
    </xf>
    <xf numFmtId="0" fontId="24" fillId="2" borderId="0" xfId="57" applyFont="1" applyFill="1" applyAlignment="1">
      <alignment horizontal="left"/>
    </xf>
    <xf numFmtId="169" fontId="45" fillId="21" borderId="35" xfId="0" quotePrefix="1" applyNumberFormat="1" applyFont="1" applyFill="1" applyBorder="1" applyAlignment="1">
      <alignment horizontal="center" vertical="center" wrapText="1"/>
    </xf>
    <xf numFmtId="169" fontId="45" fillId="21" borderId="36" xfId="0" quotePrefix="1" applyNumberFormat="1" applyFont="1" applyFill="1" applyBorder="1" applyAlignment="1">
      <alignment horizontal="center" vertical="center" wrapText="1"/>
    </xf>
    <xf numFmtId="0" fontId="45" fillId="21" borderId="13" xfId="57" applyFont="1" applyFill="1" applyBorder="1" applyAlignment="1">
      <alignment horizontal="center" vertical="center" wrapText="1"/>
    </xf>
    <xf numFmtId="0" fontId="45" fillId="21" borderId="27" xfId="57" applyFont="1" applyFill="1" applyBorder="1" applyAlignment="1">
      <alignment horizontal="center" vertical="center" wrapText="1"/>
    </xf>
    <xf numFmtId="0" fontId="46" fillId="21" borderId="12" xfId="0" applyFont="1" applyFill="1" applyBorder="1" applyAlignment="1"/>
    <xf numFmtId="0" fontId="50" fillId="21" borderId="12" xfId="0" applyFont="1" applyFill="1" applyBorder="1" applyAlignment="1"/>
    <xf numFmtId="0" fontId="30" fillId="21" borderId="12" xfId="0" applyFont="1" applyFill="1" applyBorder="1" applyAlignment="1"/>
    <xf numFmtId="0" fontId="46" fillId="21" borderId="12" xfId="0" applyFont="1" applyFill="1" applyBorder="1" applyAlignment="1">
      <alignment horizontal="right"/>
    </xf>
    <xf numFmtId="0" fontId="50" fillId="21" borderId="13" xfId="0" applyFont="1" applyFill="1" applyBorder="1" applyAlignment="1"/>
    <xf numFmtId="0" fontId="50" fillId="21" borderId="14" xfId="0" applyFont="1" applyFill="1" applyBorder="1" applyAlignment="1"/>
    <xf numFmtId="0" fontId="60" fillId="2" borderId="0" xfId="0" applyFont="1" applyAlignment="1">
      <alignment horizontal="left" wrapText="1"/>
    </xf>
    <xf numFmtId="0" fontId="46" fillId="21" borderId="13" xfId="0" applyFont="1" applyFill="1" applyBorder="1" applyAlignment="1">
      <alignment horizontal="right"/>
    </xf>
    <xf numFmtId="0" fontId="46" fillId="21" borderId="14" xfId="0" applyFont="1" applyFill="1" applyBorder="1" applyAlignment="1">
      <alignment horizontal="right"/>
    </xf>
    <xf numFmtId="0" fontId="46" fillId="21" borderId="27" xfId="0" applyFont="1" applyFill="1" applyBorder="1" applyAlignment="1">
      <alignment horizontal="right"/>
    </xf>
    <xf numFmtId="0" fontId="46" fillId="25" borderId="13" xfId="0" applyFont="1" applyFill="1" applyBorder="1" applyAlignment="1"/>
    <xf numFmtId="0" fontId="46" fillId="25" borderId="14" xfId="0" applyFont="1" applyFill="1" applyBorder="1" applyAlignment="1"/>
    <xf numFmtId="0" fontId="46" fillId="25" borderId="27" xfId="0" applyFont="1" applyFill="1" applyBorder="1" applyAlignment="1"/>
    <xf numFmtId="0" fontId="50" fillId="21" borderId="27" xfId="0" applyFont="1" applyFill="1" applyBorder="1" applyAlignment="1"/>
    <xf numFmtId="0" fontId="5" fillId="15" borderId="13" xfId="0" applyFont="1" applyFill="1" applyBorder="1" applyAlignment="1">
      <alignment horizontal="left" vertical="center"/>
    </xf>
    <xf numFmtId="0" fontId="5" fillId="15" borderId="14" xfId="0" applyFont="1" applyFill="1" applyBorder="1" applyAlignment="1">
      <alignment horizontal="left" vertical="center"/>
    </xf>
    <xf numFmtId="0" fontId="5" fillId="15" borderId="27" xfId="0" applyFont="1" applyFill="1" applyBorder="1" applyAlignment="1">
      <alignment horizontal="left" vertical="center"/>
    </xf>
    <xf numFmtId="0" fontId="45" fillId="21" borderId="31" xfId="0" applyFont="1" applyFill="1" applyBorder="1" applyAlignment="1">
      <alignment horizontal="left" vertical="center"/>
    </xf>
    <xf numFmtId="0" fontId="45" fillId="21" borderId="36" xfId="0" applyFont="1" applyFill="1" applyBorder="1" applyAlignment="1">
      <alignment horizontal="left" vertical="center"/>
    </xf>
    <xf numFmtId="0" fontId="45" fillId="21" borderId="26" xfId="0" applyFont="1" applyFill="1" applyBorder="1" applyAlignment="1">
      <alignment horizontal="left" vertical="center"/>
    </xf>
    <xf numFmtId="0" fontId="45" fillId="21" borderId="30" xfId="0" applyFont="1" applyFill="1" applyBorder="1" applyAlignment="1">
      <alignment horizontal="left" vertical="center"/>
    </xf>
    <xf numFmtId="0" fontId="45" fillId="21" borderId="26" xfId="0" applyFont="1" applyFill="1" applyBorder="1" applyAlignment="1">
      <alignment horizontal="center" vertical="center"/>
    </xf>
    <xf numFmtId="0" fontId="45" fillId="21" borderId="30" xfId="0" applyFont="1" applyFill="1" applyBorder="1" applyAlignment="1">
      <alignment horizontal="center" vertical="center"/>
    </xf>
    <xf numFmtId="0" fontId="40" fillId="2" borderId="0" xfId="54" applyFont="1" applyFill="1" applyBorder="1" applyAlignment="1">
      <alignment horizontal="left" vertical="center"/>
    </xf>
    <xf numFmtId="0" fontId="46" fillId="21" borderId="13" xfId="52" applyFont="1" applyFill="1" applyBorder="1" applyAlignment="1"/>
    <xf numFmtId="0" fontId="46" fillId="21" borderId="27" xfId="52" applyFont="1" applyFill="1" applyBorder="1" applyAlignment="1"/>
    <xf numFmtId="0" fontId="45" fillId="21" borderId="13" xfId="52" applyFont="1" applyFill="1" applyBorder="1" applyAlignment="1">
      <alignment horizontal="center"/>
    </xf>
    <xf numFmtId="0" fontId="45" fillId="21" borderId="27" xfId="52" applyFont="1" applyFill="1" applyBorder="1" applyAlignment="1">
      <alignment horizontal="center"/>
    </xf>
    <xf numFmtId="0" fontId="45" fillId="21" borderId="13" xfId="52" applyFont="1" applyFill="1" applyBorder="1" applyAlignment="1"/>
    <xf numFmtId="0" fontId="45" fillId="21" borderId="27" xfId="52" applyFont="1" applyFill="1" applyBorder="1" applyAlignment="1"/>
    <xf numFmtId="0" fontId="5" fillId="15" borderId="13" xfId="52" applyFont="1" applyFill="1" applyBorder="1" applyAlignment="1">
      <alignment wrapText="1"/>
    </xf>
    <xf numFmtId="0" fontId="0" fillId="2" borderId="14" xfId="0" applyBorder="1"/>
    <xf numFmtId="0" fontId="0" fillId="2" borderId="27" xfId="0" applyBorder="1"/>
  </cellXfs>
  <cellStyles count="6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lockout" xfId="26"/>
    <cellStyle name="Calculation" xfId="27" builtinId="22" customBuiltin="1"/>
    <cellStyle name="Check Cell" xfId="28" builtinId="23" customBuiltin="1"/>
    <cellStyle name="Comma" xfId="29" builtinId="3"/>
    <cellStyle name="Comma 2" xfId="3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37" builtinId="8"/>
    <cellStyle name="Input" xfId="38" builtinId="20" customBuiltin="1"/>
    <cellStyle name="Input1" xfId="39"/>
    <cellStyle name="Input2" xfId="40"/>
    <cellStyle name="Input3" xfId="41"/>
    <cellStyle name="Linked Cell" xfId="42" builtinId="24" customBuiltin="1"/>
    <cellStyle name="Neutral" xfId="43" builtinId="28" customBuiltin="1"/>
    <cellStyle name="Normal" xfId="0" builtinId="0"/>
    <cellStyle name="Normal 2" xfId="44"/>
    <cellStyle name="Normal_20070904 - Suggested revised templates" xfId="45"/>
    <cellStyle name="Normal_20090617 - RIN - justifications" xfId="46"/>
    <cellStyle name="Normal_2010 06 02 - Urgent RIN for Vic DNSPs revised proposals" xfId="47"/>
    <cellStyle name="Normal_2010 06 22 - AA - Scheme Templates for data collection" xfId="48"/>
    <cellStyle name="Normal_2010 06 22 - CE - Scheme Template for data collection" xfId="49"/>
    <cellStyle name="Normal_2010 06 22 - IE - Scheme Template for data collection" xfId="50"/>
    <cellStyle name="Normal_2010 06 22 - IE - Scheme Template for data collection_Cover" xfId="51"/>
    <cellStyle name="Normal_2010 07 28 - AA - Template for data collection" xfId="52"/>
    <cellStyle name="Normal_2010 08 06  - CE - Template for data collection" xfId="53"/>
    <cellStyle name="Normal_Book1" xfId="54"/>
    <cellStyle name="Normal_Electricity Distribution Revised Regulatory Templates" xfId="55"/>
    <cellStyle name="Normal_Integral Energy 2009–10 RIN – incentive schemes" xfId="56"/>
    <cellStyle name="Normal_RIN_draft_template_capex (2)" xfId="57"/>
    <cellStyle name="Normal_Section 11-RAB" xfId="58"/>
    <cellStyle name="Note" xfId="59" builtinId="10" customBuiltin="1"/>
    <cellStyle name="Output" xfId="60" builtinId="21" customBuiltin="1"/>
    <cellStyle name="Percent" xfId="61" builtinId="5"/>
    <cellStyle name="Style 1" xfId="62"/>
    <cellStyle name="Title" xfId="63" builtinId="15" customBuiltin="1"/>
    <cellStyle name="Total" xfId="64" builtinId="25" customBuiltin="1"/>
    <cellStyle name="Warning Text" xfId="65"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8" Type="http://schemas.openxmlformats.org/officeDocument/2006/relationships/hyperlink" Target="#'1e. STPIS Exclusions'!A1"/><Relationship Id="rId13" Type="http://schemas.openxmlformats.org/officeDocument/2006/relationships/hyperlink" Target="#'4. Customer Service'!A1"/><Relationship Id="rId3" Type="http://schemas.openxmlformats.org/officeDocument/2006/relationships/hyperlink" Target="#'1a. STPIS Reliability'!A1"/><Relationship Id="rId7" Type="http://schemas.openxmlformats.org/officeDocument/2006/relationships/hyperlink" Target="#'6a. Planned Outages '!A1"/><Relationship Id="rId12" Type="http://schemas.openxmlformats.org/officeDocument/2006/relationships/hyperlink" Target="#'3. Asset Installation'!A1"/><Relationship Id="rId2" Type="http://schemas.openxmlformats.org/officeDocument/2006/relationships/image" Target="../media/image2.png"/><Relationship Id="rId1" Type="http://schemas.openxmlformats.org/officeDocument/2006/relationships/hyperlink" Target="#Cover!A1"/><Relationship Id="rId6" Type="http://schemas.openxmlformats.org/officeDocument/2006/relationships/hyperlink" Target="#'1c. STPIS Daily Performance'!A1"/><Relationship Id="rId11" Type="http://schemas.openxmlformats.org/officeDocument/2006/relationships/hyperlink" Target="#'6c. Causes of Outages and Worst'!A1"/><Relationship Id="rId5" Type="http://schemas.openxmlformats.org/officeDocument/2006/relationships/hyperlink" Target="#'1d. STPIS MED Threshold'!A1"/><Relationship Id="rId10" Type="http://schemas.openxmlformats.org/officeDocument/2006/relationships/hyperlink" Target="#'6b. Annual Feeder Reliability'!A1"/><Relationship Id="rId4" Type="http://schemas.openxmlformats.org/officeDocument/2006/relationships/hyperlink" Target="#'1b. STPIS Customer Service'!Print_Area"/><Relationship Id="rId9" Type="http://schemas.openxmlformats.org/officeDocument/2006/relationships/hyperlink" Target="#'2. Demand'!A1"/><Relationship Id="rId14" Type="http://schemas.openxmlformats.org/officeDocument/2006/relationships/hyperlink" Target="#'5. General Information'!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10241" name="Group 1"/>
        <xdr:cNvGrpSpPr>
          <a:grpSpLocks/>
        </xdr:cNvGrpSpPr>
      </xdr:nvGrpSpPr>
      <xdr:grpSpPr bwMode="auto">
        <a:xfrm>
          <a:off x="0" y="19050"/>
          <a:ext cx="619125" cy="53657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24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161925</xdr:rowOff>
    </xdr:to>
    <xdr:grpSp>
      <xdr:nvGrpSpPr>
        <xdr:cNvPr id="11265" name="Group 1"/>
        <xdr:cNvGrpSpPr>
          <a:grpSpLocks/>
        </xdr:cNvGrpSpPr>
      </xdr:nvGrpSpPr>
      <xdr:grpSpPr bwMode="auto">
        <a:xfrm>
          <a:off x="0" y="19050"/>
          <a:ext cx="728382" cy="658346"/>
          <a:chOff x="0" y="2"/>
          <a:chExt cx="77" cy="61"/>
        </a:xfrm>
      </xdr:grpSpPr>
      <xdr:sp macro="" textlink="">
        <xdr:nvSpPr>
          <xdr:cNvPr id="5325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27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28575</xdr:rowOff>
    </xdr:from>
    <xdr:to>
      <xdr:col>1</xdr:col>
      <xdr:colOff>0</xdr:colOff>
      <xdr:row>2</xdr:row>
      <xdr:rowOff>171450</xdr:rowOff>
    </xdr:to>
    <xdr:grpSp>
      <xdr:nvGrpSpPr>
        <xdr:cNvPr id="11266" name="Group 4"/>
        <xdr:cNvGrpSpPr>
          <a:grpSpLocks/>
        </xdr:cNvGrpSpPr>
      </xdr:nvGrpSpPr>
      <xdr:grpSpPr bwMode="auto">
        <a:xfrm>
          <a:off x="0" y="28575"/>
          <a:ext cx="728382" cy="658346"/>
          <a:chOff x="0" y="2"/>
          <a:chExt cx="77" cy="61"/>
        </a:xfrm>
      </xdr:grpSpPr>
      <xdr:sp macro="" textlink="">
        <xdr:nvSpPr>
          <xdr:cNvPr id="5325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268"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0</xdr:col>
      <xdr:colOff>838200</xdr:colOff>
      <xdr:row>2</xdr:row>
      <xdr:rowOff>28575</xdr:rowOff>
    </xdr:to>
    <xdr:grpSp>
      <xdr:nvGrpSpPr>
        <xdr:cNvPr id="12289" name="Group 1"/>
        <xdr:cNvGrpSpPr>
          <a:grpSpLocks/>
        </xdr:cNvGrpSpPr>
      </xdr:nvGrpSpPr>
      <xdr:grpSpPr bwMode="auto">
        <a:xfrm>
          <a:off x="104775" y="66675"/>
          <a:ext cx="657225" cy="46990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229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0</xdr:row>
      <xdr:rowOff>19050</xdr:rowOff>
    </xdr:from>
    <xdr:to>
      <xdr:col>0</xdr:col>
      <xdr:colOff>923925</xdr:colOff>
      <xdr:row>2</xdr:row>
      <xdr:rowOff>209550</xdr:rowOff>
    </xdr:to>
    <xdr:grpSp>
      <xdr:nvGrpSpPr>
        <xdr:cNvPr id="13313" name="Group 1"/>
        <xdr:cNvGrpSpPr>
          <a:grpSpLocks/>
        </xdr:cNvGrpSpPr>
      </xdr:nvGrpSpPr>
      <xdr:grpSpPr bwMode="auto">
        <a:xfrm>
          <a:off x="9525" y="19050"/>
          <a:ext cx="742950" cy="69850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3318"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9525</xdr:colOff>
      <xdr:row>0</xdr:row>
      <xdr:rowOff>19050</xdr:rowOff>
    </xdr:from>
    <xdr:to>
      <xdr:col>1</xdr:col>
      <xdr:colOff>0</xdr:colOff>
      <xdr:row>2</xdr:row>
      <xdr:rowOff>209550</xdr:rowOff>
    </xdr:to>
    <xdr:grpSp>
      <xdr:nvGrpSpPr>
        <xdr:cNvPr id="13314" name="Group 1"/>
        <xdr:cNvGrpSpPr>
          <a:grpSpLocks/>
        </xdr:cNvGrpSpPr>
      </xdr:nvGrpSpPr>
      <xdr:grpSpPr bwMode="auto">
        <a:xfrm>
          <a:off x="9525" y="19050"/>
          <a:ext cx="739775" cy="69850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331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47625</xdr:rowOff>
    </xdr:from>
    <xdr:to>
      <xdr:col>0</xdr:col>
      <xdr:colOff>1009650</xdr:colOff>
      <xdr:row>3</xdr:row>
      <xdr:rowOff>95250</xdr:rowOff>
    </xdr:to>
    <xdr:grpSp>
      <xdr:nvGrpSpPr>
        <xdr:cNvPr id="14337" name="Group 1"/>
        <xdr:cNvGrpSpPr>
          <a:grpSpLocks/>
        </xdr:cNvGrpSpPr>
      </xdr:nvGrpSpPr>
      <xdr:grpSpPr bwMode="auto">
        <a:xfrm>
          <a:off x="0" y="47625"/>
          <a:ext cx="723900" cy="8096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433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361950</xdr:colOff>
      <xdr:row>8</xdr:row>
      <xdr:rowOff>19050</xdr:rowOff>
    </xdr:from>
    <xdr:to>
      <xdr:col>4</xdr:col>
      <xdr:colOff>266700</xdr:colOff>
      <xdr:row>10</xdr:row>
      <xdr:rowOff>66675</xdr:rowOff>
    </xdr:to>
    <xdr:sp macro="" textlink="">
      <xdr:nvSpPr>
        <xdr:cNvPr id="31745" name="AutoShape 15">
          <a:hlinkClick xmlns:r="http://schemas.openxmlformats.org/officeDocument/2006/relationships" r:id="rId1"/>
        </xdr:cNvPr>
        <xdr:cNvSpPr>
          <a:spLocks noChangeArrowheads="1"/>
        </xdr:cNvSpPr>
      </xdr:nvSpPr>
      <xdr:spPr bwMode="auto">
        <a:xfrm>
          <a:off x="904875" y="2152650"/>
          <a:ext cx="2514600" cy="428625"/>
        </a:xfrm>
        <a:prstGeom prst="bevel">
          <a:avLst>
            <a:gd name="adj" fmla="val 12500"/>
          </a:avLst>
        </a:prstGeom>
        <a:solidFill>
          <a:srgbClr val="C0C0C0">
            <a:alpha val="89803"/>
          </a:srgbClr>
        </a:solidFill>
        <a:ln w="9525">
          <a:noFill/>
          <a:miter lim="800000"/>
          <a:headEnd/>
          <a:tailEnd/>
        </a:ln>
      </xdr:spPr>
      <xdr:txBody>
        <a:bodyPr vertOverflow="clip" wrap="square" lIns="180000" tIns="45720" rIns="180000" bIns="45720" anchor="ctr" upright="1"/>
        <a:lstStyle/>
        <a:p>
          <a:pPr algn="l" rtl="0">
            <a:defRPr sz="1000"/>
          </a:pPr>
          <a:r>
            <a:rPr lang="en-AU" sz="1000" b="1" i="0" u="none" strike="noStrike" baseline="0">
              <a:solidFill>
                <a:srgbClr val="000080"/>
              </a:solidFill>
              <a:latin typeface="Arial"/>
              <a:cs typeface="Arial"/>
            </a:rPr>
            <a:t>Cover sheet</a:t>
          </a:r>
        </a:p>
      </xdr:txBody>
    </xdr:sp>
    <xdr:clientData/>
  </xdr:twoCellAnchor>
  <xdr:twoCellAnchor>
    <xdr:from>
      <xdr:col>8</xdr:col>
      <xdr:colOff>647700</xdr:colOff>
      <xdr:row>2</xdr:row>
      <xdr:rowOff>0</xdr:rowOff>
    </xdr:from>
    <xdr:to>
      <xdr:col>10</xdr:col>
      <xdr:colOff>38100</xdr:colOff>
      <xdr:row>3</xdr:row>
      <xdr:rowOff>57150</xdr:rowOff>
    </xdr:to>
    <xdr:pic>
      <xdr:nvPicPr>
        <xdr:cNvPr id="3074" name="Picture 60"/>
        <xdr:cNvPicPr>
          <a:picLocks noChangeAspect="1" noChangeArrowheads="1"/>
        </xdr:cNvPicPr>
      </xdr:nvPicPr>
      <xdr:blipFill>
        <a:blip xmlns:r="http://schemas.openxmlformats.org/officeDocument/2006/relationships" r:embed="rId2" cstate="print"/>
        <a:srcRect/>
        <a:stretch>
          <a:fillRect/>
        </a:stretch>
      </xdr:blipFill>
      <xdr:spPr bwMode="auto">
        <a:xfrm>
          <a:off x="8258175" y="381000"/>
          <a:ext cx="1638300" cy="704850"/>
        </a:xfrm>
        <a:prstGeom prst="rect">
          <a:avLst/>
        </a:prstGeom>
        <a:solidFill>
          <a:srgbClr val="FFFFCC"/>
        </a:solidFill>
        <a:ln w="19050">
          <a:solidFill>
            <a:srgbClr val="333399"/>
          </a:solidFill>
          <a:miter lim="800000"/>
          <a:headEnd/>
          <a:tailEnd/>
        </a:ln>
      </xdr:spPr>
    </xdr:pic>
    <xdr:clientData/>
  </xdr:twoCellAnchor>
  <xdr:twoCellAnchor>
    <xdr:from>
      <xdr:col>2</xdr:col>
      <xdr:colOff>0</xdr:colOff>
      <xdr:row>12</xdr:row>
      <xdr:rowOff>28575</xdr:rowOff>
    </xdr:from>
    <xdr:to>
      <xdr:col>4</xdr:col>
      <xdr:colOff>266700</xdr:colOff>
      <xdr:row>14</xdr:row>
      <xdr:rowOff>133350</xdr:rowOff>
    </xdr:to>
    <xdr:sp macro="" textlink="">
      <xdr:nvSpPr>
        <xdr:cNvPr id="31773" name="AutoShape 2">
          <a:hlinkClick xmlns:r="http://schemas.openxmlformats.org/officeDocument/2006/relationships" r:id="rId3"/>
        </xdr:cNvPr>
        <xdr:cNvSpPr>
          <a:spLocks noChangeArrowheads="1"/>
        </xdr:cNvSpPr>
      </xdr:nvSpPr>
      <xdr:spPr bwMode="auto">
        <a:xfrm>
          <a:off x="923925" y="2924175"/>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1a. STPIS - Reliability</a:t>
          </a:r>
        </a:p>
      </xdr:txBody>
    </xdr:sp>
    <xdr:clientData/>
  </xdr:twoCellAnchor>
  <xdr:twoCellAnchor>
    <xdr:from>
      <xdr:col>2</xdr:col>
      <xdr:colOff>9525</xdr:colOff>
      <xdr:row>14</xdr:row>
      <xdr:rowOff>133350</xdr:rowOff>
    </xdr:from>
    <xdr:to>
      <xdr:col>4</xdr:col>
      <xdr:colOff>276225</xdr:colOff>
      <xdr:row>17</xdr:row>
      <xdr:rowOff>47625</xdr:rowOff>
    </xdr:to>
    <xdr:sp macro="" textlink="">
      <xdr:nvSpPr>
        <xdr:cNvPr id="31779" name="AutoShape 2">
          <a:hlinkClick xmlns:r="http://schemas.openxmlformats.org/officeDocument/2006/relationships" r:id="rId4"/>
        </xdr:cNvPr>
        <xdr:cNvSpPr>
          <a:spLocks noChangeArrowheads="1"/>
        </xdr:cNvSpPr>
      </xdr:nvSpPr>
      <xdr:spPr bwMode="auto">
        <a:xfrm>
          <a:off x="933450" y="340995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1b. STPIS - Customer Service</a:t>
          </a:r>
        </a:p>
      </xdr:txBody>
    </xdr:sp>
    <xdr:clientData/>
  </xdr:twoCellAnchor>
  <xdr:twoCellAnchor>
    <xdr:from>
      <xdr:col>2</xdr:col>
      <xdr:colOff>0</xdr:colOff>
      <xdr:row>19</xdr:row>
      <xdr:rowOff>152400</xdr:rowOff>
    </xdr:from>
    <xdr:to>
      <xdr:col>4</xdr:col>
      <xdr:colOff>266700</xdr:colOff>
      <xdr:row>22</xdr:row>
      <xdr:rowOff>66675</xdr:rowOff>
    </xdr:to>
    <xdr:sp macro="" textlink="">
      <xdr:nvSpPr>
        <xdr:cNvPr id="31781" name="AutoShape 2">
          <a:hlinkClick xmlns:r="http://schemas.openxmlformats.org/officeDocument/2006/relationships" r:id="rId5"/>
        </xdr:cNvPr>
        <xdr:cNvSpPr>
          <a:spLocks noChangeArrowheads="1"/>
        </xdr:cNvSpPr>
      </xdr:nvSpPr>
      <xdr:spPr bwMode="auto">
        <a:xfrm>
          <a:off x="923925" y="43815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1d. STPIS - MED Threshold</a:t>
          </a:r>
        </a:p>
      </xdr:txBody>
    </xdr:sp>
    <xdr:clientData/>
  </xdr:twoCellAnchor>
  <xdr:twoCellAnchor>
    <xdr:from>
      <xdr:col>1</xdr:col>
      <xdr:colOff>371475</xdr:colOff>
      <xdr:row>17</xdr:row>
      <xdr:rowOff>57150</xdr:rowOff>
    </xdr:from>
    <xdr:to>
      <xdr:col>4</xdr:col>
      <xdr:colOff>257175</xdr:colOff>
      <xdr:row>19</xdr:row>
      <xdr:rowOff>161925</xdr:rowOff>
    </xdr:to>
    <xdr:sp macro="" textlink="">
      <xdr:nvSpPr>
        <xdr:cNvPr id="31787" name="AutoShape 15">
          <a:hlinkClick xmlns:r="http://schemas.openxmlformats.org/officeDocument/2006/relationships" r:id="rId6"/>
        </xdr:cNvPr>
        <xdr:cNvSpPr>
          <a:spLocks noChangeArrowheads="1"/>
        </xdr:cNvSpPr>
      </xdr:nvSpPr>
      <xdr:spPr bwMode="auto">
        <a:xfrm>
          <a:off x="914400" y="390525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5720" rIns="180000" bIns="45720" anchor="ctr" upright="1"/>
        <a:lstStyle/>
        <a:p>
          <a:pPr algn="l" rtl="0">
            <a:defRPr sz="1000"/>
          </a:pPr>
          <a:r>
            <a:rPr lang="en-AU" sz="1000" b="1" i="0" u="none" strike="noStrike" baseline="0">
              <a:solidFill>
                <a:srgbClr val="000080"/>
              </a:solidFill>
              <a:latin typeface="Arial"/>
              <a:cs typeface="Arial"/>
            </a:rPr>
            <a:t>1c. STPIS - Daily Performance </a:t>
          </a:r>
        </a:p>
        <a:p>
          <a:pPr algn="l" rtl="0">
            <a:defRPr sz="1000"/>
          </a:pPr>
          <a:endParaRPr lang="en-AU" sz="1000" b="1" i="0" u="none" strike="noStrike" baseline="0">
            <a:solidFill>
              <a:srgbClr val="000080"/>
            </a:solidFill>
            <a:latin typeface="Arial"/>
            <a:cs typeface="Arial"/>
          </a:endParaRPr>
        </a:p>
      </xdr:txBody>
    </xdr:sp>
    <xdr:clientData/>
  </xdr:twoCellAnchor>
  <xdr:twoCellAnchor>
    <xdr:from>
      <xdr:col>8</xdr:col>
      <xdr:colOff>9525</xdr:colOff>
      <xdr:row>12</xdr:row>
      <xdr:rowOff>38100</xdr:rowOff>
    </xdr:from>
    <xdr:to>
      <xdr:col>10</xdr:col>
      <xdr:colOff>257175</xdr:colOff>
      <xdr:row>14</xdr:row>
      <xdr:rowOff>142875</xdr:rowOff>
    </xdr:to>
    <xdr:sp macro="" textlink="">
      <xdr:nvSpPr>
        <xdr:cNvPr id="31789" name="AutoShape 2">
          <a:hlinkClick xmlns:r="http://schemas.openxmlformats.org/officeDocument/2006/relationships" r:id="rId7"/>
        </xdr:cNvPr>
        <xdr:cNvSpPr>
          <a:spLocks noChangeArrowheads="1"/>
        </xdr:cNvSpPr>
      </xdr:nvSpPr>
      <xdr:spPr bwMode="auto">
        <a:xfrm>
          <a:off x="7620000" y="29337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6a. Planned Outages</a:t>
          </a:r>
        </a:p>
      </xdr:txBody>
    </xdr:sp>
    <xdr:clientData/>
  </xdr:twoCellAnchor>
  <xdr:twoCellAnchor>
    <xdr:from>
      <xdr:col>1</xdr:col>
      <xdr:colOff>371475</xdr:colOff>
      <xdr:row>22</xdr:row>
      <xdr:rowOff>66675</xdr:rowOff>
    </xdr:from>
    <xdr:to>
      <xdr:col>4</xdr:col>
      <xdr:colOff>257175</xdr:colOff>
      <xdr:row>24</xdr:row>
      <xdr:rowOff>171450</xdr:rowOff>
    </xdr:to>
    <xdr:sp macro="" textlink="">
      <xdr:nvSpPr>
        <xdr:cNvPr id="31791" name="AutoShape 2">
          <a:hlinkClick xmlns:r="http://schemas.openxmlformats.org/officeDocument/2006/relationships" r:id="rId8"/>
        </xdr:cNvPr>
        <xdr:cNvSpPr>
          <a:spLocks noChangeArrowheads="1"/>
        </xdr:cNvSpPr>
      </xdr:nvSpPr>
      <xdr:spPr bwMode="auto">
        <a:xfrm>
          <a:off x="914400" y="4867275"/>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1e. STPIS - Exclusions</a:t>
          </a:r>
        </a:p>
      </xdr:txBody>
    </xdr:sp>
    <xdr:clientData/>
  </xdr:twoCellAnchor>
  <xdr:twoCellAnchor>
    <xdr:from>
      <xdr:col>5</xdr:col>
      <xdr:colOff>9525</xdr:colOff>
      <xdr:row>12</xdr:row>
      <xdr:rowOff>38100</xdr:rowOff>
    </xdr:from>
    <xdr:to>
      <xdr:col>7</xdr:col>
      <xdr:colOff>276225</xdr:colOff>
      <xdr:row>14</xdr:row>
      <xdr:rowOff>142875</xdr:rowOff>
    </xdr:to>
    <xdr:sp macro="" textlink="">
      <xdr:nvSpPr>
        <xdr:cNvPr id="31796" name="AutoShape 2">
          <a:hlinkClick xmlns:r="http://schemas.openxmlformats.org/officeDocument/2006/relationships" r:id="rId9"/>
        </xdr:cNvPr>
        <xdr:cNvSpPr>
          <a:spLocks noChangeArrowheads="1"/>
        </xdr:cNvSpPr>
      </xdr:nvSpPr>
      <xdr:spPr bwMode="auto">
        <a:xfrm>
          <a:off x="4276725" y="29337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2. Demand</a:t>
          </a:r>
        </a:p>
      </xdr:txBody>
    </xdr:sp>
    <xdr:clientData/>
  </xdr:twoCellAnchor>
  <xdr:twoCellAnchor>
    <xdr:from>
      <xdr:col>8</xdr:col>
      <xdr:colOff>38100</xdr:colOff>
      <xdr:row>14</xdr:row>
      <xdr:rowOff>152400</xdr:rowOff>
    </xdr:from>
    <xdr:to>
      <xdr:col>10</xdr:col>
      <xdr:colOff>285750</xdr:colOff>
      <xdr:row>17</xdr:row>
      <xdr:rowOff>66675</xdr:rowOff>
    </xdr:to>
    <xdr:sp macro="" textlink="">
      <xdr:nvSpPr>
        <xdr:cNvPr id="31798" name="AutoShape 2">
          <a:hlinkClick xmlns:r="http://schemas.openxmlformats.org/officeDocument/2006/relationships" r:id="rId10"/>
        </xdr:cNvPr>
        <xdr:cNvSpPr>
          <a:spLocks noChangeArrowheads="1"/>
        </xdr:cNvSpPr>
      </xdr:nvSpPr>
      <xdr:spPr bwMode="auto">
        <a:xfrm>
          <a:off x="7648575" y="34290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6b. Annual Feeder Reliability</a:t>
          </a:r>
        </a:p>
      </xdr:txBody>
    </xdr:sp>
    <xdr:clientData/>
  </xdr:twoCellAnchor>
  <xdr:twoCellAnchor>
    <xdr:from>
      <xdr:col>8</xdr:col>
      <xdr:colOff>47625</xdr:colOff>
      <xdr:row>17</xdr:row>
      <xdr:rowOff>76200</xdr:rowOff>
    </xdr:from>
    <xdr:to>
      <xdr:col>10</xdr:col>
      <xdr:colOff>295275</xdr:colOff>
      <xdr:row>19</xdr:row>
      <xdr:rowOff>180975</xdr:rowOff>
    </xdr:to>
    <xdr:sp macro="" textlink="">
      <xdr:nvSpPr>
        <xdr:cNvPr id="31802" name="AutoShape 2">
          <a:hlinkClick xmlns:r="http://schemas.openxmlformats.org/officeDocument/2006/relationships" r:id="rId11"/>
        </xdr:cNvPr>
        <xdr:cNvSpPr>
          <a:spLocks noChangeArrowheads="1"/>
        </xdr:cNvSpPr>
      </xdr:nvSpPr>
      <xdr:spPr bwMode="auto">
        <a:xfrm>
          <a:off x="7658100" y="39243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6c. Cause of Outages</a:t>
          </a:r>
        </a:p>
      </xdr:txBody>
    </xdr:sp>
    <xdr:clientData/>
  </xdr:twoCellAnchor>
  <xdr:twoCellAnchor>
    <xdr:from>
      <xdr:col>5</xdr:col>
      <xdr:colOff>9525</xdr:colOff>
      <xdr:row>16</xdr:row>
      <xdr:rowOff>47625</xdr:rowOff>
    </xdr:from>
    <xdr:to>
      <xdr:col>7</xdr:col>
      <xdr:colOff>276225</xdr:colOff>
      <xdr:row>18</xdr:row>
      <xdr:rowOff>152400</xdr:rowOff>
    </xdr:to>
    <xdr:sp macro="" textlink="">
      <xdr:nvSpPr>
        <xdr:cNvPr id="31807" name="AutoShape 2">
          <a:hlinkClick xmlns:r="http://schemas.openxmlformats.org/officeDocument/2006/relationships" r:id="rId12"/>
        </xdr:cNvPr>
        <xdr:cNvSpPr>
          <a:spLocks noChangeArrowheads="1"/>
        </xdr:cNvSpPr>
      </xdr:nvSpPr>
      <xdr:spPr bwMode="auto">
        <a:xfrm>
          <a:off x="4276725" y="3705225"/>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3. Asset Installation</a:t>
          </a:r>
        </a:p>
      </xdr:txBody>
    </xdr:sp>
    <xdr:clientData/>
  </xdr:twoCellAnchor>
  <xdr:twoCellAnchor>
    <xdr:from>
      <xdr:col>5</xdr:col>
      <xdr:colOff>9525</xdr:colOff>
      <xdr:row>20</xdr:row>
      <xdr:rowOff>47625</xdr:rowOff>
    </xdr:from>
    <xdr:to>
      <xdr:col>7</xdr:col>
      <xdr:colOff>276225</xdr:colOff>
      <xdr:row>22</xdr:row>
      <xdr:rowOff>152400</xdr:rowOff>
    </xdr:to>
    <xdr:sp macro="" textlink="">
      <xdr:nvSpPr>
        <xdr:cNvPr id="31808" name="AutoShape 2">
          <a:hlinkClick xmlns:r="http://schemas.openxmlformats.org/officeDocument/2006/relationships" r:id="rId13"/>
        </xdr:cNvPr>
        <xdr:cNvSpPr>
          <a:spLocks noChangeArrowheads="1"/>
        </xdr:cNvSpPr>
      </xdr:nvSpPr>
      <xdr:spPr bwMode="auto">
        <a:xfrm>
          <a:off x="4276725" y="4467225"/>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4. Customer Services</a:t>
          </a:r>
        </a:p>
      </xdr:txBody>
    </xdr:sp>
    <xdr:clientData/>
  </xdr:twoCellAnchor>
  <xdr:twoCellAnchor>
    <xdr:from>
      <xdr:col>5</xdr:col>
      <xdr:colOff>0</xdr:colOff>
      <xdr:row>24</xdr:row>
      <xdr:rowOff>0</xdr:rowOff>
    </xdr:from>
    <xdr:to>
      <xdr:col>7</xdr:col>
      <xdr:colOff>266700</xdr:colOff>
      <xdr:row>26</xdr:row>
      <xdr:rowOff>104775</xdr:rowOff>
    </xdr:to>
    <xdr:sp macro="" textlink="">
      <xdr:nvSpPr>
        <xdr:cNvPr id="16" name="AutoShape 2">
          <a:hlinkClick xmlns:r="http://schemas.openxmlformats.org/officeDocument/2006/relationships" r:id="rId14"/>
        </xdr:cNvPr>
        <xdr:cNvSpPr>
          <a:spLocks noChangeArrowheads="1"/>
        </xdr:cNvSpPr>
      </xdr:nvSpPr>
      <xdr:spPr bwMode="auto">
        <a:xfrm>
          <a:off x="4267200" y="51816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5. General Information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4097" name="Group 1"/>
        <xdr:cNvGrpSpPr>
          <a:grpSpLocks/>
        </xdr:cNvGrpSpPr>
      </xdr:nvGrpSpPr>
      <xdr:grpSpPr bwMode="auto">
        <a:xfrm>
          <a:off x="0" y="19050"/>
          <a:ext cx="695325" cy="53657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528635519"/>
            <a:ext cx="0" cy="2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102"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1</xdr:col>
      <xdr:colOff>0</xdr:colOff>
      <xdr:row>2</xdr:row>
      <xdr:rowOff>180975</xdr:rowOff>
    </xdr:to>
    <xdr:grpSp>
      <xdr:nvGrpSpPr>
        <xdr:cNvPr id="4098" name="Group 1"/>
        <xdr:cNvGrpSpPr>
          <a:grpSpLocks/>
        </xdr:cNvGrpSpPr>
      </xdr:nvGrpSpPr>
      <xdr:grpSpPr bwMode="auto">
        <a:xfrm>
          <a:off x="0" y="19050"/>
          <a:ext cx="698500" cy="66992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10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5121" name="Group 1"/>
        <xdr:cNvGrpSpPr>
          <a:grpSpLocks/>
        </xdr:cNvGrpSpPr>
      </xdr:nvGrpSpPr>
      <xdr:grpSpPr bwMode="auto">
        <a:xfrm>
          <a:off x="0" y="19050"/>
          <a:ext cx="838200" cy="6699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12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561975</xdr:colOff>
      <xdr:row>2</xdr:row>
      <xdr:rowOff>209550</xdr:rowOff>
    </xdr:to>
    <xdr:grpSp>
      <xdr:nvGrpSpPr>
        <xdr:cNvPr id="1025" name="Group 1"/>
        <xdr:cNvGrpSpPr>
          <a:grpSpLocks/>
        </xdr:cNvGrpSpPr>
      </xdr:nvGrpSpPr>
      <xdr:grpSpPr bwMode="auto">
        <a:xfrm>
          <a:off x="0" y="19050"/>
          <a:ext cx="561975" cy="69850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3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561975</xdr:colOff>
      <xdr:row>2</xdr:row>
      <xdr:rowOff>209550</xdr:rowOff>
    </xdr:to>
    <xdr:grpSp>
      <xdr:nvGrpSpPr>
        <xdr:cNvPr id="1026" name="Group 1"/>
        <xdr:cNvGrpSpPr>
          <a:grpSpLocks/>
        </xdr:cNvGrpSpPr>
      </xdr:nvGrpSpPr>
      <xdr:grpSpPr bwMode="auto">
        <a:xfrm>
          <a:off x="0" y="19050"/>
          <a:ext cx="561975" cy="69850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28"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590550</xdr:colOff>
      <xdr:row>2</xdr:row>
      <xdr:rowOff>228600</xdr:rowOff>
    </xdr:to>
    <xdr:grpSp>
      <xdr:nvGrpSpPr>
        <xdr:cNvPr id="6145" name="Group 1"/>
        <xdr:cNvGrpSpPr>
          <a:grpSpLocks/>
        </xdr:cNvGrpSpPr>
      </xdr:nvGrpSpPr>
      <xdr:grpSpPr bwMode="auto">
        <a:xfrm>
          <a:off x="0" y="19050"/>
          <a:ext cx="590550" cy="7175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14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7169" name="Group 1"/>
        <xdr:cNvGrpSpPr>
          <a:grpSpLocks/>
        </xdr:cNvGrpSpPr>
      </xdr:nvGrpSpPr>
      <xdr:grpSpPr bwMode="auto">
        <a:xfrm>
          <a:off x="0" y="19050"/>
          <a:ext cx="733425" cy="53657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17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485775</xdr:colOff>
      <xdr:row>15</xdr:row>
      <xdr:rowOff>0</xdr:rowOff>
    </xdr:from>
    <xdr:to>
      <xdr:col>3</xdr:col>
      <xdr:colOff>561975</xdr:colOff>
      <xdr:row>16</xdr:row>
      <xdr:rowOff>0</xdr:rowOff>
    </xdr:to>
    <xdr:sp macro="" textlink="">
      <xdr:nvSpPr>
        <xdr:cNvPr id="8193" name="Text Box 2"/>
        <xdr:cNvSpPr txBox="1">
          <a:spLocks noChangeArrowheads="1"/>
        </xdr:cNvSpPr>
      </xdr:nvSpPr>
      <xdr:spPr bwMode="auto">
        <a:xfrm>
          <a:off x="7648575" y="2752725"/>
          <a:ext cx="76200" cy="200025"/>
        </a:xfrm>
        <a:prstGeom prst="rect">
          <a:avLst/>
        </a:prstGeom>
        <a:noFill/>
        <a:ln w="38100" algn="ctr">
          <a:noFill/>
          <a:miter lim="800000"/>
          <a:headEnd/>
          <a:tailEnd/>
        </a:ln>
      </xdr:spPr>
    </xdr:sp>
    <xdr:clientData/>
  </xdr:twoCellAnchor>
  <xdr:twoCellAnchor>
    <xdr:from>
      <xdr:col>0</xdr:col>
      <xdr:colOff>0</xdr:colOff>
      <xdr:row>0</xdr:row>
      <xdr:rowOff>19050</xdr:rowOff>
    </xdr:from>
    <xdr:to>
      <xdr:col>1</xdr:col>
      <xdr:colOff>0</xdr:colOff>
      <xdr:row>2</xdr:row>
      <xdr:rowOff>85725</xdr:rowOff>
    </xdr:to>
    <xdr:grpSp>
      <xdr:nvGrpSpPr>
        <xdr:cNvPr id="8194" name="Group 2"/>
        <xdr:cNvGrpSpPr>
          <a:grpSpLocks/>
        </xdr:cNvGrpSpPr>
      </xdr:nvGrpSpPr>
      <xdr:grpSpPr bwMode="auto">
        <a:xfrm>
          <a:off x="0" y="19050"/>
          <a:ext cx="733425" cy="581025"/>
          <a:chOff x="0" y="2"/>
          <a:chExt cx="77" cy="61"/>
        </a:xfrm>
      </xdr:grpSpPr>
      <xdr:sp macro="" textlink="">
        <xdr:nvSpPr>
          <xdr:cNvPr id="4"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197"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3</xdr:col>
      <xdr:colOff>485775</xdr:colOff>
      <xdr:row>24</xdr:row>
      <xdr:rowOff>0</xdr:rowOff>
    </xdr:from>
    <xdr:to>
      <xdr:col>3</xdr:col>
      <xdr:colOff>561975</xdr:colOff>
      <xdr:row>25</xdr:row>
      <xdr:rowOff>0</xdr:rowOff>
    </xdr:to>
    <xdr:sp macro="" textlink="">
      <xdr:nvSpPr>
        <xdr:cNvPr id="8195" name="Text Box 2"/>
        <xdr:cNvSpPr txBox="1">
          <a:spLocks noChangeArrowheads="1"/>
        </xdr:cNvSpPr>
      </xdr:nvSpPr>
      <xdr:spPr bwMode="auto">
        <a:xfrm>
          <a:off x="7648575" y="4448175"/>
          <a:ext cx="76200" cy="200025"/>
        </a:xfrm>
        <a:prstGeom prst="rect">
          <a:avLst/>
        </a:prstGeom>
        <a:noFill/>
        <a:ln w="38100" algn="ctr">
          <a:no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857250</xdr:colOff>
      <xdr:row>3</xdr:row>
      <xdr:rowOff>114300</xdr:rowOff>
    </xdr:to>
    <xdr:grpSp>
      <xdr:nvGrpSpPr>
        <xdr:cNvPr id="9217" name="Group 4"/>
        <xdr:cNvGrpSpPr>
          <a:grpSpLocks/>
        </xdr:cNvGrpSpPr>
      </xdr:nvGrpSpPr>
      <xdr:grpSpPr bwMode="auto">
        <a:xfrm>
          <a:off x="0" y="19050"/>
          <a:ext cx="857250" cy="8667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219"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TRIMDATA\TRIM\TEMP\CONTEXT.3388\2010%2006%2028%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rvpwxfs01\home$\TRIMDATA\TRIM\TEMP\CONTEXT.3388\2010%2008%2013%20-%20AA%20-%20Template%20for%20data%20colle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Demand"/>
      <sheetName val="6. Capex"/>
      <sheetName val="7. Opex"/>
      <sheetName val="8a. STPIS Reliability"/>
      <sheetName val="8b. STPIS Customer service"/>
      <sheetName val="8c. STPIS Unplanned outages"/>
      <sheetName val="8d. STPIS Definitions"/>
      <sheetName val="8e. STPIS Exclusions"/>
      <sheetName val="9. WACC"/>
      <sheetName val="10. EBSS"/>
      <sheetName val="11. DMIS - annual report"/>
      <sheetName val="12. Pass through events"/>
      <sheetName val="13. Self insurance"/>
      <sheetName val="14a. ACS - opex and capex"/>
      <sheetName val="14b. ACS - control mechanism "/>
      <sheetName val="15a. Financial performance"/>
      <sheetName val="15b. Financial position"/>
      <sheetName val="15c. Cashflows"/>
      <sheetName val="16. Shared cost allocation"/>
      <sheetName val="17. General information"/>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williams@powercor.com.a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J43"/>
  <sheetViews>
    <sheetView zoomScale="75" zoomScaleNormal="75" zoomScaleSheetLayoutView="70" workbookViewId="0">
      <selection activeCell="L38" sqref="L38"/>
    </sheetView>
  </sheetViews>
  <sheetFormatPr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3.42578125" style="2" hidden="1" customWidth="1"/>
    <col min="8" max="8" width="4.42578125" style="2" customWidth="1"/>
    <col min="9" max="9" width="4.85546875" style="2" customWidth="1"/>
    <col min="10" max="16384" width="9.140625" style="2"/>
  </cols>
  <sheetData>
    <row r="8" spans="1:9" ht="20.25" x14ac:dyDescent="0.3">
      <c r="A8" s="1" t="s">
        <v>1986</v>
      </c>
    </row>
    <row r="9" spans="1:9" ht="20.25" x14ac:dyDescent="0.3">
      <c r="A9" s="1" t="s">
        <v>1987</v>
      </c>
    </row>
    <row r="11" spans="1:9" x14ac:dyDescent="0.2">
      <c r="A11" s="3" t="s">
        <v>1988</v>
      </c>
    </row>
    <row r="12" spans="1:9" ht="13.5" thickBot="1" x14ac:dyDescent="0.25"/>
    <row r="13" spans="1:9" ht="15.75" x14ac:dyDescent="0.25">
      <c r="A13" s="391" t="s">
        <v>1989</v>
      </c>
      <c r="B13" s="392"/>
      <c r="C13" s="392"/>
      <c r="D13" s="392"/>
      <c r="E13" s="392"/>
      <c r="F13" s="392"/>
      <c r="G13" s="392"/>
      <c r="H13" s="392"/>
      <c r="I13" s="393"/>
    </row>
    <row r="14" spans="1:9" x14ac:dyDescent="0.2">
      <c r="A14" s="4" t="s">
        <v>2145</v>
      </c>
      <c r="B14" s="5"/>
      <c r="C14" s="5"/>
      <c r="D14" s="5"/>
      <c r="E14" s="5"/>
      <c r="F14" s="5"/>
      <c r="G14" s="5"/>
      <c r="H14" s="5"/>
      <c r="I14" s="6"/>
    </row>
    <row r="15" spans="1:9" x14ac:dyDescent="0.2">
      <c r="A15" s="397" t="s">
        <v>1990</v>
      </c>
      <c r="B15" s="398"/>
      <c r="C15" s="398"/>
      <c r="D15" s="398"/>
      <c r="E15" s="398"/>
      <c r="F15" s="398"/>
      <c r="G15" s="398"/>
      <c r="H15" s="398"/>
      <c r="I15" s="399"/>
    </row>
    <row r="16" spans="1:9" ht="13.5" thickBot="1" x14ac:dyDescent="0.25">
      <c r="A16" s="394" t="s">
        <v>1991</v>
      </c>
      <c r="B16" s="395"/>
      <c r="C16" s="395"/>
      <c r="D16" s="395"/>
      <c r="E16" s="395"/>
      <c r="F16" s="395"/>
      <c r="G16" s="395"/>
      <c r="H16" s="395"/>
      <c r="I16" s="396"/>
    </row>
    <row r="17" spans="1:10" x14ac:dyDescent="0.2">
      <c r="A17" s="400"/>
      <c r="B17" s="401"/>
      <c r="C17" s="401"/>
      <c r="D17" s="401"/>
      <c r="E17" s="401"/>
      <c r="F17" s="401"/>
      <c r="G17" s="401"/>
      <c r="H17" s="401"/>
      <c r="I17" s="401"/>
    </row>
    <row r="18" spans="1:10" x14ac:dyDescent="0.2">
      <c r="A18" s="7" t="s">
        <v>1992</v>
      </c>
      <c r="B18" s="8"/>
      <c r="C18" s="8"/>
      <c r="D18" s="9"/>
      <c r="E18" s="9"/>
      <c r="F18" s="9"/>
      <c r="G18" s="9"/>
    </row>
    <row r="19" spans="1:10" x14ac:dyDescent="0.2">
      <c r="A19" s="10" t="s">
        <v>1993</v>
      </c>
    </row>
    <row r="21" spans="1:10" x14ac:dyDescent="0.2">
      <c r="J21" s="11"/>
    </row>
    <row r="22" spans="1:10" ht="18" x14ac:dyDescent="0.25">
      <c r="A22" s="12" t="s">
        <v>1994</v>
      </c>
      <c r="B22" s="13"/>
      <c r="C22" s="404" t="s">
        <v>2017</v>
      </c>
      <c r="D22" s="405"/>
      <c r="E22" s="405"/>
    </row>
    <row r="23" spans="1:10" ht="18" x14ac:dyDescent="0.25">
      <c r="A23" s="14"/>
      <c r="B23" s="14"/>
    </row>
    <row r="24" spans="1:10" ht="18" x14ac:dyDescent="0.25">
      <c r="A24" s="12" t="s">
        <v>1995</v>
      </c>
      <c r="B24" s="13"/>
      <c r="C24" s="411" t="s">
        <v>2018</v>
      </c>
      <c r="D24" s="412"/>
      <c r="E24" s="412"/>
    </row>
    <row r="25" spans="1:10" ht="18" x14ac:dyDescent="0.25">
      <c r="A25" s="14"/>
      <c r="B25" s="14"/>
      <c r="C25" s="406"/>
      <c r="D25" s="407"/>
      <c r="E25" s="407"/>
    </row>
    <row r="26" spans="1:10" ht="18" x14ac:dyDescent="0.25">
      <c r="A26" s="15" t="s">
        <v>1996</v>
      </c>
      <c r="B26" s="16"/>
      <c r="C26" s="408">
        <v>2013</v>
      </c>
      <c r="D26" s="409"/>
      <c r="E26" s="410"/>
    </row>
    <row r="29" spans="1:10" ht="13.5" thickBot="1" x14ac:dyDescent="0.25"/>
    <row r="30" spans="1:10" x14ac:dyDescent="0.2">
      <c r="A30" s="17"/>
      <c r="B30" s="18"/>
      <c r="C30" s="18"/>
      <c r="D30" s="18"/>
      <c r="E30" s="19"/>
      <c r="F30" s="19"/>
      <c r="G30" s="19"/>
      <c r="H30" s="20"/>
    </row>
    <row r="31" spans="1:10" x14ac:dyDescent="0.2">
      <c r="A31" s="21" t="s">
        <v>1997</v>
      </c>
      <c r="B31" s="382" t="s">
        <v>1998</v>
      </c>
      <c r="C31" s="383"/>
      <c r="D31" s="388" t="s">
        <v>2019</v>
      </c>
      <c r="E31" s="402"/>
      <c r="F31" s="402"/>
      <c r="G31" s="403"/>
      <c r="H31" s="23"/>
    </row>
    <row r="32" spans="1:10" x14ac:dyDescent="0.2">
      <c r="A32" s="21"/>
      <c r="B32" s="382" t="s">
        <v>1999</v>
      </c>
      <c r="C32" s="383"/>
      <c r="D32" s="388" t="s">
        <v>2020</v>
      </c>
      <c r="E32" s="402"/>
      <c r="F32" s="402"/>
      <c r="G32" s="403"/>
      <c r="H32" s="23"/>
    </row>
    <row r="33" spans="1:8" x14ac:dyDescent="0.2">
      <c r="A33" s="21"/>
      <c r="B33" s="24"/>
      <c r="C33" s="22" t="s">
        <v>2000</v>
      </c>
      <c r="D33" s="363" t="s">
        <v>2021</v>
      </c>
      <c r="E33" s="22" t="s">
        <v>2001</v>
      </c>
      <c r="F33" s="363">
        <v>3000</v>
      </c>
      <c r="G33" s="364"/>
      <c r="H33" s="26"/>
    </row>
    <row r="34" spans="1:8" x14ac:dyDescent="0.2">
      <c r="A34" s="21"/>
      <c r="B34" s="24"/>
      <c r="C34" s="24"/>
      <c r="D34" s="24"/>
      <c r="E34" s="364"/>
      <c r="F34" s="24"/>
      <c r="G34" s="364"/>
      <c r="H34" s="27"/>
    </row>
    <row r="35" spans="1:8" x14ac:dyDescent="0.2">
      <c r="A35" s="21" t="s">
        <v>2002</v>
      </c>
      <c r="B35" s="382" t="s">
        <v>1998</v>
      </c>
      <c r="C35" s="383"/>
      <c r="D35" s="384" t="s">
        <v>2022</v>
      </c>
      <c r="E35" s="384"/>
      <c r="F35" s="384"/>
      <c r="G35" s="384"/>
      <c r="H35" s="28"/>
    </row>
    <row r="36" spans="1:8" x14ac:dyDescent="0.2">
      <c r="A36" s="21"/>
      <c r="B36" s="382" t="s">
        <v>1999</v>
      </c>
      <c r="C36" s="383"/>
      <c r="D36" s="384" t="s">
        <v>2020</v>
      </c>
      <c r="E36" s="384"/>
      <c r="F36" s="384"/>
      <c r="G36" s="384"/>
      <c r="H36" s="28"/>
    </row>
    <row r="37" spans="1:8" x14ac:dyDescent="0.2">
      <c r="A37" s="29"/>
      <c r="B37" s="24"/>
      <c r="C37" s="22" t="s">
        <v>2000</v>
      </c>
      <c r="D37" s="363" t="s">
        <v>2021</v>
      </c>
      <c r="E37" s="22" t="s">
        <v>2001</v>
      </c>
      <c r="F37" s="363">
        <v>8001</v>
      </c>
      <c r="G37" s="364"/>
      <c r="H37" s="26"/>
    </row>
    <row r="38" spans="1:8" ht="13.5" thickBot="1" x14ac:dyDescent="0.25">
      <c r="A38" s="30"/>
      <c r="B38" s="31"/>
      <c r="C38" s="31"/>
      <c r="D38" s="31"/>
      <c r="E38" s="32"/>
      <c r="F38" s="32"/>
      <c r="G38" s="32"/>
      <c r="H38" s="33"/>
    </row>
    <row r="39" spans="1:8" x14ac:dyDescent="0.2">
      <c r="A39" s="17"/>
      <c r="B39" s="18"/>
      <c r="C39" s="18"/>
      <c r="D39" s="18"/>
      <c r="E39" s="19"/>
      <c r="F39" s="19"/>
      <c r="G39" s="19"/>
      <c r="H39" s="20"/>
    </row>
    <row r="40" spans="1:8" x14ac:dyDescent="0.2">
      <c r="A40" s="21" t="s">
        <v>2003</v>
      </c>
      <c r="B40" s="388" t="s">
        <v>2023</v>
      </c>
      <c r="C40" s="386"/>
      <c r="D40" s="389"/>
      <c r="E40" s="389"/>
      <c r="F40" s="390"/>
      <c r="G40" s="25"/>
      <c r="H40" s="27"/>
    </row>
    <row r="41" spans="1:8" x14ac:dyDescent="0.2">
      <c r="A41" s="21" t="s">
        <v>2004</v>
      </c>
      <c r="B41" s="388" t="s">
        <v>2024</v>
      </c>
      <c r="C41" s="386"/>
      <c r="D41" s="386"/>
      <c r="E41" s="386"/>
      <c r="F41" s="387"/>
      <c r="G41" s="25"/>
      <c r="H41" s="27"/>
    </row>
    <row r="42" spans="1:8" x14ac:dyDescent="0.2">
      <c r="A42" s="21" t="s">
        <v>2005</v>
      </c>
      <c r="B42" s="385" t="s">
        <v>2025</v>
      </c>
      <c r="C42" s="386"/>
      <c r="D42" s="386"/>
      <c r="E42" s="386"/>
      <c r="F42" s="387"/>
      <c r="G42" s="25"/>
      <c r="H42" s="27"/>
    </row>
    <row r="43" spans="1:8" ht="13.5" thickBot="1" x14ac:dyDescent="0.25">
      <c r="A43" s="30"/>
      <c r="B43" s="31"/>
      <c r="C43" s="31"/>
      <c r="D43" s="31"/>
      <c r="E43" s="32"/>
      <c r="F43" s="32"/>
      <c r="G43" s="32"/>
      <c r="H43" s="33"/>
    </row>
  </sheetData>
  <mergeCells count="19">
    <mergeCell ref="A13:I13"/>
    <mergeCell ref="A16:I16"/>
    <mergeCell ref="A15:I15"/>
    <mergeCell ref="A17:I17"/>
    <mergeCell ref="B32:C32"/>
    <mergeCell ref="B31:C31"/>
    <mergeCell ref="D31:G31"/>
    <mergeCell ref="C22:E22"/>
    <mergeCell ref="C25:E25"/>
    <mergeCell ref="C26:E26"/>
    <mergeCell ref="D32:G32"/>
    <mergeCell ref="C24:E24"/>
    <mergeCell ref="B35:C35"/>
    <mergeCell ref="D35:G35"/>
    <mergeCell ref="B42:F42"/>
    <mergeCell ref="B36:C36"/>
    <mergeCell ref="D36:G36"/>
    <mergeCell ref="B40:F40"/>
    <mergeCell ref="B41:F41"/>
  </mergeCells>
  <phoneticPr fontId="21" type="noConversion"/>
  <hyperlinks>
    <hyperlink ref="B42" r:id="rId1"/>
  </hyperlinks>
  <pageMargins left="0.19685039370078741" right="0.19685039370078741" top="0.39370078740157483" bottom="0.39370078740157483" header="0.19685039370078741" footer="0.19685039370078741"/>
  <pageSetup paperSize="9" orientation="portrait" r:id="rId2"/>
  <headerFooter alignWithMargins="0">
    <oddHeader>&amp;R&amp;A</oddHeader>
    <oddFooter>&amp;L&amp;D&amp;C&amp;F&amp;R&amp;P of &amp;N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6"/>
  <sheetViews>
    <sheetView view="pageBreakPreview" zoomScale="75" zoomScaleNormal="100" zoomScaleSheetLayoutView="75" workbookViewId="0">
      <selection activeCell="H42" sqref="H42"/>
    </sheetView>
  </sheetViews>
  <sheetFormatPr defaultRowHeight="12.75" x14ac:dyDescent="0.2"/>
  <cols>
    <col min="2" max="2" width="13" bestFit="1" customWidth="1"/>
    <col min="7" max="7" width="12.7109375" customWidth="1"/>
    <col min="8" max="8" width="14.140625" customWidth="1"/>
  </cols>
  <sheetData>
    <row r="1" spans="2:8" ht="20.25" x14ac:dyDescent="0.3">
      <c r="B1" s="75" t="str">
        <f>Cover!C22</f>
        <v>CitiPower Pty</v>
      </c>
    </row>
    <row r="2" spans="2:8" ht="20.25" x14ac:dyDescent="0.3">
      <c r="B2" s="113" t="s">
        <v>2156</v>
      </c>
    </row>
    <row r="3" spans="2:8" ht="20.25" x14ac:dyDescent="0.3">
      <c r="B3" s="76">
        <f>Cover!C26</f>
        <v>2013</v>
      </c>
    </row>
    <row r="4" spans="2:8" ht="15.75" x14ac:dyDescent="0.25">
      <c r="B4" s="74" t="s">
        <v>2121</v>
      </c>
    </row>
    <row r="6" spans="2:8" x14ac:dyDescent="0.2">
      <c r="B6" s="489" t="s">
        <v>2011</v>
      </c>
      <c r="C6" s="489"/>
      <c r="D6" s="489"/>
      <c r="E6" s="489"/>
      <c r="F6" s="489"/>
      <c r="G6" s="489"/>
      <c r="H6" s="122">
        <v>0</v>
      </c>
    </row>
    <row r="7" spans="2:8" x14ac:dyDescent="0.2">
      <c r="B7" s="489" t="s">
        <v>2012</v>
      </c>
      <c r="C7" s="489"/>
      <c r="D7" s="489"/>
      <c r="E7" s="489"/>
      <c r="F7" s="489"/>
      <c r="G7" s="489"/>
      <c r="H7" s="122">
        <v>39</v>
      </c>
    </row>
    <row r="8" spans="2:8" x14ac:dyDescent="0.2">
      <c r="B8" s="489" t="s">
        <v>2150</v>
      </c>
      <c r="C8" s="489"/>
      <c r="D8" s="489"/>
      <c r="E8" s="489"/>
      <c r="F8" s="489"/>
      <c r="G8" s="489"/>
      <c r="H8" s="122">
        <v>0</v>
      </c>
    </row>
    <row r="9" spans="2:8" x14ac:dyDescent="0.2">
      <c r="B9" s="489" t="s">
        <v>2015</v>
      </c>
      <c r="C9" s="489"/>
      <c r="D9" s="489"/>
      <c r="E9" s="489"/>
      <c r="F9" s="489"/>
      <c r="G9" s="489"/>
      <c r="H9" s="122">
        <v>17</v>
      </c>
    </row>
    <row r="10" spans="2:8" x14ac:dyDescent="0.2">
      <c r="B10" s="489" t="s">
        <v>2013</v>
      </c>
      <c r="C10" s="489"/>
      <c r="D10" s="489"/>
      <c r="E10" s="489"/>
      <c r="F10" s="489"/>
      <c r="G10" s="489"/>
      <c r="H10" s="122">
        <v>4</v>
      </c>
    </row>
    <row r="11" spans="2:8" x14ac:dyDescent="0.2">
      <c r="B11" s="489" t="s">
        <v>2016</v>
      </c>
      <c r="C11" s="489"/>
      <c r="D11" s="489"/>
      <c r="E11" s="489"/>
      <c r="F11" s="489"/>
      <c r="G11" s="489"/>
      <c r="H11" s="122">
        <v>287</v>
      </c>
    </row>
    <row r="12" spans="2:8" x14ac:dyDescent="0.2">
      <c r="B12" s="489" t="s">
        <v>2014</v>
      </c>
      <c r="C12" s="489"/>
      <c r="D12" s="489"/>
      <c r="E12" s="489"/>
      <c r="F12" s="489"/>
      <c r="G12" s="489"/>
      <c r="H12" s="366">
        <v>732</v>
      </c>
    </row>
    <row r="13" spans="2:8" x14ac:dyDescent="0.2">
      <c r="B13" s="489" t="s">
        <v>1896</v>
      </c>
      <c r="C13" s="489"/>
      <c r="D13" s="489"/>
      <c r="E13" s="489"/>
      <c r="F13" s="489"/>
      <c r="G13" s="489"/>
      <c r="H13" s="366">
        <v>2913</v>
      </c>
    </row>
    <row r="14" spans="2:8" x14ac:dyDescent="0.2">
      <c r="B14" s="489" t="s">
        <v>1897</v>
      </c>
      <c r="C14" s="489"/>
      <c r="D14" s="489"/>
      <c r="E14" s="489"/>
      <c r="F14" s="489"/>
      <c r="G14" s="489"/>
      <c r="H14" s="366">
        <v>540</v>
      </c>
    </row>
    <row r="15" spans="2:8" x14ac:dyDescent="0.2">
      <c r="B15" s="491" t="s">
        <v>1898</v>
      </c>
      <c r="C15" s="489"/>
      <c r="D15" s="489"/>
      <c r="E15" s="489"/>
      <c r="F15" s="489"/>
      <c r="G15" s="489"/>
      <c r="H15" s="366">
        <v>653</v>
      </c>
    </row>
    <row r="16" spans="2:8" x14ac:dyDescent="0.2">
      <c r="B16" s="489" t="s">
        <v>1899</v>
      </c>
      <c r="C16" s="489"/>
      <c r="D16" s="489"/>
      <c r="E16" s="489"/>
      <c r="F16" s="489"/>
      <c r="G16" s="489"/>
      <c r="H16" s="366">
        <v>967</v>
      </c>
    </row>
    <row r="17" spans="2:8" x14ac:dyDescent="0.2">
      <c r="B17" s="489" t="s">
        <v>1900</v>
      </c>
      <c r="C17" s="489"/>
      <c r="D17" s="489"/>
      <c r="E17" s="489"/>
      <c r="F17" s="489"/>
      <c r="G17" s="489"/>
      <c r="H17" s="366">
        <v>19631</v>
      </c>
    </row>
    <row r="18" spans="2:8" x14ac:dyDescent="0.2">
      <c r="B18" s="489" t="s">
        <v>1901</v>
      </c>
      <c r="C18" s="489"/>
      <c r="D18" s="489"/>
      <c r="E18" s="489"/>
      <c r="F18" s="489"/>
      <c r="G18" s="489"/>
      <c r="H18" s="122">
        <v>97</v>
      </c>
    </row>
    <row r="19" spans="2:8" x14ac:dyDescent="0.2">
      <c r="B19" s="489" t="s">
        <v>1902</v>
      </c>
      <c r="C19" s="489"/>
      <c r="D19" s="489"/>
      <c r="E19" s="489"/>
      <c r="F19" s="489"/>
      <c r="G19" s="489"/>
      <c r="H19" s="122">
        <v>87</v>
      </c>
    </row>
    <row r="21" spans="2:8" ht="15.75" x14ac:dyDescent="0.25">
      <c r="B21" s="74" t="s">
        <v>2122</v>
      </c>
    </row>
    <row r="23" spans="2:8" x14ac:dyDescent="0.2">
      <c r="B23" s="489" t="s">
        <v>2100</v>
      </c>
      <c r="C23" s="489"/>
      <c r="D23" s="489"/>
      <c r="E23" s="489"/>
      <c r="F23" s="489"/>
      <c r="G23" s="489"/>
      <c r="H23" s="122">
        <v>4</v>
      </c>
    </row>
    <row r="24" spans="2:8" x14ac:dyDescent="0.2">
      <c r="B24" s="490" t="s">
        <v>1903</v>
      </c>
      <c r="C24" s="490"/>
      <c r="D24" s="490"/>
      <c r="E24" s="490"/>
      <c r="F24" s="490"/>
      <c r="G24" s="490"/>
      <c r="H24" s="80"/>
    </row>
    <row r="25" spans="2:8" x14ac:dyDescent="0.2">
      <c r="B25" s="489" t="s">
        <v>1904</v>
      </c>
      <c r="C25" s="489"/>
      <c r="D25" s="489"/>
      <c r="E25" s="489"/>
      <c r="F25" s="489"/>
      <c r="G25" s="489"/>
      <c r="H25" s="365">
        <v>0.25</v>
      </c>
    </row>
    <row r="26" spans="2:8" x14ac:dyDescent="0.2">
      <c r="B26" s="489" t="s">
        <v>1905</v>
      </c>
      <c r="C26" s="489"/>
      <c r="D26" s="489"/>
      <c r="E26" s="489"/>
      <c r="F26" s="489"/>
      <c r="G26" s="489"/>
      <c r="H26" s="365">
        <v>0</v>
      </c>
    </row>
    <row r="27" spans="2:8" x14ac:dyDescent="0.2">
      <c r="B27" s="489" t="s">
        <v>1906</v>
      </c>
      <c r="C27" s="489"/>
      <c r="D27" s="489"/>
      <c r="E27" s="489"/>
      <c r="F27" s="489"/>
      <c r="G27" s="489"/>
      <c r="H27" s="365">
        <v>0.25</v>
      </c>
    </row>
    <row r="28" spans="2:8" x14ac:dyDescent="0.2">
      <c r="B28" s="489" t="s">
        <v>1907</v>
      </c>
      <c r="C28" s="489"/>
      <c r="D28" s="489"/>
      <c r="E28" s="489"/>
      <c r="F28" s="489"/>
      <c r="G28" s="489"/>
      <c r="H28" s="365">
        <v>0.5</v>
      </c>
    </row>
    <row r="29" spans="2:8" x14ac:dyDescent="0.2">
      <c r="B29" s="489" t="s">
        <v>1908</v>
      </c>
      <c r="C29" s="489"/>
      <c r="D29" s="489"/>
      <c r="E29" s="489"/>
      <c r="F29" s="489"/>
      <c r="G29" s="489"/>
      <c r="H29" s="365">
        <v>0</v>
      </c>
    </row>
    <row r="30" spans="2:8" x14ac:dyDescent="0.2">
      <c r="B30" s="489" t="s">
        <v>1909</v>
      </c>
      <c r="C30" s="489"/>
      <c r="D30" s="489"/>
      <c r="E30" s="489"/>
      <c r="F30" s="489"/>
      <c r="G30" s="489"/>
      <c r="H30" s="365">
        <v>0</v>
      </c>
    </row>
    <row r="31" spans="2:8" x14ac:dyDescent="0.2">
      <c r="B31" s="489" t="s">
        <v>2009</v>
      </c>
      <c r="C31" s="489"/>
      <c r="D31" s="489"/>
      <c r="E31" s="489"/>
      <c r="F31" s="489"/>
      <c r="G31" s="489"/>
      <c r="H31" s="365">
        <v>0</v>
      </c>
    </row>
    <row r="32" spans="2:8" x14ac:dyDescent="0.2">
      <c r="B32" s="493" t="s">
        <v>2101</v>
      </c>
      <c r="C32" s="494"/>
      <c r="D32" s="389"/>
      <c r="E32" s="389"/>
      <c r="F32" s="389"/>
      <c r="G32" s="390"/>
      <c r="H32" s="80"/>
    </row>
    <row r="33" spans="2:8" x14ac:dyDescent="0.2">
      <c r="B33" s="489" t="s">
        <v>2102</v>
      </c>
      <c r="C33" s="489"/>
      <c r="D33" s="489"/>
      <c r="E33" s="489"/>
      <c r="F33" s="489"/>
      <c r="G33" s="489"/>
      <c r="H33" s="365">
        <v>0</v>
      </c>
    </row>
    <row r="34" spans="2:8" x14ac:dyDescent="0.2">
      <c r="B34" s="489" t="s">
        <v>2103</v>
      </c>
      <c r="C34" s="489"/>
      <c r="D34" s="489"/>
      <c r="E34" s="489"/>
      <c r="F34" s="489"/>
      <c r="G34" s="489"/>
      <c r="H34" s="365">
        <v>0</v>
      </c>
    </row>
    <row r="35" spans="2:8" x14ac:dyDescent="0.2">
      <c r="B35" s="489" t="s">
        <v>2104</v>
      </c>
      <c r="C35" s="489"/>
      <c r="D35" s="489"/>
      <c r="E35" s="489"/>
      <c r="F35" s="489"/>
      <c r="G35" s="489"/>
      <c r="H35" s="365">
        <v>0.25</v>
      </c>
    </row>
    <row r="36" spans="2:8" x14ac:dyDescent="0.2">
      <c r="B36" s="489" t="s">
        <v>2105</v>
      </c>
      <c r="C36" s="489"/>
      <c r="D36" s="489"/>
      <c r="E36" s="489"/>
      <c r="F36" s="489"/>
      <c r="G36" s="489"/>
      <c r="H36" s="365">
        <v>0.5</v>
      </c>
    </row>
    <row r="37" spans="2:8" x14ac:dyDescent="0.2">
      <c r="B37" s="489" t="s">
        <v>2106</v>
      </c>
      <c r="C37" s="489"/>
      <c r="D37" s="489"/>
      <c r="E37" s="489"/>
      <c r="F37" s="489"/>
      <c r="G37" s="489"/>
      <c r="H37" s="365">
        <v>0</v>
      </c>
    </row>
    <row r="38" spans="2:8" x14ac:dyDescent="0.2">
      <c r="B38" s="489" t="s">
        <v>2107</v>
      </c>
      <c r="C38" s="489"/>
      <c r="D38" s="489"/>
      <c r="E38" s="489"/>
      <c r="F38" s="489"/>
      <c r="G38" s="489"/>
      <c r="H38" s="365">
        <v>0.25</v>
      </c>
    </row>
    <row r="39" spans="2:8" x14ac:dyDescent="0.2">
      <c r="B39" s="489" t="s">
        <v>2108</v>
      </c>
      <c r="C39" s="489"/>
      <c r="D39" s="489"/>
      <c r="E39" s="489"/>
      <c r="F39" s="489"/>
      <c r="G39" s="489"/>
      <c r="H39" s="365">
        <v>0</v>
      </c>
    </row>
    <row r="40" spans="2:8" x14ac:dyDescent="0.2">
      <c r="B40" s="489" t="s">
        <v>2009</v>
      </c>
      <c r="C40" s="489"/>
      <c r="D40" s="489"/>
      <c r="E40" s="489"/>
      <c r="F40" s="489"/>
      <c r="G40" s="489"/>
      <c r="H40" s="365">
        <v>0</v>
      </c>
    </row>
    <row r="41" spans="2:8" ht="12" customHeight="1" x14ac:dyDescent="0.2"/>
    <row r="42" spans="2:8" ht="15.75" x14ac:dyDescent="0.25">
      <c r="B42" s="74" t="s">
        <v>2123</v>
      </c>
    </row>
    <row r="44" spans="2:8" x14ac:dyDescent="0.2">
      <c r="B44" s="490" t="s">
        <v>1910</v>
      </c>
      <c r="C44" s="490"/>
      <c r="D44" s="490"/>
      <c r="E44" s="490"/>
      <c r="F44" s="490"/>
      <c r="G44" s="490"/>
      <c r="H44" s="80"/>
    </row>
    <row r="45" spans="2:8" x14ac:dyDescent="0.2">
      <c r="B45" s="492" t="s">
        <v>1911</v>
      </c>
      <c r="C45" s="492"/>
      <c r="D45" s="492"/>
      <c r="E45" s="492"/>
      <c r="F45" s="492"/>
      <c r="G45" s="492"/>
      <c r="H45" s="379">
        <v>45034</v>
      </c>
    </row>
    <row r="46" spans="2:8" x14ac:dyDescent="0.2">
      <c r="B46" s="492" t="s">
        <v>1912</v>
      </c>
      <c r="C46" s="492"/>
      <c r="D46" s="492"/>
      <c r="E46" s="492"/>
      <c r="F46" s="492"/>
      <c r="G46" s="492"/>
      <c r="H46" s="380">
        <v>52</v>
      </c>
    </row>
    <row r="47" spans="2:8" x14ac:dyDescent="0.2">
      <c r="B47" s="490" t="s">
        <v>1913</v>
      </c>
      <c r="C47" s="490"/>
      <c r="D47" s="490"/>
      <c r="E47" s="490"/>
      <c r="F47" s="490"/>
      <c r="G47" s="490"/>
      <c r="H47" s="380"/>
    </row>
    <row r="48" spans="2:8" x14ac:dyDescent="0.2">
      <c r="B48" s="492" t="s">
        <v>1914</v>
      </c>
      <c r="C48" s="492"/>
      <c r="D48" s="492"/>
      <c r="E48" s="492"/>
      <c r="F48" s="492"/>
      <c r="G48" s="492"/>
      <c r="H48" s="380">
        <v>257.8</v>
      </c>
    </row>
    <row r="49" spans="2:10" x14ac:dyDescent="0.2">
      <c r="B49" s="492" t="s">
        <v>1915</v>
      </c>
      <c r="C49" s="492"/>
      <c r="D49" s="492"/>
      <c r="E49" s="492"/>
      <c r="F49" s="492"/>
      <c r="G49" s="492"/>
      <c r="H49" s="380">
        <v>17</v>
      </c>
    </row>
    <row r="50" spans="2:10" x14ac:dyDescent="0.2">
      <c r="B50" s="492" t="s">
        <v>1916</v>
      </c>
      <c r="C50" s="492"/>
      <c r="D50" s="492"/>
      <c r="E50" s="492"/>
      <c r="F50" s="492"/>
      <c r="G50" s="492"/>
      <c r="H50" s="381">
        <v>6.3</v>
      </c>
    </row>
    <row r="51" spans="2:10" x14ac:dyDescent="0.2">
      <c r="B51" s="492" t="s">
        <v>1917</v>
      </c>
      <c r="C51" s="492"/>
      <c r="D51" s="492"/>
      <c r="E51" s="492"/>
      <c r="F51" s="492"/>
      <c r="G51" s="492"/>
      <c r="H51" s="376">
        <v>52164</v>
      </c>
    </row>
    <row r="52" spans="2:10" x14ac:dyDescent="0.2">
      <c r="B52" s="490" t="s">
        <v>2109</v>
      </c>
      <c r="C52" s="490"/>
      <c r="D52" s="490"/>
      <c r="E52" s="490"/>
      <c r="F52" s="490"/>
      <c r="G52" s="490"/>
      <c r="H52" s="80"/>
      <c r="I52" s="195"/>
      <c r="J52" s="195"/>
    </row>
    <row r="53" spans="2:10" x14ac:dyDescent="0.2">
      <c r="B53" s="492" t="s">
        <v>2110</v>
      </c>
      <c r="C53" s="492"/>
      <c r="D53" s="492"/>
      <c r="E53" s="492"/>
      <c r="F53" s="492"/>
      <c r="G53" s="492"/>
      <c r="H53" s="366">
        <v>106184</v>
      </c>
      <c r="I53" s="195"/>
      <c r="J53" s="195"/>
    </row>
    <row r="54" spans="2:10" x14ac:dyDescent="0.2">
      <c r="B54" s="492" t="s">
        <v>2111</v>
      </c>
      <c r="C54" s="492"/>
      <c r="D54" s="492"/>
      <c r="E54" s="492"/>
      <c r="F54" s="492"/>
      <c r="G54" s="492"/>
      <c r="H54" s="366">
        <v>13834</v>
      </c>
      <c r="I54" s="195"/>
      <c r="J54" s="195"/>
    </row>
    <row r="55" spans="2:10" x14ac:dyDescent="0.2">
      <c r="B55" s="492" t="s">
        <v>2112</v>
      </c>
      <c r="C55" s="492"/>
      <c r="D55" s="492"/>
      <c r="E55" s="492"/>
      <c r="F55" s="492"/>
      <c r="G55" s="492"/>
      <c r="H55" s="366">
        <v>21.890820999999999</v>
      </c>
      <c r="I55" s="195"/>
      <c r="J55" s="195"/>
    </row>
    <row r="56" spans="2:10" x14ac:dyDescent="0.2">
      <c r="B56" s="492" t="s">
        <v>2113</v>
      </c>
      <c r="C56" s="492"/>
      <c r="D56" s="492"/>
      <c r="E56" s="492"/>
      <c r="F56" s="492"/>
      <c r="G56" s="492"/>
      <c r="H56" s="367">
        <v>2.4062005575227908E-2</v>
      </c>
      <c r="I56" s="195"/>
      <c r="J56" s="195"/>
    </row>
    <row r="57" spans="2:10" x14ac:dyDescent="0.2">
      <c r="B57" s="492" t="s">
        <v>2114</v>
      </c>
      <c r="C57" s="492"/>
      <c r="D57" s="492"/>
      <c r="E57" s="492"/>
      <c r="F57" s="492"/>
      <c r="G57" s="492"/>
      <c r="H57" s="122">
        <v>2</v>
      </c>
      <c r="I57" s="195"/>
      <c r="J57" s="195"/>
    </row>
    <row r="58" spans="2:10" x14ac:dyDescent="0.2">
      <c r="B58" s="493" t="s">
        <v>2115</v>
      </c>
      <c r="C58" s="494"/>
      <c r="D58" s="494"/>
      <c r="E58" s="494"/>
      <c r="F58" s="494"/>
      <c r="G58" s="502"/>
      <c r="H58" s="80"/>
    </row>
    <row r="59" spans="2:10" x14ac:dyDescent="0.2">
      <c r="B59" s="496" t="s">
        <v>1918</v>
      </c>
      <c r="C59" s="497"/>
      <c r="D59" s="497"/>
      <c r="E59" s="497"/>
      <c r="F59" s="497"/>
      <c r="G59" s="498"/>
      <c r="H59" s="122">
        <v>23</v>
      </c>
    </row>
    <row r="60" spans="2:10" x14ac:dyDescent="0.2">
      <c r="B60" s="496" t="s">
        <v>1919</v>
      </c>
      <c r="C60" s="497"/>
      <c r="D60" s="497"/>
      <c r="E60" s="497"/>
      <c r="F60" s="497"/>
      <c r="G60" s="498"/>
      <c r="H60" s="122">
        <v>4</v>
      </c>
    </row>
    <row r="61" spans="2:10" x14ac:dyDescent="0.2">
      <c r="B61" s="496" t="s">
        <v>1920</v>
      </c>
      <c r="C61" s="497"/>
      <c r="D61" s="497"/>
      <c r="E61" s="497"/>
      <c r="F61" s="497"/>
      <c r="G61" s="498"/>
      <c r="H61" s="122">
        <v>81</v>
      </c>
    </row>
    <row r="62" spans="2:10" x14ac:dyDescent="0.2">
      <c r="B62" s="496" t="s">
        <v>1921</v>
      </c>
      <c r="C62" s="497"/>
      <c r="D62" s="497"/>
      <c r="E62" s="497"/>
      <c r="F62" s="497"/>
      <c r="G62" s="498"/>
      <c r="H62" s="122">
        <v>15</v>
      </c>
    </row>
    <row r="63" spans="2:10" x14ac:dyDescent="0.2">
      <c r="B63" s="496" t="s">
        <v>1922</v>
      </c>
      <c r="C63" s="497"/>
      <c r="D63" s="497"/>
      <c r="E63" s="497"/>
      <c r="F63" s="497"/>
      <c r="G63" s="498"/>
      <c r="H63" s="122">
        <v>14</v>
      </c>
    </row>
    <row r="64" spans="2:10" x14ac:dyDescent="0.2">
      <c r="B64" s="499" t="s">
        <v>1923</v>
      </c>
      <c r="C64" s="500"/>
      <c r="D64" s="500"/>
      <c r="E64" s="500"/>
      <c r="F64" s="500"/>
      <c r="G64" s="501"/>
      <c r="H64" s="78">
        <f>SUM(H59:H63)</f>
        <v>137</v>
      </c>
    </row>
    <row r="66" spans="2:8" ht="45" customHeight="1" x14ac:dyDescent="0.2">
      <c r="B66" s="495" t="s">
        <v>2418</v>
      </c>
      <c r="C66" s="495"/>
      <c r="D66" s="495"/>
      <c r="E66" s="495"/>
      <c r="F66" s="495"/>
      <c r="G66" s="495"/>
      <c r="H66" s="495"/>
    </row>
  </sheetData>
  <mergeCells count="54">
    <mergeCell ref="B59:G59"/>
    <mergeCell ref="B52:G52"/>
    <mergeCell ref="B26:G26"/>
    <mergeCell ref="B27:G27"/>
    <mergeCell ref="B28:G28"/>
    <mergeCell ref="B29:G29"/>
    <mergeCell ref="B51:G51"/>
    <mergeCell ref="B30:G30"/>
    <mergeCell ref="B47:G47"/>
    <mergeCell ref="B31:G31"/>
    <mergeCell ref="B58:G58"/>
    <mergeCell ref="B57:G57"/>
    <mergeCell ref="B53:G53"/>
    <mergeCell ref="B55:G55"/>
    <mergeCell ref="B56:G56"/>
    <mergeCell ref="B54:G54"/>
    <mergeCell ref="B66:H66"/>
    <mergeCell ref="B60:G60"/>
    <mergeCell ref="B61:G61"/>
    <mergeCell ref="B62:G62"/>
    <mergeCell ref="B63:G63"/>
    <mergeCell ref="B64:G64"/>
    <mergeCell ref="B25:G25"/>
    <mergeCell ref="B48:G48"/>
    <mergeCell ref="B49:G49"/>
    <mergeCell ref="B50:G50"/>
    <mergeCell ref="B36:G36"/>
    <mergeCell ref="B37:G37"/>
    <mergeCell ref="B38:G38"/>
    <mergeCell ref="B40:G40"/>
    <mergeCell ref="B39:G39"/>
    <mergeCell ref="B46:G46"/>
    <mergeCell ref="B44:G44"/>
    <mergeCell ref="B45:G45"/>
    <mergeCell ref="B32:G32"/>
    <mergeCell ref="B33:G33"/>
    <mergeCell ref="B34:G34"/>
    <mergeCell ref="B35:G35"/>
    <mergeCell ref="B24:G24"/>
    <mergeCell ref="B15:G15"/>
    <mergeCell ref="B16:G16"/>
    <mergeCell ref="B12:G12"/>
    <mergeCell ref="B23:G23"/>
    <mergeCell ref="B19:G19"/>
    <mergeCell ref="B18:G18"/>
    <mergeCell ref="B17:G17"/>
    <mergeCell ref="B11:G11"/>
    <mergeCell ref="B13:G13"/>
    <mergeCell ref="B14:G14"/>
    <mergeCell ref="B6:G6"/>
    <mergeCell ref="B7:G7"/>
    <mergeCell ref="B8:G8"/>
    <mergeCell ref="B10:G10"/>
    <mergeCell ref="B9:G9"/>
  </mergeCells>
  <phoneticPr fontId="31" type="noConversion"/>
  <dataValidations count="1">
    <dataValidation type="whole" allowBlank="1" showInputMessage="1" showErrorMessage="1" errorTitle="Whole Number" error="This field must contain a whole number. Text and decimals are not acceptable." sqref="C34:C40">
      <formula1>-1000</formula1>
      <formula2>9999999999</formula2>
    </dataValidation>
  </dataValidations>
  <pageMargins left="0.19685039370078741" right="0.19685039370078741" top="0.39370078740157483" bottom="0.39370078740157483" header="0.19685039370078741" footer="0.19685039370078741"/>
  <pageSetup paperSize="9" scale="87" orientation="portrait" r:id="rId1"/>
  <headerFooter alignWithMargins="0">
    <oddHeader>&amp;R&amp;A</oddHeader>
    <oddFooter>&amp;L&amp;D&amp;C&amp;F&amp;R&amp;P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8"/>
  <sheetViews>
    <sheetView zoomScale="85" zoomScaleNormal="85" zoomScaleSheetLayoutView="75" workbookViewId="0">
      <selection activeCell="N14" sqref="N14"/>
    </sheetView>
  </sheetViews>
  <sheetFormatPr defaultRowHeight="12.75" x14ac:dyDescent="0.2"/>
  <cols>
    <col min="1" max="1" width="11" customWidth="1"/>
    <col min="2" max="2" width="42.140625" bestFit="1" customWidth="1"/>
    <col min="3" max="3" width="12.28515625" bestFit="1" customWidth="1"/>
    <col min="4" max="4" width="15.42578125" bestFit="1" customWidth="1"/>
    <col min="5" max="5" width="14.42578125" bestFit="1" customWidth="1"/>
    <col min="6" max="6" width="11.140625" bestFit="1" customWidth="1"/>
    <col min="7" max="8" width="10.42578125" bestFit="1" customWidth="1"/>
    <col min="9" max="9" width="11.140625" bestFit="1" customWidth="1"/>
  </cols>
  <sheetData>
    <row r="1" spans="2:8" ht="20.25" x14ac:dyDescent="0.3">
      <c r="B1" s="75" t="str">
        <f>Cover!C22</f>
        <v>CitiPower Pty</v>
      </c>
    </row>
    <row r="2" spans="2:8" ht="20.25" x14ac:dyDescent="0.3">
      <c r="B2" s="75" t="s">
        <v>2124</v>
      </c>
    </row>
    <row r="3" spans="2:8" ht="20.25" x14ac:dyDescent="0.3">
      <c r="B3" s="76">
        <f>Cover!C26</f>
        <v>2013</v>
      </c>
    </row>
    <row r="4" spans="2:8" ht="15.75" x14ac:dyDescent="0.25">
      <c r="B4" s="205" t="s">
        <v>2143</v>
      </c>
    </row>
    <row r="5" spans="2:8" ht="15.75" x14ac:dyDescent="0.25">
      <c r="B5" s="205"/>
    </row>
    <row r="6" spans="2:8" x14ac:dyDescent="0.2">
      <c r="B6" s="508" t="s">
        <v>2133</v>
      </c>
      <c r="C6" s="510" t="s">
        <v>2032</v>
      </c>
      <c r="D6" s="471" t="s">
        <v>2033</v>
      </c>
      <c r="E6" s="473"/>
      <c r="F6" s="471" t="s">
        <v>2034</v>
      </c>
      <c r="G6" s="472"/>
      <c r="H6" s="472"/>
    </row>
    <row r="7" spans="2:8" x14ac:dyDescent="0.2">
      <c r="B7" s="509"/>
      <c r="C7" s="511"/>
      <c r="D7" s="135" t="s">
        <v>2035</v>
      </c>
      <c r="E7" s="135" t="s">
        <v>2036</v>
      </c>
      <c r="F7" s="135" t="s">
        <v>2037</v>
      </c>
      <c r="G7" s="135" t="s">
        <v>2038</v>
      </c>
      <c r="H7" s="135" t="s">
        <v>2039</v>
      </c>
    </row>
    <row r="8" spans="2:8" x14ac:dyDescent="0.2">
      <c r="B8" s="141" t="s">
        <v>1867</v>
      </c>
      <c r="C8" s="369">
        <f>SUM(D8:E8)</f>
        <v>58479.535940831702</v>
      </c>
      <c r="D8" s="368">
        <v>39604.656710916861</v>
      </c>
      <c r="E8" s="368">
        <v>18874.879229914844</v>
      </c>
      <c r="F8" s="368">
        <v>0</v>
      </c>
      <c r="G8" s="368">
        <v>28</v>
      </c>
      <c r="H8" s="368">
        <v>58451.535940831702</v>
      </c>
    </row>
    <row r="9" spans="2:8" x14ac:dyDescent="0.2">
      <c r="B9" s="141" t="s">
        <v>1868</v>
      </c>
      <c r="C9" s="369">
        <f>SUM(D9:E9)</f>
        <v>263040.4640591683</v>
      </c>
      <c r="D9" s="368">
        <v>227772.34328908313</v>
      </c>
      <c r="E9" s="368">
        <v>35268.120770085152</v>
      </c>
      <c r="F9" s="368">
        <v>7</v>
      </c>
      <c r="G9" s="368">
        <v>47</v>
      </c>
      <c r="H9" s="368">
        <v>262986.4640591683</v>
      </c>
    </row>
    <row r="10" spans="2:8" x14ac:dyDescent="0.2">
      <c r="B10" s="141" t="s">
        <v>2040</v>
      </c>
      <c r="C10" s="138">
        <f>SUM(D10:H10)</f>
        <v>0</v>
      </c>
      <c r="D10" s="368">
        <v>0</v>
      </c>
      <c r="E10" s="368">
        <v>0</v>
      </c>
      <c r="F10" s="368">
        <v>0</v>
      </c>
      <c r="G10" s="368">
        <v>0</v>
      </c>
      <c r="H10" s="368">
        <v>0</v>
      </c>
    </row>
    <row r="11" spans="2:8" x14ac:dyDescent="0.2">
      <c r="B11" s="141" t="s">
        <v>2041</v>
      </c>
      <c r="C11" s="138">
        <f>SUM(D11:H11)</f>
        <v>0</v>
      </c>
      <c r="D11" s="368">
        <v>0</v>
      </c>
      <c r="E11" s="368">
        <v>0</v>
      </c>
      <c r="F11" s="368">
        <v>0</v>
      </c>
      <c r="G11" s="368">
        <v>0</v>
      </c>
      <c r="H11" s="368">
        <v>0</v>
      </c>
    </row>
    <row r="12" spans="2:8" x14ac:dyDescent="0.2">
      <c r="B12" s="141"/>
      <c r="C12" s="141"/>
      <c r="D12" s="141"/>
      <c r="E12" s="141"/>
      <c r="F12" s="141"/>
      <c r="G12" s="141"/>
      <c r="H12" s="141"/>
    </row>
    <row r="13" spans="2:8" x14ac:dyDescent="0.2">
      <c r="B13" s="144" t="s">
        <v>2056</v>
      </c>
      <c r="C13" s="138">
        <f t="shared" ref="C13:H13" si="0">SUM(C8:C11)</f>
        <v>321520</v>
      </c>
      <c r="D13" s="138">
        <f t="shared" si="0"/>
        <v>267377</v>
      </c>
      <c r="E13" s="138">
        <f t="shared" si="0"/>
        <v>54143</v>
      </c>
      <c r="F13" s="138">
        <f t="shared" si="0"/>
        <v>7</v>
      </c>
      <c r="G13" s="138">
        <f t="shared" si="0"/>
        <v>75</v>
      </c>
      <c r="H13" s="138">
        <f t="shared" si="0"/>
        <v>321438</v>
      </c>
    </row>
    <row r="14" spans="2:8" x14ac:dyDescent="0.2">
      <c r="B14" s="129"/>
      <c r="C14" s="127"/>
      <c r="D14" s="128"/>
      <c r="E14" s="128"/>
      <c r="F14" s="128"/>
      <c r="G14" s="128"/>
    </row>
    <row r="15" spans="2:8" x14ac:dyDescent="0.2">
      <c r="B15" s="142" t="s">
        <v>2042</v>
      </c>
      <c r="C15" s="135" t="s">
        <v>1867</v>
      </c>
      <c r="D15" s="135" t="s">
        <v>1868</v>
      </c>
      <c r="E15" s="135" t="s">
        <v>2043</v>
      </c>
      <c r="F15" s="140" t="s">
        <v>2044</v>
      </c>
    </row>
    <row r="16" spans="2:8" x14ac:dyDescent="0.2">
      <c r="B16" s="144" t="s">
        <v>2032</v>
      </c>
      <c r="C16" s="370">
        <v>226.91011235955057</v>
      </c>
      <c r="D16" s="370">
        <v>927.08988764044943</v>
      </c>
      <c r="E16" s="370">
        <v>0</v>
      </c>
      <c r="F16" s="370">
        <v>0</v>
      </c>
    </row>
    <row r="17" spans="2:9" x14ac:dyDescent="0.2">
      <c r="B17" s="129"/>
      <c r="C17" s="127"/>
      <c r="D17" s="128"/>
      <c r="E17" s="128"/>
      <c r="F17" s="128"/>
      <c r="G17" s="128"/>
    </row>
    <row r="18" spans="2:9" x14ac:dyDescent="0.2">
      <c r="B18" s="508" t="s">
        <v>2134</v>
      </c>
      <c r="C18" s="510" t="s">
        <v>2045</v>
      </c>
      <c r="D18" s="471" t="s">
        <v>2033</v>
      </c>
      <c r="E18" s="473"/>
      <c r="F18" s="471" t="s">
        <v>2034</v>
      </c>
      <c r="G18" s="472"/>
      <c r="H18" s="473"/>
    </row>
    <row r="19" spans="2:9" x14ac:dyDescent="0.2">
      <c r="B19" s="509"/>
      <c r="C19" s="511"/>
      <c r="D19" s="135" t="s">
        <v>2035</v>
      </c>
      <c r="E19" s="135" t="s">
        <v>2036</v>
      </c>
      <c r="F19" s="135" t="s">
        <v>2037</v>
      </c>
      <c r="G19" s="135" t="s">
        <v>2038</v>
      </c>
      <c r="H19" s="140" t="s">
        <v>2039</v>
      </c>
    </row>
    <row r="20" spans="2:9" x14ac:dyDescent="0.2">
      <c r="B20" s="141" t="s">
        <v>1867</v>
      </c>
      <c r="C20" s="369">
        <f>SUM(D20:E20)</f>
        <v>2666.8772105308653</v>
      </c>
      <c r="D20" s="368">
        <v>192.30290365551352</v>
      </c>
      <c r="E20" s="368">
        <v>2474.5743068753518</v>
      </c>
      <c r="F20" s="368">
        <v>0</v>
      </c>
      <c r="G20" s="368">
        <v>294.23377458769284</v>
      </c>
      <c r="H20" s="368">
        <v>2372.6434359431723</v>
      </c>
    </row>
    <row r="21" spans="2:9" x14ac:dyDescent="0.2">
      <c r="B21" s="141" t="s">
        <v>1868</v>
      </c>
      <c r="C21" s="369">
        <f>SUM(D21:E21)</f>
        <v>3314.4767703302286</v>
      </c>
      <c r="D21" s="368">
        <v>1077.2762549355741</v>
      </c>
      <c r="E21" s="368">
        <v>2237.2005153946548</v>
      </c>
      <c r="F21" s="368">
        <v>115.04599695648885</v>
      </c>
      <c r="G21" s="368">
        <v>269.0421934625835</v>
      </c>
      <c r="H21" s="368">
        <v>2930.3885799111563</v>
      </c>
    </row>
    <row r="22" spans="2:9" x14ac:dyDescent="0.2">
      <c r="B22" s="141" t="s">
        <v>2040</v>
      </c>
      <c r="C22" s="369">
        <f>SUM(D22:E22)</f>
        <v>9.6834853557491217E-4</v>
      </c>
      <c r="D22" s="368">
        <v>0</v>
      </c>
      <c r="E22" s="368">
        <v>9.6834853557491217E-4</v>
      </c>
      <c r="F22" s="368">
        <v>0</v>
      </c>
      <c r="G22" s="368">
        <v>0</v>
      </c>
      <c r="H22" s="368">
        <v>9.6834853557491217E-4</v>
      </c>
    </row>
    <row r="23" spans="2:9" x14ac:dyDescent="0.2">
      <c r="B23" s="141" t="s">
        <v>2041</v>
      </c>
      <c r="C23" s="369">
        <f>SUM(D23:E23)</f>
        <v>0</v>
      </c>
      <c r="D23" s="368">
        <v>0</v>
      </c>
      <c r="E23" s="368">
        <v>0</v>
      </c>
      <c r="F23" s="368">
        <v>0</v>
      </c>
      <c r="G23" s="368">
        <v>0</v>
      </c>
      <c r="H23" s="368">
        <v>0</v>
      </c>
    </row>
    <row r="24" spans="2:9" x14ac:dyDescent="0.2">
      <c r="B24" s="141"/>
      <c r="C24" s="141"/>
      <c r="D24" s="141"/>
      <c r="E24" s="141"/>
      <c r="F24" s="141"/>
      <c r="G24" s="141"/>
      <c r="H24" s="146"/>
    </row>
    <row r="25" spans="2:9" x14ac:dyDescent="0.2">
      <c r="B25" s="144" t="s">
        <v>2137</v>
      </c>
      <c r="C25" s="138">
        <f t="shared" ref="C25:H25" si="1">SUM(C20:C23)</f>
        <v>5981.3549492096299</v>
      </c>
      <c r="D25" s="138">
        <f t="shared" si="1"/>
        <v>1269.5791585910877</v>
      </c>
      <c r="E25" s="138">
        <f t="shared" si="1"/>
        <v>4711.7757906185425</v>
      </c>
      <c r="F25" s="137">
        <f t="shared" si="1"/>
        <v>115.04599695648885</v>
      </c>
      <c r="G25" s="138">
        <f t="shared" si="1"/>
        <v>563.27596805027633</v>
      </c>
      <c r="H25" s="138">
        <f t="shared" si="1"/>
        <v>5303.032984202865</v>
      </c>
    </row>
    <row r="26" spans="2:9" x14ac:dyDescent="0.2">
      <c r="B26" s="130"/>
      <c r="C26" s="130"/>
      <c r="D26" s="130"/>
      <c r="E26" s="130"/>
      <c r="F26" s="130"/>
      <c r="G26" s="130"/>
      <c r="H26" s="130"/>
      <c r="I26" s="130"/>
    </row>
    <row r="27" spans="2:9" x14ac:dyDescent="0.2">
      <c r="B27" s="508" t="s">
        <v>2135</v>
      </c>
      <c r="C27" s="510" t="s">
        <v>2046</v>
      </c>
      <c r="D27" s="471" t="s">
        <v>2047</v>
      </c>
      <c r="E27" s="472"/>
      <c r="F27" s="472"/>
      <c r="G27" s="471" t="s">
        <v>2048</v>
      </c>
      <c r="H27" s="472"/>
      <c r="I27" s="472"/>
    </row>
    <row r="28" spans="2:9" x14ac:dyDescent="0.2">
      <c r="B28" s="509"/>
      <c r="C28" s="511"/>
      <c r="D28" s="135" t="s">
        <v>2037</v>
      </c>
      <c r="E28" s="135" t="s">
        <v>2038</v>
      </c>
      <c r="F28" s="135" t="s">
        <v>2039</v>
      </c>
      <c r="G28" s="135" t="s">
        <v>2037</v>
      </c>
      <c r="H28" s="135" t="s">
        <v>2038</v>
      </c>
      <c r="I28" s="135" t="s">
        <v>2039</v>
      </c>
    </row>
    <row r="29" spans="2:9" x14ac:dyDescent="0.2">
      <c r="B29" s="141" t="s">
        <v>1867</v>
      </c>
      <c r="C29" s="361">
        <f>SUM(D29:I29)</f>
        <v>1425</v>
      </c>
      <c r="D29" s="372" t="s">
        <v>1960</v>
      </c>
      <c r="E29" s="372">
        <v>613</v>
      </c>
      <c r="F29" s="372">
        <v>582</v>
      </c>
      <c r="G29" s="372" t="s">
        <v>1960</v>
      </c>
      <c r="H29" s="372">
        <v>2</v>
      </c>
      <c r="I29" s="372">
        <v>228</v>
      </c>
    </row>
    <row r="30" spans="2:9" x14ac:dyDescent="0.2">
      <c r="B30" s="141" t="s">
        <v>1868</v>
      </c>
      <c r="C30" s="361">
        <f>SUM(D30:I30)</f>
        <v>5516</v>
      </c>
      <c r="D30" s="372" t="s">
        <v>1960</v>
      </c>
      <c r="E30" s="372">
        <v>712</v>
      </c>
      <c r="F30" s="372">
        <v>851</v>
      </c>
      <c r="G30" s="372" t="s">
        <v>1960</v>
      </c>
      <c r="H30" s="372">
        <v>455</v>
      </c>
      <c r="I30" s="372">
        <v>3498</v>
      </c>
    </row>
    <row r="31" spans="2:9" x14ac:dyDescent="0.2">
      <c r="B31" s="141" t="s">
        <v>2040</v>
      </c>
      <c r="C31" s="361">
        <f>SUM(D31:I31)</f>
        <v>0</v>
      </c>
      <c r="D31" s="372" t="s">
        <v>1960</v>
      </c>
      <c r="E31" s="372" t="s">
        <v>1960</v>
      </c>
      <c r="F31" s="372" t="s">
        <v>1960</v>
      </c>
      <c r="G31" s="372" t="s">
        <v>1960</v>
      </c>
      <c r="H31" s="372" t="s">
        <v>1960</v>
      </c>
      <c r="I31" s="372" t="s">
        <v>1960</v>
      </c>
    </row>
    <row r="32" spans="2:9" x14ac:dyDescent="0.2">
      <c r="B32" s="141" t="s">
        <v>2041</v>
      </c>
      <c r="C32" s="361">
        <f>SUM(D32:I32)</f>
        <v>0</v>
      </c>
      <c r="D32" s="372" t="s">
        <v>1960</v>
      </c>
      <c r="E32" s="372" t="s">
        <v>1960</v>
      </c>
      <c r="F32" s="372" t="s">
        <v>1960</v>
      </c>
      <c r="G32" s="372" t="s">
        <v>1960</v>
      </c>
      <c r="H32" s="372" t="s">
        <v>1960</v>
      </c>
      <c r="I32" s="372" t="s">
        <v>1960</v>
      </c>
    </row>
    <row r="33" spans="2:9" x14ac:dyDescent="0.2">
      <c r="B33" s="141" t="s">
        <v>1961</v>
      </c>
      <c r="C33" s="361">
        <f>SUM(D33:I33)</f>
        <v>383</v>
      </c>
      <c r="D33" s="372">
        <v>132</v>
      </c>
      <c r="E33" s="372">
        <v>2</v>
      </c>
      <c r="F33" s="372">
        <v>86</v>
      </c>
      <c r="G33" s="372">
        <v>153</v>
      </c>
      <c r="H33" s="372">
        <v>0</v>
      </c>
      <c r="I33" s="372">
        <v>10</v>
      </c>
    </row>
    <row r="34" spans="2:9" x14ac:dyDescent="0.2">
      <c r="B34" s="144" t="s">
        <v>2136</v>
      </c>
      <c r="C34" s="361">
        <f>SUM(C29:C33)</f>
        <v>7324</v>
      </c>
      <c r="D34" s="361">
        <f t="shared" ref="D34:I34" si="2">SUM(D29:D33)</f>
        <v>132</v>
      </c>
      <c r="E34" s="361">
        <f t="shared" si="2"/>
        <v>1327</v>
      </c>
      <c r="F34" s="361">
        <f t="shared" si="2"/>
        <v>1519</v>
      </c>
      <c r="G34" s="361">
        <f t="shared" si="2"/>
        <v>153</v>
      </c>
      <c r="H34" s="361">
        <f t="shared" si="2"/>
        <v>457</v>
      </c>
      <c r="I34" s="361">
        <f t="shared" si="2"/>
        <v>3736</v>
      </c>
    </row>
    <row r="35" spans="2:9" x14ac:dyDescent="0.2">
      <c r="B35" s="131"/>
      <c r="C35" s="132"/>
      <c r="D35" s="133"/>
      <c r="E35" s="133"/>
      <c r="F35" s="133"/>
    </row>
    <row r="36" spans="2:9" x14ac:dyDescent="0.2">
      <c r="B36" s="142" t="s">
        <v>2138</v>
      </c>
      <c r="C36" s="135" t="s">
        <v>2032</v>
      </c>
      <c r="D36" s="135" t="s">
        <v>2049</v>
      </c>
    </row>
    <row r="37" spans="2:9" x14ac:dyDescent="0.2">
      <c r="B37" s="141" t="s">
        <v>2031</v>
      </c>
      <c r="C37" s="362">
        <v>4621</v>
      </c>
      <c r="D37" s="362">
        <v>3999</v>
      </c>
    </row>
    <row r="38" spans="2:9" x14ac:dyDescent="0.2">
      <c r="B38" s="136" t="s">
        <v>2030</v>
      </c>
      <c r="C38" s="362">
        <v>106</v>
      </c>
      <c r="D38" s="362">
        <v>2740</v>
      </c>
    </row>
    <row r="39" spans="2:9" x14ac:dyDescent="0.2">
      <c r="B39" s="144" t="s">
        <v>2055</v>
      </c>
      <c r="C39" s="361">
        <f>SUM(C37:C38)</f>
        <v>4727</v>
      </c>
      <c r="D39" s="361">
        <f>SUM(D37:D38)</f>
        <v>6739</v>
      </c>
    </row>
    <row r="40" spans="2:9" x14ac:dyDescent="0.2">
      <c r="B40" s="131"/>
      <c r="C40" s="128"/>
      <c r="D40" s="128"/>
      <c r="E40" s="128"/>
    </row>
    <row r="41" spans="2:9" x14ac:dyDescent="0.2">
      <c r="B41" s="145" t="s">
        <v>1981</v>
      </c>
      <c r="C41" s="121"/>
    </row>
    <row r="42" spans="2:9" x14ac:dyDescent="0.2">
      <c r="B42" s="134" t="s">
        <v>2029</v>
      </c>
      <c r="C42" s="371">
        <v>7</v>
      </c>
    </row>
    <row r="43" spans="2:9" x14ac:dyDescent="0.2">
      <c r="B43" s="136" t="s">
        <v>1982</v>
      </c>
      <c r="C43" s="371">
        <v>75</v>
      </c>
    </row>
    <row r="44" spans="2:9" x14ac:dyDescent="0.2">
      <c r="B44" s="136" t="s">
        <v>1983</v>
      </c>
      <c r="C44" s="371">
        <v>267377</v>
      </c>
    </row>
    <row r="45" spans="2:9" x14ac:dyDescent="0.2">
      <c r="B45" s="136" t="s">
        <v>1984</v>
      </c>
      <c r="C45" s="371">
        <v>54061</v>
      </c>
    </row>
    <row r="46" spans="2:9" x14ac:dyDescent="0.2">
      <c r="B46" s="144" t="s">
        <v>1985</v>
      </c>
      <c r="C46" s="138">
        <f>SUM(C42:C45)</f>
        <v>321520</v>
      </c>
    </row>
    <row r="47" spans="2:9" x14ac:dyDescent="0.2">
      <c r="B47" s="131"/>
      <c r="C47" s="131"/>
    </row>
    <row r="48" spans="2:9" x14ac:dyDescent="0.2">
      <c r="B48" s="506" t="s">
        <v>2053</v>
      </c>
      <c r="C48" s="507"/>
    </row>
    <row r="49" spans="2:4" x14ac:dyDescent="0.2">
      <c r="B49" s="134" t="s">
        <v>2029</v>
      </c>
      <c r="C49" s="362">
        <v>3088</v>
      </c>
    </row>
    <row r="50" spans="2:4" x14ac:dyDescent="0.2">
      <c r="B50" s="143" t="s">
        <v>2031</v>
      </c>
      <c r="C50" s="362">
        <v>46144</v>
      </c>
    </row>
    <row r="51" spans="2:4" x14ac:dyDescent="0.2">
      <c r="B51" s="144" t="s">
        <v>2055</v>
      </c>
      <c r="C51" s="361">
        <f>SUM(C48:C50)</f>
        <v>49232</v>
      </c>
    </row>
    <row r="52" spans="2:4" x14ac:dyDescent="0.2">
      <c r="B52" s="131"/>
      <c r="C52" s="131"/>
    </row>
    <row r="53" spans="2:4" x14ac:dyDescent="0.2">
      <c r="B53" s="506" t="s">
        <v>2050</v>
      </c>
      <c r="C53" s="507"/>
    </row>
    <row r="54" spans="2:4" x14ac:dyDescent="0.2">
      <c r="B54" s="141" t="s">
        <v>2051</v>
      </c>
      <c r="C54" s="77">
        <v>2.98</v>
      </c>
    </row>
    <row r="55" spans="2:4" x14ac:dyDescent="0.2">
      <c r="B55" s="141" t="s">
        <v>2052</v>
      </c>
      <c r="C55" s="77">
        <v>157</v>
      </c>
    </row>
    <row r="56" spans="2:4" x14ac:dyDescent="0.2">
      <c r="B56" s="141" t="s">
        <v>2054</v>
      </c>
      <c r="C56" s="77">
        <v>1442</v>
      </c>
    </row>
    <row r="58" spans="2:4" x14ac:dyDescent="0.2">
      <c r="B58" s="503" t="s">
        <v>2167</v>
      </c>
      <c r="C58" s="504"/>
      <c r="D58" s="505"/>
    </row>
  </sheetData>
  <mergeCells count="15">
    <mergeCell ref="F6:H6"/>
    <mergeCell ref="D18:E18"/>
    <mergeCell ref="F18:H18"/>
    <mergeCell ref="D27:F27"/>
    <mergeCell ref="G27:I27"/>
    <mergeCell ref="B58:D58"/>
    <mergeCell ref="D6:E6"/>
    <mergeCell ref="B53:C53"/>
    <mergeCell ref="B48:C48"/>
    <mergeCell ref="B6:B7"/>
    <mergeCell ref="C6:C7"/>
    <mergeCell ref="B27:B28"/>
    <mergeCell ref="C27:C28"/>
    <mergeCell ref="B18:B19"/>
    <mergeCell ref="C18:C19"/>
  </mergeCells>
  <phoneticPr fontId="31" type="noConversion"/>
  <pageMargins left="0.19685039370078741" right="0.19685039370078741" top="0.39370078740157483" bottom="0.39370078740157483" header="0.19685039370078741" footer="0.19685039370078741"/>
  <pageSetup paperSize="9" scale="75" orientation="portrait" r:id="rId1"/>
  <headerFooter alignWithMargins="0">
    <oddHeader>&amp;R&amp;A</oddHeader>
    <oddFooter>&amp;L&amp;D&amp;C&amp;F&amp;R&amp;P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69"/>
  <sheetViews>
    <sheetView view="pageBreakPreview" zoomScale="75" zoomScaleNormal="100" workbookViewId="0">
      <selection activeCell="A5" sqref="A5"/>
    </sheetView>
  </sheetViews>
  <sheetFormatPr defaultRowHeight="12.75" x14ac:dyDescent="0.2"/>
  <cols>
    <col min="1" max="1" width="11.42578125" customWidth="1"/>
    <col min="2" max="2" width="14.85546875" customWidth="1"/>
    <col min="3" max="3" width="13.7109375" customWidth="1"/>
    <col min="4" max="4" width="17.140625" customWidth="1"/>
    <col min="5" max="5" width="35.140625" bestFit="1" customWidth="1"/>
    <col min="6" max="8" width="19.42578125" customWidth="1"/>
    <col min="9" max="11" width="19.42578125" style="296" customWidth="1"/>
  </cols>
  <sheetData>
    <row r="1" spans="2:11" ht="20.25" x14ac:dyDescent="0.3">
      <c r="B1" s="113" t="str">
        <f>Cover!C22</f>
        <v>CitiPower Pty</v>
      </c>
      <c r="C1" s="113"/>
      <c r="D1" s="113"/>
      <c r="E1" s="114"/>
      <c r="F1" s="114"/>
    </row>
    <row r="2" spans="2:11" ht="20.25" x14ac:dyDescent="0.3">
      <c r="B2" s="113" t="s">
        <v>2153</v>
      </c>
      <c r="C2" s="113"/>
      <c r="D2" s="113"/>
      <c r="E2" s="114"/>
      <c r="F2" s="114"/>
    </row>
    <row r="3" spans="2:11" ht="20.25" x14ac:dyDescent="0.3">
      <c r="B3" s="83">
        <f>Cover!C26</f>
        <v>2013</v>
      </c>
      <c r="C3" s="83"/>
      <c r="D3" s="83"/>
      <c r="E3" s="114"/>
      <c r="F3" s="114"/>
    </row>
    <row r="4" spans="2:11" ht="15.75" x14ac:dyDescent="0.2">
      <c r="B4" s="512" t="s">
        <v>2164</v>
      </c>
      <c r="C4" s="512"/>
      <c r="D4" s="512"/>
      <c r="E4" s="114"/>
      <c r="F4" s="114"/>
      <c r="G4" s="114"/>
      <c r="H4" s="114"/>
      <c r="I4" s="313"/>
      <c r="J4" s="313"/>
      <c r="K4" s="313"/>
    </row>
    <row r="5" spans="2:11" ht="15.75" x14ac:dyDescent="0.2">
      <c r="B5" s="277"/>
      <c r="C5" s="277"/>
      <c r="D5" s="277"/>
      <c r="E5" s="114"/>
      <c r="F5" s="114"/>
      <c r="G5" s="114"/>
      <c r="H5" s="114"/>
      <c r="I5" s="313"/>
      <c r="J5" s="313"/>
      <c r="K5" s="313"/>
    </row>
    <row r="6" spans="2:11" ht="57.75" customHeight="1" x14ac:dyDescent="0.2">
      <c r="B6" s="99" t="s">
        <v>2324</v>
      </c>
      <c r="C6" s="99" t="s">
        <v>1966</v>
      </c>
      <c r="D6" s="99" t="s">
        <v>1872</v>
      </c>
      <c r="E6" s="352" t="s">
        <v>2165</v>
      </c>
      <c r="F6" s="99" t="s">
        <v>1894</v>
      </c>
      <c r="G6" s="99" t="s">
        <v>2387</v>
      </c>
      <c r="H6" s="99" t="s">
        <v>2326</v>
      </c>
      <c r="I6" s="323" t="s">
        <v>2152</v>
      </c>
      <c r="J6" s="323" t="s">
        <v>2151</v>
      </c>
      <c r="K6" s="323" t="s">
        <v>2392</v>
      </c>
    </row>
    <row r="7" spans="2:11" x14ac:dyDescent="0.2">
      <c r="B7" s="353" t="s">
        <v>2439</v>
      </c>
      <c r="C7" s="354" t="s">
        <v>1272</v>
      </c>
      <c r="D7" s="354" t="s">
        <v>1868</v>
      </c>
      <c r="E7" s="355" t="s">
        <v>1273</v>
      </c>
      <c r="F7" s="356">
        <v>16</v>
      </c>
      <c r="G7" s="356">
        <v>435</v>
      </c>
      <c r="H7" s="356">
        <v>6960</v>
      </c>
      <c r="I7" s="357">
        <v>2.1753738923879998E-2</v>
      </c>
      <c r="J7" s="357">
        <v>5.000859523E-5</v>
      </c>
      <c r="K7" s="357">
        <v>0</v>
      </c>
    </row>
    <row r="8" spans="2:11" x14ac:dyDescent="0.2">
      <c r="B8" s="353" t="s">
        <v>2656</v>
      </c>
      <c r="C8" s="354" t="s">
        <v>1274</v>
      </c>
      <c r="D8" s="354" t="s">
        <v>1868</v>
      </c>
      <c r="E8" s="355" t="s">
        <v>1273</v>
      </c>
      <c r="F8" s="356">
        <v>1</v>
      </c>
      <c r="G8" s="356">
        <v>280</v>
      </c>
      <c r="H8" s="356">
        <v>280</v>
      </c>
      <c r="I8" s="357">
        <v>8.7515041648E-4</v>
      </c>
      <c r="J8" s="357">
        <v>3.1255371999999998E-6</v>
      </c>
      <c r="K8" s="357">
        <v>0</v>
      </c>
    </row>
    <row r="9" spans="2:11" x14ac:dyDescent="0.2">
      <c r="B9" s="353" t="s">
        <v>2699</v>
      </c>
      <c r="C9" s="354" t="s">
        <v>1274</v>
      </c>
      <c r="D9" s="354" t="s">
        <v>1868</v>
      </c>
      <c r="E9" s="355" t="s">
        <v>1273</v>
      </c>
      <c r="F9" s="356">
        <v>12</v>
      </c>
      <c r="G9" s="356">
        <v>30</v>
      </c>
      <c r="H9" s="356">
        <v>360</v>
      </c>
      <c r="I9" s="357">
        <v>1.1251933926100001E-3</v>
      </c>
      <c r="J9" s="357">
        <v>3.7506446420000003E-5</v>
      </c>
      <c r="K9" s="357">
        <v>0</v>
      </c>
    </row>
    <row r="10" spans="2:11" x14ac:dyDescent="0.2">
      <c r="B10" s="353" t="s">
        <v>2699</v>
      </c>
      <c r="C10" s="354" t="s">
        <v>1274</v>
      </c>
      <c r="D10" s="354" t="s">
        <v>1868</v>
      </c>
      <c r="E10" s="355" t="s">
        <v>1273</v>
      </c>
      <c r="F10" s="356">
        <v>6</v>
      </c>
      <c r="G10" s="356">
        <v>195</v>
      </c>
      <c r="H10" s="356">
        <v>1170</v>
      </c>
      <c r="I10" s="357">
        <v>3.6568785260000002E-3</v>
      </c>
      <c r="J10" s="357">
        <v>1.8753223210000001E-5</v>
      </c>
      <c r="K10" s="357">
        <v>0</v>
      </c>
    </row>
    <row r="11" spans="2:11" x14ac:dyDescent="0.2">
      <c r="B11" s="353" t="s">
        <v>2472</v>
      </c>
      <c r="C11" s="354" t="s">
        <v>1274</v>
      </c>
      <c r="D11" s="354" t="s">
        <v>1868</v>
      </c>
      <c r="E11" s="355" t="s">
        <v>1273</v>
      </c>
      <c r="F11" s="356">
        <v>19</v>
      </c>
      <c r="G11" s="356">
        <v>285</v>
      </c>
      <c r="H11" s="356">
        <v>5415</v>
      </c>
      <c r="I11" s="357">
        <v>1.6924783947240001E-2</v>
      </c>
      <c r="J11" s="357">
        <v>5.9385206830000001E-5</v>
      </c>
      <c r="K11" s="357">
        <v>0</v>
      </c>
    </row>
    <row r="12" spans="2:11" x14ac:dyDescent="0.2">
      <c r="B12" s="353" t="s">
        <v>2656</v>
      </c>
      <c r="C12" s="354" t="s">
        <v>1274</v>
      </c>
      <c r="D12" s="354" t="s">
        <v>1868</v>
      </c>
      <c r="E12" s="355" t="s">
        <v>1273</v>
      </c>
      <c r="F12" s="356">
        <v>42</v>
      </c>
      <c r="G12" s="356">
        <v>294</v>
      </c>
      <c r="H12" s="356">
        <v>12348</v>
      </c>
      <c r="I12" s="357">
        <v>3.8594133366670003E-2</v>
      </c>
      <c r="J12" s="357">
        <v>1.3127256247000001E-4</v>
      </c>
      <c r="K12" s="357">
        <v>0</v>
      </c>
    </row>
    <row r="13" spans="2:11" x14ac:dyDescent="0.2">
      <c r="B13" s="353" t="s">
        <v>2756</v>
      </c>
      <c r="C13" s="354" t="s">
        <v>1274</v>
      </c>
      <c r="D13" s="354" t="s">
        <v>1868</v>
      </c>
      <c r="E13" s="355" t="s">
        <v>1273</v>
      </c>
      <c r="F13" s="356">
        <v>151</v>
      </c>
      <c r="G13" s="356">
        <v>147</v>
      </c>
      <c r="H13" s="356">
        <v>22197</v>
      </c>
      <c r="I13" s="357">
        <v>6.9377549266279995E-2</v>
      </c>
      <c r="J13" s="357">
        <v>4.7195611746E-4</v>
      </c>
      <c r="K13" s="357">
        <v>0</v>
      </c>
    </row>
    <row r="14" spans="2:11" x14ac:dyDescent="0.2">
      <c r="B14" s="353" t="s">
        <v>2656</v>
      </c>
      <c r="C14" s="354" t="s">
        <v>1274</v>
      </c>
      <c r="D14" s="354" t="s">
        <v>1868</v>
      </c>
      <c r="E14" s="355" t="s">
        <v>1273</v>
      </c>
      <c r="F14" s="356">
        <v>141</v>
      </c>
      <c r="G14" s="356">
        <v>294</v>
      </c>
      <c r="H14" s="356">
        <v>41454</v>
      </c>
      <c r="I14" s="357">
        <v>0.12956601915954</v>
      </c>
      <c r="J14" s="357">
        <v>4.4070074544000002E-4</v>
      </c>
      <c r="K14" s="357">
        <v>0</v>
      </c>
    </row>
    <row r="15" spans="2:11" x14ac:dyDescent="0.2">
      <c r="B15" s="353" t="s">
        <v>2616</v>
      </c>
      <c r="C15" s="354" t="s">
        <v>1251</v>
      </c>
      <c r="D15" s="354" t="s">
        <v>1868</v>
      </c>
      <c r="E15" s="355" t="s">
        <v>1273</v>
      </c>
      <c r="F15" s="356">
        <v>14</v>
      </c>
      <c r="G15" s="356">
        <v>397</v>
      </c>
      <c r="H15" s="356">
        <v>5558</v>
      </c>
      <c r="I15" s="357">
        <v>1.7371735767089998E-2</v>
      </c>
      <c r="J15" s="357">
        <v>4.3757520820000003E-5</v>
      </c>
      <c r="K15" s="357">
        <v>0</v>
      </c>
    </row>
    <row r="16" spans="2:11" x14ac:dyDescent="0.2">
      <c r="B16" s="353" t="s">
        <v>2595</v>
      </c>
      <c r="C16" s="354" t="s">
        <v>1251</v>
      </c>
      <c r="D16" s="354" t="s">
        <v>1868</v>
      </c>
      <c r="E16" s="355" t="s">
        <v>1273</v>
      </c>
      <c r="F16" s="356">
        <v>14</v>
      </c>
      <c r="G16" s="356">
        <v>499</v>
      </c>
      <c r="H16" s="356">
        <v>6986</v>
      </c>
      <c r="I16" s="357">
        <v>2.183500289112E-2</v>
      </c>
      <c r="J16" s="357">
        <v>4.3757520820000003E-5</v>
      </c>
      <c r="K16" s="357">
        <v>0</v>
      </c>
    </row>
    <row r="17" spans="2:11" x14ac:dyDescent="0.2">
      <c r="B17" s="353" t="s">
        <v>2688</v>
      </c>
      <c r="C17" s="354" t="s">
        <v>1251</v>
      </c>
      <c r="D17" s="354" t="s">
        <v>1868</v>
      </c>
      <c r="E17" s="355" t="s">
        <v>1273</v>
      </c>
      <c r="F17" s="356">
        <v>38</v>
      </c>
      <c r="G17" s="356">
        <v>355</v>
      </c>
      <c r="H17" s="356">
        <v>13490</v>
      </c>
      <c r="I17" s="357">
        <v>4.2163496851019999E-2</v>
      </c>
      <c r="J17" s="357">
        <v>1.1877041366E-4</v>
      </c>
      <c r="K17" s="357">
        <v>0</v>
      </c>
    </row>
    <row r="18" spans="2:11" x14ac:dyDescent="0.2">
      <c r="B18" s="353" t="s">
        <v>2686</v>
      </c>
      <c r="C18" s="354" t="s">
        <v>1251</v>
      </c>
      <c r="D18" s="354" t="s">
        <v>1868</v>
      </c>
      <c r="E18" s="355" t="s">
        <v>1273</v>
      </c>
      <c r="F18" s="356">
        <v>38</v>
      </c>
      <c r="G18" s="356">
        <v>360</v>
      </c>
      <c r="H18" s="356">
        <v>13680</v>
      </c>
      <c r="I18" s="357">
        <v>4.2757348919349999E-2</v>
      </c>
      <c r="J18" s="357">
        <v>1.1877041366E-4</v>
      </c>
      <c r="K18" s="357">
        <v>0</v>
      </c>
    </row>
    <row r="19" spans="2:11" x14ac:dyDescent="0.2">
      <c r="B19" s="353" t="s">
        <v>2621</v>
      </c>
      <c r="C19" s="354" t="s">
        <v>1251</v>
      </c>
      <c r="D19" s="354" t="s">
        <v>1868</v>
      </c>
      <c r="E19" s="355" t="s">
        <v>1273</v>
      </c>
      <c r="F19" s="356">
        <v>49</v>
      </c>
      <c r="G19" s="356">
        <v>405</v>
      </c>
      <c r="H19" s="356">
        <v>19845</v>
      </c>
      <c r="I19" s="357">
        <v>6.2026285767869997E-2</v>
      </c>
      <c r="J19" s="357">
        <v>1.5315132288E-4</v>
      </c>
      <c r="K19" s="357">
        <v>0</v>
      </c>
    </row>
    <row r="20" spans="2:11" x14ac:dyDescent="0.2">
      <c r="B20" s="353" t="s">
        <v>2557</v>
      </c>
      <c r="C20" s="354" t="s">
        <v>1275</v>
      </c>
      <c r="D20" s="354" t="s">
        <v>1868</v>
      </c>
      <c r="E20" s="355" t="s">
        <v>1273</v>
      </c>
      <c r="F20" s="356">
        <v>2</v>
      </c>
      <c r="G20" s="356">
        <v>156</v>
      </c>
      <c r="H20" s="356">
        <v>312</v>
      </c>
      <c r="I20" s="357">
        <v>9.7516760692999995E-4</v>
      </c>
      <c r="J20" s="357">
        <v>6.2510743999999996E-6</v>
      </c>
      <c r="K20" s="357">
        <v>0</v>
      </c>
    </row>
    <row r="21" spans="2:11" x14ac:dyDescent="0.2">
      <c r="B21" s="353" t="s">
        <v>2705</v>
      </c>
      <c r="C21" s="354" t="s">
        <v>1275</v>
      </c>
      <c r="D21" s="354" t="s">
        <v>1868</v>
      </c>
      <c r="E21" s="355" t="s">
        <v>1273</v>
      </c>
      <c r="F21" s="356">
        <v>16</v>
      </c>
      <c r="G21" s="356">
        <v>481</v>
      </c>
      <c r="H21" s="356">
        <v>7696</v>
      </c>
      <c r="I21" s="357">
        <v>2.405413430433E-2</v>
      </c>
      <c r="J21" s="357">
        <v>5.000859523E-5</v>
      </c>
      <c r="K21" s="357">
        <v>0</v>
      </c>
    </row>
    <row r="22" spans="2:11" x14ac:dyDescent="0.2">
      <c r="B22" s="353" t="s">
        <v>2705</v>
      </c>
      <c r="C22" s="354" t="s">
        <v>1275</v>
      </c>
      <c r="D22" s="354" t="s">
        <v>1868</v>
      </c>
      <c r="E22" s="355" t="s">
        <v>1273</v>
      </c>
      <c r="F22" s="356">
        <v>49</v>
      </c>
      <c r="G22" s="356">
        <v>480</v>
      </c>
      <c r="H22" s="356">
        <v>23520</v>
      </c>
      <c r="I22" s="357">
        <v>7.3512634984139999E-2</v>
      </c>
      <c r="J22" s="357">
        <v>1.5315132288E-4</v>
      </c>
      <c r="K22" s="357">
        <v>0</v>
      </c>
    </row>
    <row r="23" spans="2:11" x14ac:dyDescent="0.2">
      <c r="B23" s="353" t="s">
        <v>2771</v>
      </c>
      <c r="C23" s="354" t="s">
        <v>1276</v>
      </c>
      <c r="D23" s="354" t="s">
        <v>1868</v>
      </c>
      <c r="E23" s="355" t="s">
        <v>1273</v>
      </c>
      <c r="F23" s="356">
        <v>2</v>
      </c>
      <c r="G23" s="356">
        <v>435</v>
      </c>
      <c r="H23" s="356">
        <v>870</v>
      </c>
      <c r="I23" s="357">
        <v>2.7192173654799999E-3</v>
      </c>
      <c r="J23" s="357">
        <v>6.2510743999999996E-6</v>
      </c>
      <c r="K23" s="357">
        <v>0</v>
      </c>
    </row>
    <row r="24" spans="2:11" x14ac:dyDescent="0.2">
      <c r="B24" s="353" t="s">
        <v>2703</v>
      </c>
      <c r="C24" s="354" t="s">
        <v>1276</v>
      </c>
      <c r="D24" s="354" t="s">
        <v>1868</v>
      </c>
      <c r="E24" s="355" t="s">
        <v>1273</v>
      </c>
      <c r="F24" s="356">
        <v>28</v>
      </c>
      <c r="G24" s="356">
        <v>130</v>
      </c>
      <c r="H24" s="356">
        <v>3640</v>
      </c>
      <c r="I24" s="357">
        <v>1.1376955414210001E-2</v>
      </c>
      <c r="J24" s="357">
        <v>8.7515041649999996E-5</v>
      </c>
      <c r="K24" s="357">
        <v>0</v>
      </c>
    </row>
    <row r="25" spans="2:11" x14ac:dyDescent="0.2">
      <c r="B25" s="353" t="s">
        <v>2681</v>
      </c>
      <c r="C25" s="354" t="s">
        <v>1276</v>
      </c>
      <c r="D25" s="354" t="s">
        <v>1868</v>
      </c>
      <c r="E25" s="355" t="s">
        <v>1273</v>
      </c>
      <c r="F25" s="356">
        <v>14</v>
      </c>
      <c r="G25" s="356">
        <v>330</v>
      </c>
      <c r="H25" s="356">
        <v>4620</v>
      </c>
      <c r="I25" s="357">
        <v>1.443998187188E-2</v>
      </c>
      <c r="J25" s="357">
        <v>4.3757520820000003E-5</v>
      </c>
      <c r="K25" s="357">
        <v>0</v>
      </c>
    </row>
    <row r="26" spans="2:11" x14ac:dyDescent="0.2">
      <c r="B26" s="353" t="s">
        <v>2602</v>
      </c>
      <c r="C26" s="354" t="s">
        <v>1226</v>
      </c>
      <c r="D26" s="354" t="s">
        <v>1868</v>
      </c>
      <c r="E26" s="355" t="s">
        <v>1273</v>
      </c>
      <c r="F26" s="356">
        <v>1</v>
      </c>
      <c r="G26" s="356">
        <v>170</v>
      </c>
      <c r="H26" s="356">
        <v>170</v>
      </c>
      <c r="I26" s="357">
        <v>5.3134132428999997E-4</v>
      </c>
      <c r="J26" s="357">
        <v>3.1255371999999998E-6</v>
      </c>
      <c r="K26" s="357">
        <v>0</v>
      </c>
    </row>
    <row r="27" spans="2:11" x14ac:dyDescent="0.2">
      <c r="B27" s="353" t="s">
        <v>2584</v>
      </c>
      <c r="C27" s="354" t="s">
        <v>1226</v>
      </c>
      <c r="D27" s="354" t="s">
        <v>1868</v>
      </c>
      <c r="E27" s="355" t="s">
        <v>1273</v>
      </c>
      <c r="F27" s="356">
        <v>7</v>
      </c>
      <c r="G27" s="356">
        <v>180</v>
      </c>
      <c r="H27" s="356">
        <v>1260</v>
      </c>
      <c r="I27" s="357">
        <v>3.9381768741499996E-3</v>
      </c>
      <c r="J27" s="357">
        <v>2.1878760410000002E-5</v>
      </c>
      <c r="K27" s="357">
        <v>0</v>
      </c>
    </row>
    <row r="28" spans="2:11" x14ac:dyDescent="0.2">
      <c r="B28" s="353" t="s">
        <v>2620</v>
      </c>
      <c r="C28" s="354" t="s">
        <v>1226</v>
      </c>
      <c r="D28" s="354" t="s">
        <v>1868</v>
      </c>
      <c r="E28" s="355" t="s">
        <v>1273</v>
      </c>
      <c r="F28" s="356">
        <v>19</v>
      </c>
      <c r="G28" s="356">
        <v>205</v>
      </c>
      <c r="H28" s="356">
        <v>3895</v>
      </c>
      <c r="I28" s="357">
        <v>1.217396740065E-2</v>
      </c>
      <c r="J28" s="357">
        <v>5.9385206830000001E-5</v>
      </c>
      <c r="K28" s="357">
        <v>0</v>
      </c>
    </row>
    <row r="29" spans="2:11" x14ac:dyDescent="0.2">
      <c r="B29" s="353" t="s">
        <v>2590</v>
      </c>
      <c r="C29" s="354" t="s">
        <v>1226</v>
      </c>
      <c r="D29" s="354" t="s">
        <v>1868</v>
      </c>
      <c r="E29" s="355" t="s">
        <v>1273</v>
      </c>
      <c r="F29" s="356">
        <v>17</v>
      </c>
      <c r="G29" s="356">
        <v>300</v>
      </c>
      <c r="H29" s="356">
        <v>5100</v>
      </c>
      <c r="I29" s="357">
        <v>1.5940239728700002E-2</v>
      </c>
      <c r="J29" s="357">
        <v>5.313413243E-5</v>
      </c>
      <c r="K29" s="357">
        <v>0</v>
      </c>
    </row>
    <row r="30" spans="2:11" x14ac:dyDescent="0.2">
      <c r="B30" s="353" t="s">
        <v>2685</v>
      </c>
      <c r="C30" s="354" t="s">
        <v>1226</v>
      </c>
      <c r="D30" s="354" t="s">
        <v>1868</v>
      </c>
      <c r="E30" s="355" t="s">
        <v>1273</v>
      </c>
      <c r="F30" s="356">
        <v>24</v>
      </c>
      <c r="G30" s="356">
        <v>255</v>
      </c>
      <c r="H30" s="356">
        <v>6120</v>
      </c>
      <c r="I30" s="357">
        <v>1.9128287674440001E-2</v>
      </c>
      <c r="J30" s="357">
        <v>7.5012892840000005E-5</v>
      </c>
      <c r="K30" s="357">
        <v>0</v>
      </c>
    </row>
    <row r="31" spans="2:11" x14ac:dyDescent="0.2">
      <c r="B31" s="353" t="s">
        <v>2594</v>
      </c>
      <c r="C31" s="354" t="s">
        <v>1226</v>
      </c>
      <c r="D31" s="354" t="s">
        <v>1868</v>
      </c>
      <c r="E31" s="355" t="s">
        <v>1273</v>
      </c>
      <c r="F31" s="356">
        <v>37</v>
      </c>
      <c r="G31" s="356">
        <v>209</v>
      </c>
      <c r="H31" s="356">
        <v>7733</v>
      </c>
      <c r="I31" s="357">
        <v>2.4169779180799999E-2</v>
      </c>
      <c r="J31" s="357">
        <v>1.1564487646E-4</v>
      </c>
      <c r="K31" s="357">
        <v>0</v>
      </c>
    </row>
    <row r="32" spans="2:11" x14ac:dyDescent="0.2">
      <c r="B32" s="353" t="s">
        <v>2642</v>
      </c>
      <c r="C32" s="354" t="s">
        <v>1277</v>
      </c>
      <c r="D32" s="354" t="s">
        <v>1868</v>
      </c>
      <c r="E32" s="355" t="s">
        <v>1273</v>
      </c>
      <c r="F32" s="356">
        <v>19</v>
      </c>
      <c r="G32" s="356">
        <v>335</v>
      </c>
      <c r="H32" s="356">
        <v>6365</v>
      </c>
      <c r="I32" s="357">
        <v>1.9894044288860002E-2</v>
      </c>
      <c r="J32" s="357">
        <v>5.9385206830000001E-5</v>
      </c>
      <c r="K32" s="357">
        <v>0</v>
      </c>
    </row>
    <row r="33" spans="2:11" x14ac:dyDescent="0.2">
      <c r="B33" s="353" t="s">
        <v>2607</v>
      </c>
      <c r="C33" s="354" t="s">
        <v>1278</v>
      </c>
      <c r="D33" s="354" t="s">
        <v>1868</v>
      </c>
      <c r="E33" s="355" t="s">
        <v>1273</v>
      </c>
      <c r="F33" s="356">
        <v>24</v>
      </c>
      <c r="G33" s="356">
        <v>146.666666666667</v>
      </c>
      <c r="H33" s="356">
        <v>3520</v>
      </c>
      <c r="I33" s="357">
        <v>1.100189095001E-2</v>
      </c>
      <c r="J33" s="357">
        <v>7.5012892840000005E-5</v>
      </c>
      <c r="K33" s="357">
        <v>0</v>
      </c>
    </row>
    <row r="34" spans="2:11" x14ac:dyDescent="0.2">
      <c r="B34" s="353" t="s">
        <v>2482</v>
      </c>
      <c r="C34" s="354" t="s">
        <v>1279</v>
      </c>
      <c r="D34" s="354" t="s">
        <v>1868</v>
      </c>
      <c r="E34" s="355" t="s">
        <v>1273</v>
      </c>
      <c r="F34" s="356">
        <v>3</v>
      </c>
      <c r="G34" s="356">
        <v>100</v>
      </c>
      <c r="H34" s="356">
        <v>300</v>
      </c>
      <c r="I34" s="357">
        <v>9.3766116051000005E-4</v>
      </c>
      <c r="J34" s="357">
        <v>9.3766116100000005E-6</v>
      </c>
      <c r="K34" s="357">
        <v>0</v>
      </c>
    </row>
    <row r="35" spans="2:11" x14ac:dyDescent="0.2">
      <c r="B35" s="353" t="s">
        <v>2488</v>
      </c>
      <c r="C35" s="354" t="s">
        <v>1279</v>
      </c>
      <c r="D35" s="354" t="s">
        <v>1868</v>
      </c>
      <c r="E35" s="355" t="s">
        <v>1273</v>
      </c>
      <c r="F35" s="356">
        <v>4</v>
      </c>
      <c r="G35" s="356">
        <v>330</v>
      </c>
      <c r="H35" s="356">
        <v>1320</v>
      </c>
      <c r="I35" s="357">
        <v>4.1257091062500001E-3</v>
      </c>
      <c r="J35" s="357">
        <v>1.2502148810000001E-5</v>
      </c>
      <c r="K35" s="357">
        <v>0</v>
      </c>
    </row>
    <row r="36" spans="2:11" x14ac:dyDescent="0.2">
      <c r="B36" s="353" t="s">
        <v>2483</v>
      </c>
      <c r="C36" s="354" t="s">
        <v>1280</v>
      </c>
      <c r="D36" s="354" t="s">
        <v>1868</v>
      </c>
      <c r="E36" s="355" t="s">
        <v>1273</v>
      </c>
      <c r="F36" s="356">
        <v>1</v>
      </c>
      <c r="G36" s="356">
        <v>390</v>
      </c>
      <c r="H36" s="356">
        <v>390</v>
      </c>
      <c r="I36" s="357">
        <v>1.2189595086699999E-3</v>
      </c>
      <c r="J36" s="357">
        <v>3.1255371999999998E-6</v>
      </c>
      <c r="K36" s="357">
        <v>0</v>
      </c>
    </row>
    <row r="37" spans="2:11" x14ac:dyDescent="0.2">
      <c r="B37" s="353" t="s">
        <v>2591</v>
      </c>
      <c r="C37" s="354" t="s">
        <v>1280</v>
      </c>
      <c r="D37" s="354" t="s">
        <v>1868</v>
      </c>
      <c r="E37" s="355" t="s">
        <v>1273</v>
      </c>
      <c r="F37" s="356">
        <v>4</v>
      </c>
      <c r="G37" s="356">
        <v>240</v>
      </c>
      <c r="H37" s="356">
        <v>960</v>
      </c>
      <c r="I37" s="357">
        <v>3.00051571364E-3</v>
      </c>
      <c r="J37" s="357">
        <v>1.2502148810000001E-5</v>
      </c>
      <c r="K37" s="357">
        <v>0</v>
      </c>
    </row>
    <row r="38" spans="2:11" x14ac:dyDescent="0.2">
      <c r="B38" s="353" t="s">
        <v>2699</v>
      </c>
      <c r="C38" s="354" t="s">
        <v>1281</v>
      </c>
      <c r="D38" s="354" t="s">
        <v>1868</v>
      </c>
      <c r="E38" s="355" t="s">
        <v>1273</v>
      </c>
      <c r="F38" s="356">
        <v>1</v>
      </c>
      <c r="G38" s="356">
        <v>143</v>
      </c>
      <c r="H38" s="356">
        <v>143</v>
      </c>
      <c r="I38" s="357">
        <v>4.4695181983999999E-4</v>
      </c>
      <c r="J38" s="357">
        <v>3.1255371999999998E-6</v>
      </c>
      <c r="K38" s="357">
        <v>0</v>
      </c>
    </row>
    <row r="39" spans="2:11" x14ac:dyDescent="0.2">
      <c r="B39" s="353" t="s">
        <v>2618</v>
      </c>
      <c r="C39" s="354" t="s">
        <v>1281</v>
      </c>
      <c r="D39" s="354" t="s">
        <v>1868</v>
      </c>
      <c r="E39" s="355" t="s">
        <v>1273</v>
      </c>
      <c r="F39" s="356">
        <v>12</v>
      </c>
      <c r="G39" s="356">
        <v>205</v>
      </c>
      <c r="H39" s="356">
        <v>2460</v>
      </c>
      <c r="I39" s="357">
        <v>7.6888215161999996E-3</v>
      </c>
      <c r="J39" s="357">
        <v>3.7506446420000003E-5</v>
      </c>
      <c r="K39" s="357">
        <v>0</v>
      </c>
    </row>
    <row r="40" spans="2:11" x14ac:dyDescent="0.2">
      <c r="B40" s="353" t="s">
        <v>2698</v>
      </c>
      <c r="C40" s="354" t="s">
        <v>1281</v>
      </c>
      <c r="D40" s="354" t="s">
        <v>1868</v>
      </c>
      <c r="E40" s="355" t="s">
        <v>1273</v>
      </c>
      <c r="F40" s="356">
        <v>43</v>
      </c>
      <c r="G40" s="356">
        <v>463.83720930232602</v>
      </c>
      <c r="H40" s="356">
        <v>19945</v>
      </c>
      <c r="I40" s="357">
        <v>6.2338839488039997E-2</v>
      </c>
      <c r="J40" s="357">
        <v>1.3439809966999999E-4</v>
      </c>
      <c r="K40" s="357">
        <v>0</v>
      </c>
    </row>
    <row r="41" spans="2:11" x14ac:dyDescent="0.2">
      <c r="B41" s="353" t="s">
        <v>2708</v>
      </c>
      <c r="C41" s="354" t="s">
        <v>1181</v>
      </c>
      <c r="D41" s="354" t="s">
        <v>1868</v>
      </c>
      <c r="E41" s="355" t="s">
        <v>1273</v>
      </c>
      <c r="F41" s="356">
        <v>57</v>
      </c>
      <c r="G41" s="356">
        <v>24</v>
      </c>
      <c r="H41" s="356">
        <v>1368</v>
      </c>
      <c r="I41" s="357">
        <v>4.2757348919300001E-3</v>
      </c>
      <c r="J41" s="357">
        <v>1.7815562050000001E-4</v>
      </c>
      <c r="K41" s="357">
        <v>0</v>
      </c>
    </row>
    <row r="42" spans="2:11" x14ac:dyDescent="0.2">
      <c r="B42" s="353" t="s">
        <v>2530</v>
      </c>
      <c r="C42" s="354" t="s">
        <v>1182</v>
      </c>
      <c r="D42" s="354" t="s">
        <v>1868</v>
      </c>
      <c r="E42" s="355" t="s">
        <v>1273</v>
      </c>
      <c r="F42" s="356">
        <v>1</v>
      </c>
      <c r="G42" s="356">
        <v>12</v>
      </c>
      <c r="H42" s="356">
        <v>12</v>
      </c>
      <c r="I42" s="357">
        <v>3.7506446420000003E-5</v>
      </c>
      <c r="J42" s="357">
        <v>3.1255371999999998E-6</v>
      </c>
      <c r="K42" s="357">
        <v>0</v>
      </c>
    </row>
    <row r="43" spans="2:11" x14ac:dyDescent="0.2">
      <c r="B43" s="353" t="s">
        <v>2729</v>
      </c>
      <c r="C43" s="354" t="s">
        <v>1182</v>
      </c>
      <c r="D43" s="354" t="s">
        <v>1868</v>
      </c>
      <c r="E43" s="355" t="s">
        <v>1273</v>
      </c>
      <c r="F43" s="356">
        <v>3</v>
      </c>
      <c r="G43" s="356">
        <v>190</v>
      </c>
      <c r="H43" s="356">
        <v>570</v>
      </c>
      <c r="I43" s="357">
        <v>1.7815562049700001E-3</v>
      </c>
      <c r="J43" s="357">
        <v>9.3766116100000005E-6</v>
      </c>
      <c r="K43" s="357">
        <v>0</v>
      </c>
    </row>
    <row r="44" spans="2:11" x14ac:dyDescent="0.2">
      <c r="B44" s="353" t="s">
        <v>2729</v>
      </c>
      <c r="C44" s="354" t="s">
        <v>1182</v>
      </c>
      <c r="D44" s="354" t="s">
        <v>1868</v>
      </c>
      <c r="E44" s="355" t="s">
        <v>1273</v>
      </c>
      <c r="F44" s="356">
        <v>2</v>
      </c>
      <c r="G44" s="356">
        <v>335</v>
      </c>
      <c r="H44" s="356">
        <v>670</v>
      </c>
      <c r="I44" s="357">
        <v>2.09410992514E-3</v>
      </c>
      <c r="J44" s="357">
        <v>6.2510743999999996E-6</v>
      </c>
      <c r="K44" s="357">
        <v>0</v>
      </c>
    </row>
    <row r="45" spans="2:11" x14ac:dyDescent="0.2">
      <c r="B45" s="353" t="s">
        <v>2731</v>
      </c>
      <c r="C45" s="354" t="s">
        <v>1182</v>
      </c>
      <c r="D45" s="354" t="s">
        <v>1868</v>
      </c>
      <c r="E45" s="355" t="s">
        <v>1273</v>
      </c>
      <c r="F45" s="356">
        <v>86</v>
      </c>
      <c r="G45" s="356">
        <v>400.11627906976702</v>
      </c>
      <c r="H45" s="356">
        <v>34410</v>
      </c>
      <c r="I45" s="357">
        <v>0.10754973511072</v>
      </c>
      <c r="J45" s="357">
        <v>2.6879619935000001E-4</v>
      </c>
      <c r="K45" s="357">
        <v>0</v>
      </c>
    </row>
    <row r="46" spans="2:11" x14ac:dyDescent="0.2">
      <c r="B46" s="353" t="s">
        <v>2588</v>
      </c>
      <c r="C46" s="354" t="s">
        <v>1184</v>
      </c>
      <c r="D46" s="354" t="s">
        <v>1868</v>
      </c>
      <c r="E46" s="355" t="s">
        <v>1273</v>
      </c>
      <c r="F46" s="356">
        <v>83</v>
      </c>
      <c r="G46" s="356">
        <v>710</v>
      </c>
      <c r="H46" s="356">
        <v>58930</v>
      </c>
      <c r="I46" s="357">
        <v>0.18418790729657</v>
      </c>
      <c r="J46" s="357">
        <v>2.5941958774E-4</v>
      </c>
      <c r="K46" s="357">
        <v>0</v>
      </c>
    </row>
    <row r="47" spans="2:11" x14ac:dyDescent="0.2">
      <c r="B47" s="353" t="s">
        <v>2711</v>
      </c>
      <c r="C47" s="354" t="s">
        <v>1186</v>
      </c>
      <c r="D47" s="354" t="s">
        <v>1868</v>
      </c>
      <c r="E47" s="355" t="s">
        <v>1273</v>
      </c>
      <c r="F47" s="356">
        <v>116</v>
      </c>
      <c r="G47" s="356">
        <v>50</v>
      </c>
      <c r="H47" s="356">
        <v>5800</v>
      </c>
      <c r="I47" s="357">
        <v>1.8128115769900002E-2</v>
      </c>
      <c r="J47" s="357">
        <v>3.6256231539999998E-4</v>
      </c>
      <c r="K47" s="357">
        <v>0</v>
      </c>
    </row>
    <row r="48" spans="2:11" x14ac:dyDescent="0.2">
      <c r="B48" s="353" t="s">
        <v>2649</v>
      </c>
      <c r="C48" s="354" t="s">
        <v>1187</v>
      </c>
      <c r="D48" s="354" t="s">
        <v>1868</v>
      </c>
      <c r="E48" s="355" t="s">
        <v>1273</v>
      </c>
      <c r="F48" s="356">
        <v>7</v>
      </c>
      <c r="G48" s="356">
        <v>30</v>
      </c>
      <c r="H48" s="356">
        <v>210</v>
      </c>
      <c r="I48" s="357">
        <v>6.5636281235999998E-4</v>
      </c>
      <c r="J48" s="357">
        <v>2.1878760410000002E-5</v>
      </c>
      <c r="K48" s="357">
        <v>0</v>
      </c>
    </row>
    <row r="49" spans="2:11" x14ac:dyDescent="0.2">
      <c r="B49" s="353" t="s">
        <v>2675</v>
      </c>
      <c r="C49" s="354" t="s">
        <v>1187</v>
      </c>
      <c r="D49" s="354" t="s">
        <v>1868</v>
      </c>
      <c r="E49" s="355" t="s">
        <v>1273</v>
      </c>
      <c r="F49" s="356">
        <v>48</v>
      </c>
      <c r="G49" s="356">
        <v>278</v>
      </c>
      <c r="H49" s="356">
        <v>13344</v>
      </c>
      <c r="I49" s="357">
        <v>4.170716841957E-2</v>
      </c>
      <c r="J49" s="357">
        <v>1.5002578568000001E-4</v>
      </c>
      <c r="K49" s="357">
        <v>0</v>
      </c>
    </row>
    <row r="50" spans="2:11" x14ac:dyDescent="0.2">
      <c r="B50" s="353" t="s">
        <v>2441</v>
      </c>
      <c r="C50" s="354" t="s">
        <v>1188</v>
      </c>
      <c r="D50" s="354" t="s">
        <v>1868</v>
      </c>
      <c r="E50" s="355" t="s">
        <v>1273</v>
      </c>
      <c r="F50" s="356">
        <v>37</v>
      </c>
      <c r="G50" s="356">
        <v>350</v>
      </c>
      <c r="H50" s="356">
        <v>12950</v>
      </c>
      <c r="I50" s="357">
        <v>4.0475706762100001E-2</v>
      </c>
      <c r="J50" s="357">
        <v>1.1564487646E-4</v>
      </c>
      <c r="K50" s="357">
        <v>0</v>
      </c>
    </row>
    <row r="51" spans="2:11" x14ac:dyDescent="0.2">
      <c r="B51" s="353" t="s">
        <v>2428</v>
      </c>
      <c r="C51" s="354" t="s">
        <v>1190</v>
      </c>
      <c r="D51" s="354" t="s">
        <v>1868</v>
      </c>
      <c r="E51" s="355" t="s">
        <v>1273</v>
      </c>
      <c r="F51" s="356">
        <v>33</v>
      </c>
      <c r="G51" s="356">
        <v>310</v>
      </c>
      <c r="H51" s="356">
        <v>10230</v>
      </c>
      <c r="I51" s="357">
        <v>3.197424557346E-2</v>
      </c>
      <c r="J51" s="357">
        <v>1.0314272766E-4</v>
      </c>
      <c r="K51" s="357">
        <v>0</v>
      </c>
    </row>
    <row r="52" spans="2:11" x14ac:dyDescent="0.2">
      <c r="B52" s="353" t="s">
        <v>2530</v>
      </c>
      <c r="C52" s="354" t="s">
        <v>1282</v>
      </c>
      <c r="D52" s="354" t="s">
        <v>1868</v>
      </c>
      <c r="E52" s="355" t="s">
        <v>1273</v>
      </c>
      <c r="F52" s="356">
        <v>6</v>
      </c>
      <c r="G52" s="356">
        <v>370</v>
      </c>
      <c r="H52" s="356">
        <v>2220</v>
      </c>
      <c r="I52" s="357">
        <v>6.9386925877899996E-3</v>
      </c>
      <c r="J52" s="357">
        <v>1.8753223210000001E-5</v>
      </c>
      <c r="K52" s="357">
        <v>0</v>
      </c>
    </row>
    <row r="53" spans="2:11" x14ac:dyDescent="0.2">
      <c r="B53" s="353" t="s">
        <v>2530</v>
      </c>
      <c r="C53" s="354" t="s">
        <v>1283</v>
      </c>
      <c r="D53" s="354" t="s">
        <v>1868</v>
      </c>
      <c r="E53" s="355" t="s">
        <v>1273</v>
      </c>
      <c r="F53" s="356">
        <v>4</v>
      </c>
      <c r="G53" s="356">
        <v>170</v>
      </c>
      <c r="H53" s="356">
        <v>680</v>
      </c>
      <c r="I53" s="357">
        <v>2.1253652971599999E-3</v>
      </c>
      <c r="J53" s="357">
        <v>1.2502148810000001E-5</v>
      </c>
      <c r="K53" s="357">
        <v>0</v>
      </c>
    </row>
    <row r="54" spans="2:11" x14ac:dyDescent="0.2">
      <c r="B54" s="353" t="s">
        <v>2530</v>
      </c>
      <c r="C54" s="354" t="s">
        <v>1283</v>
      </c>
      <c r="D54" s="354" t="s">
        <v>1868</v>
      </c>
      <c r="E54" s="355" t="s">
        <v>1273</v>
      </c>
      <c r="F54" s="356">
        <v>12</v>
      </c>
      <c r="G54" s="356">
        <v>360</v>
      </c>
      <c r="H54" s="356">
        <v>4320</v>
      </c>
      <c r="I54" s="357">
        <v>1.3502320711369999E-2</v>
      </c>
      <c r="J54" s="357">
        <v>3.7506446420000003E-5</v>
      </c>
      <c r="K54" s="357">
        <v>0</v>
      </c>
    </row>
    <row r="55" spans="2:11" x14ac:dyDescent="0.2">
      <c r="B55" s="353" t="s">
        <v>2754</v>
      </c>
      <c r="C55" s="354" t="s">
        <v>1283</v>
      </c>
      <c r="D55" s="354" t="s">
        <v>1868</v>
      </c>
      <c r="E55" s="355" t="s">
        <v>1273</v>
      </c>
      <c r="F55" s="356">
        <v>13</v>
      </c>
      <c r="G55" s="356">
        <v>355</v>
      </c>
      <c r="H55" s="356">
        <v>4615</v>
      </c>
      <c r="I55" s="357">
        <v>1.4424354185879999E-2</v>
      </c>
      <c r="J55" s="357">
        <v>4.0631983620000003E-5</v>
      </c>
      <c r="K55" s="357">
        <v>0</v>
      </c>
    </row>
    <row r="56" spans="2:11" x14ac:dyDescent="0.2">
      <c r="B56" s="353" t="s">
        <v>2530</v>
      </c>
      <c r="C56" s="354" t="s">
        <v>1283</v>
      </c>
      <c r="D56" s="354" t="s">
        <v>1868</v>
      </c>
      <c r="E56" s="355" t="s">
        <v>1273</v>
      </c>
      <c r="F56" s="356">
        <v>40</v>
      </c>
      <c r="G56" s="356">
        <v>165</v>
      </c>
      <c r="H56" s="356">
        <v>6600</v>
      </c>
      <c r="I56" s="357">
        <v>2.0628545531259999E-2</v>
      </c>
      <c r="J56" s="357">
        <v>1.2502148807E-4</v>
      </c>
      <c r="K56" s="357">
        <v>0</v>
      </c>
    </row>
    <row r="57" spans="2:11" x14ac:dyDescent="0.2">
      <c r="B57" s="353" t="s">
        <v>2677</v>
      </c>
      <c r="C57" s="354" t="s">
        <v>1284</v>
      </c>
      <c r="D57" s="354" t="s">
        <v>1868</v>
      </c>
      <c r="E57" s="355" t="s">
        <v>1273</v>
      </c>
      <c r="F57" s="356">
        <v>102</v>
      </c>
      <c r="G57" s="356">
        <v>60</v>
      </c>
      <c r="H57" s="356">
        <v>6120</v>
      </c>
      <c r="I57" s="357">
        <v>1.9128287674440001E-2</v>
      </c>
      <c r="J57" s="357">
        <v>3.1880479457000002E-4</v>
      </c>
      <c r="K57" s="357">
        <v>0</v>
      </c>
    </row>
    <row r="58" spans="2:11" x14ac:dyDescent="0.2">
      <c r="B58" s="353" t="s">
        <v>2467</v>
      </c>
      <c r="C58" s="354" t="s">
        <v>1284</v>
      </c>
      <c r="D58" s="354" t="s">
        <v>1868</v>
      </c>
      <c r="E58" s="355" t="s">
        <v>1273</v>
      </c>
      <c r="F58" s="356">
        <v>10</v>
      </c>
      <c r="G58" s="356">
        <v>615</v>
      </c>
      <c r="H58" s="356">
        <v>6150</v>
      </c>
      <c r="I58" s="357">
        <v>1.9222053790500002E-2</v>
      </c>
      <c r="J58" s="357">
        <v>3.1255372020000002E-5</v>
      </c>
      <c r="K58" s="357">
        <v>0</v>
      </c>
    </row>
    <row r="59" spans="2:11" x14ac:dyDescent="0.2">
      <c r="B59" s="353" t="s">
        <v>2523</v>
      </c>
      <c r="C59" s="354" t="s">
        <v>1284</v>
      </c>
      <c r="D59" s="354" t="s">
        <v>1868</v>
      </c>
      <c r="E59" s="355" t="s">
        <v>1273</v>
      </c>
      <c r="F59" s="356">
        <v>16</v>
      </c>
      <c r="G59" s="356">
        <v>400</v>
      </c>
      <c r="H59" s="356">
        <v>6400</v>
      </c>
      <c r="I59" s="357">
        <v>2.0003438090919999E-2</v>
      </c>
      <c r="J59" s="357">
        <v>5.000859523E-5</v>
      </c>
      <c r="K59" s="357">
        <v>0</v>
      </c>
    </row>
    <row r="60" spans="2:11" x14ac:dyDescent="0.2">
      <c r="B60" s="353" t="s">
        <v>2740</v>
      </c>
      <c r="C60" s="354" t="s">
        <v>1285</v>
      </c>
      <c r="D60" s="354" t="s">
        <v>1868</v>
      </c>
      <c r="E60" s="355" t="s">
        <v>1273</v>
      </c>
      <c r="F60" s="356">
        <v>1</v>
      </c>
      <c r="G60" s="356">
        <v>231</v>
      </c>
      <c r="H60" s="356">
        <v>231</v>
      </c>
      <c r="I60" s="357">
        <v>7.2199909358999998E-4</v>
      </c>
      <c r="J60" s="357">
        <v>3.1255371999999998E-6</v>
      </c>
      <c r="K60" s="357">
        <v>0</v>
      </c>
    </row>
    <row r="61" spans="2:11" x14ac:dyDescent="0.2">
      <c r="B61" s="353" t="s">
        <v>2485</v>
      </c>
      <c r="C61" s="354" t="s">
        <v>1285</v>
      </c>
      <c r="D61" s="354" t="s">
        <v>1868</v>
      </c>
      <c r="E61" s="355" t="s">
        <v>1273</v>
      </c>
      <c r="F61" s="356">
        <v>12</v>
      </c>
      <c r="G61" s="356">
        <v>385</v>
      </c>
      <c r="H61" s="356">
        <v>4620</v>
      </c>
      <c r="I61" s="357">
        <v>1.443998187188E-2</v>
      </c>
      <c r="J61" s="357">
        <v>3.7506446420000003E-5</v>
      </c>
      <c r="K61" s="357">
        <v>0</v>
      </c>
    </row>
    <row r="62" spans="2:11" x14ac:dyDescent="0.2">
      <c r="B62" s="353" t="s">
        <v>2516</v>
      </c>
      <c r="C62" s="354" t="s">
        <v>1285</v>
      </c>
      <c r="D62" s="354" t="s">
        <v>1868</v>
      </c>
      <c r="E62" s="355" t="s">
        <v>1273</v>
      </c>
      <c r="F62" s="356">
        <v>19</v>
      </c>
      <c r="G62" s="356">
        <v>245</v>
      </c>
      <c r="H62" s="356">
        <v>4655</v>
      </c>
      <c r="I62" s="357">
        <v>1.4549375673940001E-2</v>
      </c>
      <c r="J62" s="357">
        <v>5.9385206830000001E-5</v>
      </c>
      <c r="K62" s="357">
        <v>0</v>
      </c>
    </row>
    <row r="63" spans="2:11" x14ac:dyDescent="0.2">
      <c r="B63" s="353" t="s">
        <v>2514</v>
      </c>
      <c r="C63" s="354" t="s">
        <v>1286</v>
      </c>
      <c r="D63" s="354" t="s">
        <v>1868</v>
      </c>
      <c r="E63" s="355" t="s">
        <v>1273</v>
      </c>
      <c r="F63" s="356">
        <v>4</v>
      </c>
      <c r="G63" s="356">
        <v>85</v>
      </c>
      <c r="H63" s="356">
        <v>340</v>
      </c>
      <c r="I63" s="357">
        <v>1.0626826485799999E-3</v>
      </c>
      <c r="J63" s="357">
        <v>1.2502148810000001E-5</v>
      </c>
      <c r="K63" s="357">
        <v>0</v>
      </c>
    </row>
    <row r="64" spans="2:11" x14ac:dyDescent="0.2">
      <c r="B64" s="353" t="s">
        <v>2628</v>
      </c>
      <c r="C64" s="354" t="s">
        <v>1286</v>
      </c>
      <c r="D64" s="354" t="s">
        <v>1868</v>
      </c>
      <c r="E64" s="355" t="s">
        <v>1273</v>
      </c>
      <c r="F64" s="356">
        <v>3</v>
      </c>
      <c r="G64" s="356">
        <v>195</v>
      </c>
      <c r="H64" s="356">
        <v>585</v>
      </c>
      <c r="I64" s="357">
        <v>1.8284392630000001E-3</v>
      </c>
      <c r="J64" s="357">
        <v>9.3766116100000005E-6</v>
      </c>
      <c r="K64" s="357">
        <v>0</v>
      </c>
    </row>
    <row r="65" spans="2:11" x14ac:dyDescent="0.2">
      <c r="B65" s="353" t="s">
        <v>2453</v>
      </c>
      <c r="C65" s="354" t="s">
        <v>1287</v>
      </c>
      <c r="D65" s="354" t="s">
        <v>1868</v>
      </c>
      <c r="E65" s="355" t="s">
        <v>1273</v>
      </c>
      <c r="F65" s="356">
        <v>2</v>
      </c>
      <c r="G65" s="356">
        <v>295</v>
      </c>
      <c r="H65" s="356">
        <v>590</v>
      </c>
      <c r="I65" s="357">
        <v>1.84406694901E-3</v>
      </c>
      <c r="J65" s="357">
        <v>6.2510743999999996E-6</v>
      </c>
      <c r="K65" s="357">
        <v>0</v>
      </c>
    </row>
    <row r="66" spans="2:11" x14ac:dyDescent="0.2">
      <c r="B66" s="353" t="s">
        <v>2698</v>
      </c>
      <c r="C66" s="354" t="s">
        <v>1287</v>
      </c>
      <c r="D66" s="354" t="s">
        <v>1868</v>
      </c>
      <c r="E66" s="355" t="s">
        <v>1273</v>
      </c>
      <c r="F66" s="356">
        <v>14</v>
      </c>
      <c r="G66" s="356">
        <v>255</v>
      </c>
      <c r="H66" s="356">
        <v>3570</v>
      </c>
      <c r="I66" s="357">
        <v>1.115816781009E-2</v>
      </c>
      <c r="J66" s="357">
        <v>4.3757520820000003E-5</v>
      </c>
      <c r="K66" s="357">
        <v>0</v>
      </c>
    </row>
    <row r="67" spans="2:11" x14ac:dyDescent="0.2">
      <c r="B67" s="353" t="s">
        <v>2530</v>
      </c>
      <c r="C67" s="354" t="s">
        <v>1287</v>
      </c>
      <c r="D67" s="354" t="s">
        <v>1868</v>
      </c>
      <c r="E67" s="355" t="s">
        <v>1273</v>
      </c>
      <c r="F67" s="356">
        <v>32</v>
      </c>
      <c r="G67" s="356">
        <v>380</v>
      </c>
      <c r="H67" s="356">
        <v>12160</v>
      </c>
      <c r="I67" s="357">
        <v>3.800653237275E-2</v>
      </c>
      <c r="J67" s="357">
        <v>1.0001719045E-4</v>
      </c>
      <c r="K67" s="357">
        <v>0</v>
      </c>
    </row>
    <row r="68" spans="2:11" x14ac:dyDescent="0.2">
      <c r="B68" s="353" t="s">
        <v>2485</v>
      </c>
      <c r="C68" s="354" t="s">
        <v>1288</v>
      </c>
      <c r="D68" s="354" t="s">
        <v>1868</v>
      </c>
      <c r="E68" s="355" t="s">
        <v>1273</v>
      </c>
      <c r="F68" s="356">
        <v>5</v>
      </c>
      <c r="G68" s="356">
        <v>385</v>
      </c>
      <c r="H68" s="356">
        <v>1925</v>
      </c>
      <c r="I68" s="357">
        <v>6.0166591132900004E-3</v>
      </c>
      <c r="J68" s="357">
        <v>1.5627686010000001E-5</v>
      </c>
      <c r="K68" s="357">
        <v>0</v>
      </c>
    </row>
    <row r="69" spans="2:11" x14ac:dyDescent="0.2">
      <c r="B69" s="353" t="s">
        <v>2521</v>
      </c>
      <c r="C69" s="354" t="s">
        <v>1288</v>
      </c>
      <c r="D69" s="354" t="s">
        <v>1868</v>
      </c>
      <c r="E69" s="355" t="s">
        <v>1273</v>
      </c>
      <c r="F69" s="356">
        <v>12</v>
      </c>
      <c r="G69" s="356">
        <v>195</v>
      </c>
      <c r="H69" s="356">
        <v>2340</v>
      </c>
      <c r="I69" s="357">
        <v>7.3137570519899997E-3</v>
      </c>
      <c r="J69" s="357">
        <v>3.7506446420000003E-5</v>
      </c>
      <c r="K69" s="357">
        <v>0</v>
      </c>
    </row>
    <row r="70" spans="2:11" x14ac:dyDescent="0.2">
      <c r="B70" s="353" t="s">
        <v>2462</v>
      </c>
      <c r="C70" s="354" t="s">
        <v>1289</v>
      </c>
      <c r="D70" s="354" t="s">
        <v>1868</v>
      </c>
      <c r="E70" s="355" t="s">
        <v>1273</v>
      </c>
      <c r="F70" s="356">
        <v>13</v>
      </c>
      <c r="G70" s="356">
        <v>2</v>
      </c>
      <c r="H70" s="356">
        <v>26</v>
      </c>
      <c r="I70" s="357">
        <v>8.1263967240000006E-5</v>
      </c>
      <c r="J70" s="357">
        <v>4.0631983620000003E-5</v>
      </c>
      <c r="K70" s="357">
        <v>0</v>
      </c>
    </row>
    <row r="71" spans="2:11" x14ac:dyDescent="0.2">
      <c r="B71" s="353" t="s">
        <v>2656</v>
      </c>
      <c r="C71" s="354" t="s">
        <v>1289</v>
      </c>
      <c r="D71" s="354" t="s">
        <v>1868</v>
      </c>
      <c r="E71" s="355" t="s">
        <v>1273</v>
      </c>
      <c r="F71" s="356">
        <v>45</v>
      </c>
      <c r="G71" s="356">
        <v>520</v>
      </c>
      <c r="H71" s="356">
        <v>23400</v>
      </c>
      <c r="I71" s="357">
        <v>7.3137570519930001E-2</v>
      </c>
      <c r="J71" s="357">
        <v>1.4064917408E-4</v>
      </c>
      <c r="K71" s="357">
        <v>0</v>
      </c>
    </row>
    <row r="72" spans="2:11" x14ac:dyDescent="0.2">
      <c r="B72" s="353" t="s">
        <v>2523</v>
      </c>
      <c r="C72" s="354" t="s">
        <v>1290</v>
      </c>
      <c r="D72" s="354" t="s">
        <v>1868</v>
      </c>
      <c r="E72" s="355" t="s">
        <v>1273</v>
      </c>
      <c r="F72" s="356">
        <v>13</v>
      </c>
      <c r="G72" s="356">
        <v>400</v>
      </c>
      <c r="H72" s="356">
        <v>5200</v>
      </c>
      <c r="I72" s="357">
        <v>1.6252793448870002E-2</v>
      </c>
      <c r="J72" s="357">
        <v>4.0631983620000003E-5</v>
      </c>
      <c r="K72" s="357">
        <v>0</v>
      </c>
    </row>
    <row r="73" spans="2:11" x14ac:dyDescent="0.2">
      <c r="B73" s="353" t="s">
        <v>2652</v>
      </c>
      <c r="C73" s="354" t="s">
        <v>1191</v>
      </c>
      <c r="D73" s="354" t="s">
        <v>1868</v>
      </c>
      <c r="E73" s="355" t="s">
        <v>1273</v>
      </c>
      <c r="F73" s="356">
        <v>12</v>
      </c>
      <c r="G73" s="356">
        <v>440</v>
      </c>
      <c r="H73" s="356">
        <v>5280</v>
      </c>
      <c r="I73" s="357">
        <v>1.6502836425009999E-2</v>
      </c>
      <c r="J73" s="357">
        <v>3.7506446420000003E-5</v>
      </c>
      <c r="K73" s="357">
        <v>0</v>
      </c>
    </row>
    <row r="74" spans="2:11" x14ac:dyDescent="0.2">
      <c r="B74" s="353" t="s">
        <v>2428</v>
      </c>
      <c r="C74" s="354" t="s">
        <v>1193</v>
      </c>
      <c r="D74" s="354" t="s">
        <v>1868</v>
      </c>
      <c r="E74" s="355" t="s">
        <v>1273</v>
      </c>
      <c r="F74" s="356">
        <v>51</v>
      </c>
      <c r="G74" s="356">
        <v>423</v>
      </c>
      <c r="H74" s="356">
        <v>21573</v>
      </c>
      <c r="I74" s="357">
        <v>6.7427214052419998E-2</v>
      </c>
      <c r="J74" s="357">
        <v>1.5940239729E-4</v>
      </c>
      <c r="K74" s="357">
        <v>0</v>
      </c>
    </row>
    <row r="75" spans="2:11" x14ac:dyDescent="0.2">
      <c r="B75" s="353" t="s">
        <v>2672</v>
      </c>
      <c r="C75" s="354" t="s">
        <v>1193</v>
      </c>
      <c r="D75" s="354" t="s">
        <v>1868</v>
      </c>
      <c r="E75" s="355" t="s">
        <v>1273</v>
      </c>
      <c r="F75" s="356">
        <v>59</v>
      </c>
      <c r="G75" s="356">
        <v>443</v>
      </c>
      <c r="H75" s="356">
        <v>26137</v>
      </c>
      <c r="I75" s="357">
        <v>8.1692165841000003E-2</v>
      </c>
      <c r="J75" s="357">
        <v>1.8440669490000001E-4</v>
      </c>
      <c r="K75" s="357">
        <v>0</v>
      </c>
    </row>
    <row r="76" spans="2:11" x14ac:dyDescent="0.2">
      <c r="B76" s="353" t="s">
        <v>2742</v>
      </c>
      <c r="C76" s="354" t="s">
        <v>1194</v>
      </c>
      <c r="D76" s="354" t="s">
        <v>1868</v>
      </c>
      <c r="E76" s="355" t="s">
        <v>1273</v>
      </c>
      <c r="F76" s="356">
        <v>13</v>
      </c>
      <c r="G76" s="356">
        <v>320</v>
      </c>
      <c r="H76" s="356">
        <v>4160</v>
      </c>
      <c r="I76" s="357">
        <v>1.30022347591E-2</v>
      </c>
      <c r="J76" s="357">
        <v>4.0631983620000003E-5</v>
      </c>
      <c r="K76" s="357">
        <v>0</v>
      </c>
    </row>
    <row r="77" spans="2:11" x14ac:dyDescent="0.2">
      <c r="B77" s="353" t="s">
        <v>2577</v>
      </c>
      <c r="C77" s="354" t="s">
        <v>1194</v>
      </c>
      <c r="D77" s="354" t="s">
        <v>1868</v>
      </c>
      <c r="E77" s="355" t="s">
        <v>1273</v>
      </c>
      <c r="F77" s="356">
        <v>26</v>
      </c>
      <c r="G77" s="356">
        <v>310</v>
      </c>
      <c r="H77" s="356">
        <v>8060</v>
      </c>
      <c r="I77" s="357">
        <v>2.519182984575E-2</v>
      </c>
      <c r="J77" s="357">
        <v>8.1263967240000006E-5</v>
      </c>
      <c r="K77" s="357">
        <v>0</v>
      </c>
    </row>
    <row r="78" spans="2:11" x14ac:dyDescent="0.2">
      <c r="B78" s="353" t="s">
        <v>2649</v>
      </c>
      <c r="C78" s="354" t="s">
        <v>1196</v>
      </c>
      <c r="D78" s="354" t="s">
        <v>1868</v>
      </c>
      <c r="E78" s="355" t="s">
        <v>1273</v>
      </c>
      <c r="F78" s="356">
        <v>2</v>
      </c>
      <c r="G78" s="356">
        <v>320</v>
      </c>
      <c r="H78" s="356">
        <v>640</v>
      </c>
      <c r="I78" s="357">
        <v>2.0003438090900002E-3</v>
      </c>
      <c r="J78" s="357">
        <v>6.2510743999999996E-6</v>
      </c>
      <c r="K78" s="357">
        <v>0</v>
      </c>
    </row>
    <row r="79" spans="2:11" x14ac:dyDescent="0.2">
      <c r="B79" s="353" t="s">
        <v>2502</v>
      </c>
      <c r="C79" s="354" t="s">
        <v>1196</v>
      </c>
      <c r="D79" s="354" t="s">
        <v>1868</v>
      </c>
      <c r="E79" s="355" t="s">
        <v>1273</v>
      </c>
      <c r="F79" s="356">
        <v>17</v>
      </c>
      <c r="G79" s="356">
        <v>480</v>
      </c>
      <c r="H79" s="356">
        <v>8160</v>
      </c>
      <c r="I79" s="357">
        <v>2.5504383565929999E-2</v>
      </c>
      <c r="J79" s="357">
        <v>5.313413243E-5</v>
      </c>
      <c r="K79" s="357">
        <v>0</v>
      </c>
    </row>
    <row r="80" spans="2:11" x14ac:dyDescent="0.2">
      <c r="B80" s="353" t="s">
        <v>2618</v>
      </c>
      <c r="C80" s="354" t="s">
        <v>1196</v>
      </c>
      <c r="D80" s="354" t="s">
        <v>1868</v>
      </c>
      <c r="E80" s="355" t="s">
        <v>1273</v>
      </c>
      <c r="F80" s="356">
        <v>71</v>
      </c>
      <c r="G80" s="356">
        <v>455</v>
      </c>
      <c r="H80" s="356">
        <v>32305</v>
      </c>
      <c r="I80" s="357">
        <v>0.10097047930113</v>
      </c>
      <c r="J80" s="357">
        <v>2.2191314131999999E-4</v>
      </c>
      <c r="K80" s="357">
        <v>0</v>
      </c>
    </row>
    <row r="81" spans="2:11" x14ac:dyDescent="0.2">
      <c r="B81" s="353" t="s">
        <v>2742</v>
      </c>
      <c r="C81" s="354" t="s">
        <v>1196</v>
      </c>
      <c r="D81" s="354" t="s">
        <v>1868</v>
      </c>
      <c r="E81" s="355" t="s">
        <v>1273</v>
      </c>
      <c r="F81" s="356">
        <v>182</v>
      </c>
      <c r="G81" s="356">
        <v>490</v>
      </c>
      <c r="H81" s="356">
        <v>89180</v>
      </c>
      <c r="I81" s="357">
        <v>0.27873540764818999</v>
      </c>
      <c r="J81" s="357">
        <v>5.6884777070999998E-4</v>
      </c>
      <c r="K81" s="357">
        <v>0</v>
      </c>
    </row>
    <row r="82" spans="2:11" x14ac:dyDescent="0.2">
      <c r="B82" s="353" t="s">
        <v>2771</v>
      </c>
      <c r="C82" s="354" t="s">
        <v>1197</v>
      </c>
      <c r="D82" s="354" t="s">
        <v>1868</v>
      </c>
      <c r="E82" s="355" t="s">
        <v>1273</v>
      </c>
      <c r="F82" s="356">
        <v>30</v>
      </c>
      <c r="G82" s="356">
        <v>10</v>
      </c>
      <c r="H82" s="356">
        <v>300</v>
      </c>
      <c r="I82" s="357">
        <v>9.3766116051000005E-4</v>
      </c>
      <c r="J82" s="357">
        <v>9.3766116049999996E-5</v>
      </c>
      <c r="K82" s="357">
        <v>0</v>
      </c>
    </row>
    <row r="83" spans="2:11" x14ac:dyDescent="0.2">
      <c r="B83" s="353" t="s">
        <v>2741</v>
      </c>
      <c r="C83" s="354" t="s">
        <v>1197</v>
      </c>
      <c r="D83" s="354" t="s">
        <v>1868</v>
      </c>
      <c r="E83" s="355" t="s">
        <v>1273</v>
      </c>
      <c r="F83" s="356">
        <v>12</v>
      </c>
      <c r="G83" s="356">
        <v>128</v>
      </c>
      <c r="H83" s="356">
        <v>1536</v>
      </c>
      <c r="I83" s="357">
        <v>4.8008251418200001E-3</v>
      </c>
      <c r="J83" s="357">
        <v>3.7506446420000003E-5</v>
      </c>
      <c r="K83" s="357">
        <v>0</v>
      </c>
    </row>
    <row r="84" spans="2:11" x14ac:dyDescent="0.2">
      <c r="B84" s="353" t="s">
        <v>2741</v>
      </c>
      <c r="C84" s="354" t="s">
        <v>1197</v>
      </c>
      <c r="D84" s="354" t="s">
        <v>1868</v>
      </c>
      <c r="E84" s="355" t="s">
        <v>1273</v>
      </c>
      <c r="F84" s="356">
        <v>20</v>
      </c>
      <c r="G84" s="356">
        <v>376</v>
      </c>
      <c r="H84" s="356">
        <v>7520</v>
      </c>
      <c r="I84" s="357">
        <v>2.3504039756829999E-2</v>
      </c>
      <c r="J84" s="357">
        <v>6.2510744030000001E-5</v>
      </c>
      <c r="K84" s="357">
        <v>0</v>
      </c>
    </row>
    <row r="85" spans="2:11" x14ac:dyDescent="0.2">
      <c r="B85" s="353" t="s">
        <v>2710</v>
      </c>
      <c r="C85" s="354" t="s">
        <v>1201</v>
      </c>
      <c r="D85" s="354" t="s">
        <v>1868</v>
      </c>
      <c r="E85" s="355" t="s">
        <v>1273</v>
      </c>
      <c r="F85" s="356">
        <v>73</v>
      </c>
      <c r="G85" s="356">
        <v>127</v>
      </c>
      <c r="H85" s="356">
        <v>9271</v>
      </c>
      <c r="I85" s="357">
        <v>2.8976855397019999E-2</v>
      </c>
      <c r="J85" s="357">
        <v>2.2816421571999999E-4</v>
      </c>
      <c r="K85" s="357">
        <v>0</v>
      </c>
    </row>
    <row r="86" spans="2:11" x14ac:dyDescent="0.2">
      <c r="B86" s="353" t="s">
        <v>2754</v>
      </c>
      <c r="C86" s="354" t="s">
        <v>1201</v>
      </c>
      <c r="D86" s="354" t="s">
        <v>1868</v>
      </c>
      <c r="E86" s="355" t="s">
        <v>1273</v>
      </c>
      <c r="F86" s="356">
        <v>21</v>
      </c>
      <c r="G86" s="356">
        <v>455</v>
      </c>
      <c r="H86" s="356">
        <v>9555</v>
      </c>
      <c r="I86" s="357">
        <v>2.9864507962310001E-2</v>
      </c>
      <c r="J86" s="357">
        <v>6.5636281240000004E-5</v>
      </c>
      <c r="K86" s="357">
        <v>0</v>
      </c>
    </row>
    <row r="87" spans="2:11" x14ac:dyDescent="0.2">
      <c r="B87" s="353" t="s">
        <v>2614</v>
      </c>
      <c r="C87" s="354" t="s">
        <v>1203</v>
      </c>
      <c r="D87" s="354" t="s">
        <v>1868</v>
      </c>
      <c r="E87" s="355" t="s">
        <v>1273</v>
      </c>
      <c r="F87" s="356">
        <v>16</v>
      </c>
      <c r="G87" s="356">
        <v>555</v>
      </c>
      <c r="H87" s="356">
        <v>8880</v>
      </c>
      <c r="I87" s="357">
        <v>2.7754770351149999E-2</v>
      </c>
      <c r="J87" s="357">
        <v>5.000859523E-5</v>
      </c>
      <c r="K87" s="357">
        <v>0</v>
      </c>
    </row>
    <row r="88" spans="2:11" x14ac:dyDescent="0.2">
      <c r="B88" s="353" t="s">
        <v>2635</v>
      </c>
      <c r="C88" s="354" t="s">
        <v>1203</v>
      </c>
      <c r="D88" s="354" t="s">
        <v>1868</v>
      </c>
      <c r="E88" s="355" t="s">
        <v>1273</v>
      </c>
      <c r="F88" s="356">
        <v>42</v>
      </c>
      <c r="G88" s="356">
        <v>214.28571428571399</v>
      </c>
      <c r="H88" s="356">
        <v>9000</v>
      </c>
      <c r="I88" s="357">
        <v>2.8129834815360001E-2</v>
      </c>
      <c r="J88" s="357">
        <v>1.3127256247000001E-4</v>
      </c>
      <c r="K88" s="357">
        <v>0</v>
      </c>
    </row>
    <row r="89" spans="2:11" x14ac:dyDescent="0.2">
      <c r="B89" s="353" t="s">
        <v>2572</v>
      </c>
      <c r="C89" s="354" t="s">
        <v>1203</v>
      </c>
      <c r="D89" s="354" t="s">
        <v>1868</v>
      </c>
      <c r="E89" s="355" t="s">
        <v>1273</v>
      </c>
      <c r="F89" s="356">
        <v>34</v>
      </c>
      <c r="G89" s="356">
        <v>282.941176470588</v>
      </c>
      <c r="H89" s="356">
        <v>9620</v>
      </c>
      <c r="I89" s="357">
        <v>3.006766788042E-2</v>
      </c>
      <c r="J89" s="357">
        <v>1.0626826486E-4</v>
      </c>
      <c r="K89" s="357">
        <v>0</v>
      </c>
    </row>
    <row r="90" spans="2:11" x14ac:dyDescent="0.2">
      <c r="B90" s="353" t="s">
        <v>2600</v>
      </c>
      <c r="C90" s="354" t="s">
        <v>1291</v>
      </c>
      <c r="D90" s="354" t="s">
        <v>1868</v>
      </c>
      <c r="E90" s="355" t="s">
        <v>1273</v>
      </c>
      <c r="F90" s="356">
        <v>10</v>
      </c>
      <c r="G90" s="356">
        <v>247</v>
      </c>
      <c r="H90" s="356">
        <v>2470</v>
      </c>
      <c r="I90" s="357">
        <v>7.7200768882200003E-3</v>
      </c>
      <c r="J90" s="357">
        <v>3.1255372020000002E-5</v>
      </c>
      <c r="K90" s="357">
        <v>0</v>
      </c>
    </row>
    <row r="91" spans="2:11" x14ac:dyDescent="0.2">
      <c r="B91" s="353" t="s">
        <v>2575</v>
      </c>
      <c r="C91" s="354" t="s">
        <v>1252</v>
      </c>
      <c r="D91" s="354" t="s">
        <v>1868</v>
      </c>
      <c r="E91" s="355" t="s">
        <v>1273</v>
      </c>
      <c r="F91" s="356">
        <v>195</v>
      </c>
      <c r="G91" s="356">
        <v>94</v>
      </c>
      <c r="H91" s="356">
        <v>18330</v>
      </c>
      <c r="I91" s="357">
        <v>5.7291096907280001E-2</v>
      </c>
      <c r="J91" s="357">
        <v>6.0947975432999995E-4</v>
      </c>
      <c r="K91" s="357">
        <v>0</v>
      </c>
    </row>
    <row r="92" spans="2:11" x14ac:dyDescent="0.2">
      <c r="B92" s="353" t="s">
        <v>2575</v>
      </c>
      <c r="C92" s="354" t="s">
        <v>1252</v>
      </c>
      <c r="D92" s="354" t="s">
        <v>1868</v>
      </c>
      <c r="E92" s="355" t="s">
        <v>1273</v>
      </c>
      <c r="F92" s="356">
        <v>77</v>
      </c>
      <c r="G92" s="356">
        <v>470.68831168831201</v>
      </c>
      <c r="H92" s="356">
        <v>36243</v>
      </c>
      <c r="I92" s="357">
        <v>0.11327884480144999</v>
      </c>
      <c r="J92" s="357">
        <v>2.4066636452999999E-4</v>
      </c>
      <c r="K92" s="357">
        <v>0</v>
      </c>
    </row>
    <row r="93" spans="2:11" x14ac:dyDescent="0.2">
      <c r="B93" s="353" t="s">
        <v>2593</v>
      </c>
      <c r="C93" s="354" t="s">
        <v>1292</v>
      </c>
      <c r="D93" s="354" t="s">
        <v>1868</v>
      </c>
      <c r="E93" s="355" t="s">
        <v>1273</v>
      </c>
      <c r="F93" s="356">
        <v>2</v>
      </c>
      <c r="G93" s="356">
        <v>162</v>
      </c>
      <c r="H93" s="356">
        <v>324</v>
      </c>
      <c r="I93" s="357">
        <v>1.0126740533500001E-3</v>
      </c>
      <c r="J93" s="357">
        <v>6.2510743999999996E-6</v>
      </c>
      <c r="K93" s="357">
        <v>0</v>
      </c>
    </row>
    <row r="94" spans="2:11" x14ac:dyDescent="0.2">
      <c r="B94" s="353" t="s">
        <v>2572</v>
      </c>
      <c r="C94" s="354" t="s">
        <v>1292</v>
      </c>
      <c r="D94" s="354" t="s">
        <v>1868</v>
      </c>
      <c r="E94" s="355" t="s">
        <v>1273</v>
      </c>
      <c r="F94" s="356">
        <v>7</v>
      </c>
      <c r="G94" s="356">
        <v>56</v>
      </c>
      <c r="H94" s="356">
        <v>392</v>
      </c>
      <c r="I94" s="357">
        <v>1.2252105830700001E-3</v>
      </c>
      <c r="J94" s="357">
        <v>2.1878760410000002E-5</v>
      </c>
      <c r="K94" s="357">
        <v>0</v>
      </c>
    </row>
    <row r="95" spans="2:11" x14ac:dyDescent="0.2">
      <c r="B95" s="353" t="s">
        <v>2572</v>
      </c>
      <c r="C95" s="354" t="s">
        <v>1292</v>
      </c>
      <c r="D95" s="354" t="s">
        <v>1868</v>
      </c>
      <c r="E95" s="355" t="s">
        <v>1273</v>
      </c>
      <c r="F95" s="356">
        <v>7</v>
      </c>
      <c r="G95" s="356">
        <v>65</v>
      </c>
      <c r="H95" s="356">
        <v>455</v>
      </c>
      <c r="I95" s="357">
        <v>1.4221194267799999E-3</v>
      </c>
      <c r="J95" s="357">
        <v>2.1878760410000002E-5</v>
      </c>
      <c r="K95" s="357">
        <v>0</v>
      </c>
    </row>
    <row r="96" spans="2:11" x14ac:dyDescent="0.2">
      <c r="B96" s="353" t="s">
        <v>2642</v>
      </c>
      <c r="C96" s="354" t="s">
        <v>1293</v>
      </c>
      <c r="D96" s="354" t="s">
        <v>1867</v>
      </c>
      <c r="E96" s="355" t="s">
        <v>1273</v>
      </c>
      <c r="F96" s="356">
        <v>2</v>
      </c>
      <c r="G96" s="356">
        <v>240</v>
      </c>
      <c r="H96" s="356">
        <v>480</v>
      </c>
      <c r="I96" s="357">
        <v>1.50025785682E-3</v>
      </c>
      <c r="J96" s="357">
        <v>6.2510743999999996E-6</v>
      </c>
      <c r="K96" s="357">
        <v>0</v>
      </c>
    </row>
    <row r="97" spans="2:11" x14ac:dyDescent="0.2">
      <c r="B97" s="353" t="s">
        <v>2565</v>
      </c>
      <c r="C97" s="354" t="s">
        <v>1293</v>
      </c>
      <c r="D97" s="354" t="s">
        <v>1867</v>
      </c>
      <c r="E97" s="355" t="s">
        <v>1273</v>
      </c>
      <c r="F97" s="356">
        <v>10</v>
      </c>
      <c r="G97" s="356">
        <v>312</v>
      </c>
      <c r="H97" s="356">
        <v>3120</v>
      </c>
      <c r="I97" s="357">
        <v>9.7516760693200002E-3</v>
      </c>
      <c r="J97" s="357">
        <v>3.1255372020000002E-5</v>
      </c>
      <c r="K97" s="357">
        <v>0</v>
      </c>
    </row>
    <row r="98" spans="2:11" x14ac:dyDescent="0.2">
      <c r="B98" s="353" t="s">
        <v>2722</v>
      </c>
      <c r="C98" s="354" t="s">
        <v>1294</v>
      </c>
      <c r="D98" s="354" t="s">
        <v>1868</v>
      </c>
      <c r="E98" s="355" t="s">
        <v>1273</v>
      </c>
      <c r="F98" s="356">
        <v>9</v>
      </c>
      <c r="G98" s="356">
        <v>203</v>
      </c>
      <c r="H98" s="356">
        <v>1827</v>
      </c>
      <c r="I98" s="357">
        <v>5.7103564675199999E-3</v>
      </c>
      <c r="J98" s="357">
        <v>2.8129834819999998E-5</v>
      </c>
      <c r="K98" s="357">
        <v>0</v>
      </c>
    </row>
    <row r="99" spans="2:11" x14ac:dyDescent="0.2">
      <c r="B99" s="353" t="s">
        <v>2628</v>
      </c>
      <c r="C99" s="354" t="s">
        <v>1295</v>
      </c>
      <c r="D99" s="354" t="s">
        <v>1867</v>
      </c>
      <c r="E99" s="355" t="s">
        <v>1273</v>
      </c>
      <c r="F99" s="356">
        <v>3</v>
      </c>
      <c r="G99" s="356">
        <v>125</v>
      </c>
      <c r="H99" s="356">
        <v>375</v>
      </c>
      <c r="I99" s="357">
        <v>1.1720764506399999E-3</v>
      </c>
      <c r="J99" s="357">
        <v>9.3766116100000005E-6</v>
      </c>
      <c r="K99" s="357">
        <v>0</v>
      </c>
    </row>
    <row r="100" spans="2:11" x14ac:dyDescent="0.2">
      <c r="B100" s="353" t="s">
        <v>2556</v>
      </c>
      <c r="C100" s="354" t="s">
        <v>1296</v>
      </c>
      <c r="D100" s="354" t="s">
        <v>1868</v>
      </c>
      <c r="E100" s="355" t="s">
        <v>1273</v>
      </c>
      <c r="F100" s="356">
        <v>3</v>
      </c>
      <c r="G100" s="356">
        <v>240</v>
      </c>
      <c r="H100" s="356">
        <v>720</v>
      </c>
      <c r="I100" s="357">
        <v>2.25038678523E-3</v>
      </c>
      <c r="J100" s="357">
        <v>9.3766116100000005E-6</v>
      </c>
      <c r="K100" s="357">
        <v>0</v>
      </c>
    </row>
    <row r="101" spans="2:11" x14ac:dyDescent="0.2">
      <c r="B101" s="353" t="s">
        <v>2747</v>
      </c>
      <c r="C101" s="354" t="s">
        <v>1296</v>
      </c>
      <c r="D101" s="354" t="s">
        <v>1868</v>
      </c>
      <c r="E101" s="355" t="s">
        <v>1273</v>
      </c>
      <c r="F101" s="356">
        <v>54</v>
      </c>
      <c r="G101" s="356">
        <v>164</v>
      </c>
      <c r="H101" s="356">
        <v>8856</v>
      </c>
      <c r="I101" s="357">
        <v>2.767975745831E-2</v>
      </c>
      <c r="J101" s="357">
        <v>1.6877900888999999E-4</v>
      </c>
      <c r="K101" s="357">
        <v>0</v>
      </c>
    </row>
    <row r="102" spans="2:11" x14ac:dyDescent="0.2">
      <c r="B102" s="353" t="s">
        <v>2768</v>
      </c>
      <c r="C102" s="354" t="s">
        <v>1297</v>
      </c>
      <c r="D102" s="354" t="s">
        <v>1867</v>
      </c>
      <c r="E102" s="355" t="s">
        <v>1273</v>
      </c>
      <c r="F102" s="356">
        <v>1</v>
      </c>
      <c r="G102" s="356">
        <v>628</v>
      </c>
      <c r="H102" s="356">
        <v>628</v>
      </c>
      <c r="I102" s="357">
        <v>1.9628373626700002E-3</v>
      </c>
      <c r="J102" s="357">
        <v>3.1255371999999998E-6</v>
      </c>
      <c r="K102" s="357">
        <v>0</v>
      </c>
    </row>
    <row r="103" spans="2:11" x14ac:dyDescent="0.2">
      <c r="B103" s="353" t="s">
        <v>2439</v>
      </c>
      <c r="C103" s="354" t="s">
        <v>1298</v>
      </c>
      <c r="D103" s="354" t="s">
        <v>1867</v>
      </c>
      <c r="E103" s="355" t="s">
        <v>1273</v>
      </c>
      <c r="F103" s="356">
        <v>8</v>
      </c>
      <c r="G103" s="356">
        <v>245</v>
      </c>
      <c r="H103" s="356">
        <v>1960</v>
      </c>
      <c r="I103" s="357">
        <v>6.1260529153399999E-3</v>
      </c>
      <c r="J103" s="357">
        <v>2.5004297609999998E-5</v>
      </c>
      <c r="K103" s="357">
        <v>0</v>
      </c>
    </row>
    <row r="104" spans="2:11" x14ac:dyDescent="0.2">
      <c r="B104" s="353" t="s">
        <v>2504</v>
      </c>
      <c r="C104" s="354" t="s">
        <v>1299</v>
      </c>
      <c r="D104" s="354" t="s">
        <v>1867</v>
      </c>
      <c r="E104" s="355" t="s">
        <v>1273</v>
      </c>
      <c r="F104" s="356">
        <v>84</v>
      </c>
      <c r="G104" s="356">
        <v>342</v>
      </c>
      <c r="H104" s="356">
        <v>28728</v>
      </c>
      <c r="I104" s="357">
        <v>8.9790432730630004E-2</v>
      </c>
      <c r="J104" s="357">
        <v>2.6254512494000001E-4</v>
      </c>
      <c r="K104" s="357">
        <v>0</v>
      </c>
    </row>
    <row r="105" spans="2:11" x14ac:dyDescent="0.2">
      <c r="B105" s="353" t="s">
        <v>2711</v>
      </c>
      <c r="C105" s="354" t="s">
        <v>1300</v>
      </c>
      <c r="D105" s="354" t="s">
        <v>1868</v>
      </c>
      <c r="E105" s="355" t="s">
        <v>1273</v>
      </c>
      <c r="F105" s="356">
        <v>165</v>
      </c>
      <c r="G105" s="356">
        <v>360</v>
      </c>
      <c r="H105" s="356">
        <v>59400</v>
      </c>
      <c r="I105" s="357">
        <v>0.18565690978137001</v>
      </c>
      <c r="J105" s="357">
        <v>5.1571363828000003E-4</v>
      </c>
      <c r="K105" s="357">
        <v>0</v>
      </c>
    </row>
    <row r="106" spans="2:11" x14ac:dyDescent="0.2">
      <c r="B106" s="353" t="s">
        <v>2756</v>
      </c>
      <c r="C106" s="354" t="s">
        <v>1301</v>
      </c>
      <c r="D106" s="354" t="s">
        <v>1868</v>
      </c>
      <c r="E106" s="355" t="s">
        <v>1273</v>
      </c>
      <c r="F106" s="356">
        <v>1</v>
      </c>
      <c r="G106" s="356">
        <v>72</v>
      </c>
      <c r="H106" s="356">
        <v>72</v>
      </c>
      <c r="I106" s="357">
        <v>2.2503867852E-4</v>
      </c>
      <c r="J106" s="357">
        <v>3.1255371999999998E-6</v>
      </c>
      <c r="K106" s="357">
        <v>0</v>
      </c>
    </row>
    <row r="107" spans="2:11" x14ac:dyDescent="0.2">
      <c r="B107" s="353" t="s">
        <v>2600</v>
      </c>
      <c r="C107" s="354" t="s">
        <v>1302</v>
      </c>
      <c r="D107" s="354" t="s">
        <v>1868</v>
      </c>
      <c r="E107" s="355" t="s">
        <v>1273</v>
      </c>
      <c r="F107" s="356">
        <v>51</v>
      </c>
      <c r="G107" s="356">
        <v>265</v>
      </c>
      <c r="H107" s="356">
        <v>13515</v>
      </c>
      <c r="I107" s="357">
        <v>4.2241635281060001E-2</v>
      </c>
      <c r="J107" s="357">
        <v>1.5940239729E-4</v>
      </c>
      <c r="K107" s="357">
        <v>0</v>
      </c>
    </row>
    <row r="108" spans="2:11" x14ac:dyDescent="0.2">
      <c r="B108" s="353" t="s">
        <v>2495</v>
      </c>
      <c r="C108" s="354" t="s">
        <v>1204</v>
      </c>
      <c r="D108" s="354" t="s">
        <v>1868</v>
      </c>
      <c r="E108" s="355" t="s">
        <v>1273</v>
      </c>
      <c r="F108" s="356">
        <v>1</v>
      </c>
      <c r="G108" s="356">
        <v>155</v>
      </c>
      <c r="H108" s="356">
        <v>155</v>
      </c>
      <c r="I108" s="357">
        <v>4.8445826626E-4</v>
      </c>
      <c r="J108" s="357">
        <v>3.1255371999999998E-6</v>
      </c>
      <c r="K108" s="357">
        <v>0</v>
      </c>
    </row>
    <row r="109" spans="2:11" x14ac:dyDescent="0.2">
      <c r="B109" s="353" t="s">
        <v>2739</v>
      </c>
      <c r="C109" s="354" t="s">
        <v>1204</v>
      </c>
      <c r="D109" s="354" t="s">
        <v>1868</v>
      </c>
      <c r="E109" s="355" t="s">
        <v>1273</v>
      </c>
      <c r="F109" s="356">
        <v>1</v>
      </c>
      <c r="G109" s="356">
        <v>410</v>
      </c>
      <c r="H109" s="356">
        <v>410</v>
      </c>
      <c r="I109" s="357">
        <v>1.2814702527000001E-3</v>
      </c>
      <c r="J109" s="357">
        <v>3.1255371999999998E-6</v>
      </c>
      <c r="K109" s="357">
        <v>0</v>
      </c>
    </row>
    <row r="110" spans="2:11" x14ac:dyDescent="0.2">
      <c r="B110" s="353" t="s">
        <v>2569</v>
      </c>
      <c r="C110" s="354" t="s">
        <v>1204</v>
      </c>
      <c r="D110" s="354" t="s">
        <v>1868</v>
      </c>
      <c r="E110" s="355" t="s">
        <v>1273</v>
      </c>
      <c r="F110" s="356">
        <v>21</v>
      </c>
      <c r="G110" s="356">
        <v>265</v>
      </c>
      <c r="H110" s="356">
        <v>5565</v>
      </c>
      <c r="I110" s="357">
        <v>1.73936145275E-2</v>
      </c>
      <c r="J110" s="357">
        <v>6.5636281240000004E-5</v>
      </c>
      <c r="K110" s="357">
        <v>0</v>
      </c>
    </row>
    <row r="111" spans="2:11" x14ac:dyDescent="0.2">
      <c r="B111" s="353" t="s">
        <v>2631</v>
      </c>
      <c r="C111" s="354" t="s">
        <v>1204</v>
      </c>
      <c r="D111" s="354" t="s">
        <v>1868</v>
      </c>
      <c r="E111" s="355" t="s">
        <v>1273</v>
      </c>
      <c r="F111" s="356">
        <v>21</v>
      </c>
      <c r="G111" s="356">
        <v>290</v>
      </c>
      <c r="H111" s="356">
        <v>6090</v>
      </c>
      <c r="I111" s="357">
        <v>1.903452155839E-2</v>
      </c>
      <c r="J111" s="357">
        <v>6.5636281240000004E-5</v>
      </c>
      <c r="K111" s="357">
        <v>0</v>
      </c>
    </row>
    <row r="112" spans="2:11" x14ac:dyDescent="0.2">
      <c r="B112" s="353" t="s">
        <v>2739</v>
      </c>
      <c r="C112" s="354" t="s">
        <v>1204</v>
      </c>
      <c r="D112" s="354" t="s">
        <v>1868</v>
      </c>
      <c r="E112" s="355" t="s">
        <v>1273</v>
      </c>
      <c r="F112" s="356">
        <v>31</v>
      </c>
      <c r="G112" s="356">
        <v>340</v>
      </c>
      <c r="H112" s="356">
        <v>10540</v>
      </c>
      <c r="I112" s="357">
        <v>3.294316210599E-2</v>
      </c>
      <c r="J112" s="357">
        <v>9.6891653249999996E-5</v>
      </c>
      <c r="K112" s="357">
        <v>0</v>
      </c>
    </row>
    <row r="113" spans="2:11" x14ac:dyDescent="0.2">
      <c r="B113" s="353" t="s">
        <v>2685</v>
      </c>
      <c r="C113" s="354" t="s">
        <v>1204</v>
      </c>
      <c r="D113" s="354" t="s">
        <v>1868</v>
      </c>
      <c r="E113" s="355" t="s">
        <v>1273</v>
      </c>
      <c r="F113" s="356">
        <v>92</v>
      </c>
      <c r="G113" s="356">
        <v>360</v>
      </c>
      <c r="H113" s="356">
        <v>33120</v>
      </c>
      <c r="I113" s="357">
        <v>0.10351779212051999</v>
      </c>
      <c r="J113" s="357">
        <v>2.8754942256000002E-4</v>
      </c>
      <c r="K113" s="357">
        <v>0</v>
      </c>
    </row>
    <row r="114" spans="2:11" x14ac:dyDescent="0.2">
      <c r="B114" s="353" t="s">
        <v>2532</v>
      </c>
      <c r="C114" s="354" t="s">
        <v>1303</v>
      </c>
      <c r="D114" s="354" t="s">
        <v>1868</v>
      </c>
      <c r="E114" s="355" t="s">
        <v>1273</v>
      </c>
      <c r="F114" s="356">
        <v>1</v>
      </c>
      <c r="G114" s="356">
        <v>225</v>
      </c>
      <c r="H114" s="356">
        <v>225</v>
      </c>
      <c r="I114" s="357">
        <v>7.0324587037999997E-4</v>
      </c>
      <c r="J114" s="357">
        <v>3.1255371999999998E-6</v>
      </c>
      <c r="K114" s="357">
        <v>0</v>
      </c>
    </row>
    <row r="115" spans="2:11" x14ac:dyDescent="0.2">
      <c r="B115" s="353" t="s">
        <v>2502</v>
      </c>
      <c r="C115" s="354" t="s">
        <v>1254</v>
      </c>
      <c r="D115" s="354" t="s">
        <v>1868</v>
      </c>
      <c r="E115" s="355" t="s">
        <v>1273</v>
      </c>
      <c r="F115" s="356">
        <v>1</v>
      </c>
      <c r="G115" s="356">
        <v>465</v>
      </c>
      <c r="H115" s="356">
        <v>465</v>
      </c>
      <c r="I115" s="357">
        <v>1.45337479879E-3</v>
      </c>
      <c r="J115" s="357">
        <v>3.1255371999999998E-6</v>
      </c>
      <c r="K115" s="357">
        <v>0</v>
      </c>
    </row>
    <row r="116" spans="2:11" x14ac:dyDescent="0.2">
      <c r="B116" s="353" t="s">
        <v>2631</v>
      </c>
      <c r="C116" s="354" t="s">
        <v>1254</v>
      </c>
      <c r="D116" s="354" t="s">
        <v>1868</v>
      </c>
      <c r="E116" s="355" t="s">
        <v>1273</v>
      </c>
      <c r="F116" s="356">
        <v>17</v>
      </c>
      <c r="G116" s="356">
        <v>290</v>
      </c>
      <c r="H116" s="356">
        <v>4930</v>
      </c>
      <c r="I116" s="357">
        <v>1.5408898404409999E-2</v>
      </c>
      <c r="J116" s="357">
        <v>5.313413243E-5</v>
      </c>
      <c r="K116" s="357">
        <v>0</v>
      </c>
    </row>
    <row r="117" spans="2:11" x14ac:dyDescent="0.2">
      <c r="B117" s="353" t="s">
        <v>2687</v>
      </c>
      <c r="C117" s="354" t="s">
        <v>1254</v>
      </c>
      <c r="D117" s="354" t="s">
        <v>1868</v>
      </c>
      <c r="E117" s="355" t="s">
        <v>1273</v>
      </c>
      <c r="F117" s="356">
        <v>38</v>
      </c>
      <c r="G117" s="356">
        <v>355</v>
      </c>
      <c r="H117" s="356">
        <v>13490</v>
      </c>
      <c r="I117" s="357">
        <v>4.2163496851019999E-2</v>
      </c>
      <c r="J117" s="357">
        <v>1.1877041366E-4</v>
      </c>
      <c r="K117" s="357">
        <v>0</v>
      </c>
    </row>
    <row r="118" spans="2:11" x14ac:dyDescent="0.2">
      <c r="B118" s="353" t="s">
        <v>2595</v>
      </c>
      <c r="C118" s="354" t="s">
        <v>1254</v>
      </c>
      <c r="D118" s="354" t="s">
        <v>1868</v>
      </c>
      <c r="E118" s="355" t="s">
        <v>1273</v>
      </c>
      <c r="F118" s="356">
        <v>54</v>
      </c>
      <c r="G118" s="356">
        <v>309</v>
      </c>
      <c r="H118" s="356">
        <v>16686</v>
      </c>
      <c r="I118" s="357">
        <v>5.2152713747679998E-2</v>
      </c>
      <c r="J118" s="357">
        <v>1.6877900888999999E-4</v>
      </c>
      <c r="K118" s="357">
        <v>0</v>
      </c>
    </row>
    <row r="119" spans="2:11" x14ac:dyDescent="0.2">
      <c r="B119" s="353" t="s">
        <v>2502</v>
      </c>
      <c r="C119" s="354" t="s">
        <v>1255</v>
      </c>
      <c r="D119" s="354" t="s">
        <v>1868</v>
      </c>
      <c r="E119" s="355" t="s">
        <v>1273</v>
      </c>
      <c r="F119" s="356">
        <v>1</v>
      </c>
      <c r="G119" s="356">
        <v>18</v>
      </c>
      <c r="H119" s="356">
        <v>18</v>
      </c>
      <c r="I119" s="357">
        <v>5.625966963E-5</v>
      </c>
      <c r="J119" s="357">
        <v>3.1255371999999998E-6</v>
      </c>
      <c r="K119" s="357">
        <v>0</v>
      </c>
    </row>
    <row r="120" spans="2:11" x14ac:dyDescent="0.2">
      <c r="B120" s="353" t="s">
        <v>2541</v>
      </c>
      <c r="C120" s="354" t="s">
        <v>1255</v>
      </c>
      <c r="D120" s="354" t="s">
        <v>1868</v>
      </c>
      <c r="E120" s="355" t="s">
        <v>1273</v>
      </c>
      <c r="F120" s="356">
        <v>47</v>
      </c>
      <c r="G120" s="356">
        <v>350</v>
      </c>
      <c r="H120" s="356">
        <v>16450</v>
      </c>
      <c r="I120" s="357">
        <v>5.1415086968069998E-2</v>
      </c>
      <c r="J120" s="357">
        <v>1.4690024848E-4</v>
      </c>
      <c r="K120" s="357">
        <v>0</v>
      </c>
    </row>
    <row r="121" spans="2:11" x14ac:dyDescent="0.2">
      <c r="B121" s="353" t="s">
        <v>2502</v>
      </c>
      <c r="C121" s="354" t="s">
        <v>1255</v>
      </c>
      <c r="D121" s="354" t="s">
        <v>1868</v>
      </c>
      <c r="E121" s="355" t="s">
        <v>1273</v>
      </c>
      <c r="F121" s="356">
        <v>52</v>
      </c>
      <c r="G121" s="356">
        <v>418</v>
      </c>
      <c r="H121" s="356">
        <v>21736</v>
      </c>
      <c r="I121" s="357">
        <v>6.7936676616290007E-2</v>
      </c>
      <c r="J121" s="357">
        <v>1.6252793448999999E-4</v>
      </c>
      <c r="K121" s="357">
        <v>0</v>
      </c>
    </row>
    <row r="122" spans="2:11" x14ac:dyDescent="0.2">
      <c r="B122" s="353" t="s">
        <v>2769</v>
      </c>
      <c r="C122" s="354" t="s">
        <v>1304</v>
      </c>
      <c r="D122" s="354" t="s">
        <v>1868</v>
      </c>
      <c r="E122" s="355" t="s">
        <v>1273</v>
      </c>
      <c r="F122" s="356">
        <v>23</v>
      </c>
      <c r="G122" s="356">
        <v>410</v>
      </c>
      <c r="H122" s="356">
        <v>9430</v>
      </c>
      <c r="I122" s="357">
        <v>2.947381581209E-2</v>
      </c>
      <c r="J122" s="357">
        <v>7.1887355640000005E-5</v>
      </c>
      <c r="K122" s="357">
        <v>0</v>
      </c>
    </row>
    <row r="123" spans="2:11" x14ac:dyDescent="0.2">
      <c r="B123" s="353" t="s">
        <v>2763</v>
      </c>
      <c r="C123" s="354" t="s">
        <v>1304</v>
      </c>
      <c r="D123" s="354" t="s">
        <v>1868</v>
      </c>
      <c r="E123" s="355" t="s">
        <v>1273</v>
      </c>
      <c r="F123" s="356">
        <v>30</v>
      </c>
      <c r="G123" s="356">
        <v>400</v>
      </c>
      <c r="H123" s="356">
        <v>12000</v>
      </c>
      <c r="I123" s="357">
        <v>3.7506446420479997E-2</v>
      </c>
      <c r="J123" s="357">
        <v>9.3766116049999996E-5</v>
      </c>
      <c r="K123" s="357">
        <v>0</v>
      </c>
    </row>
    <row r="124" spans="2:11" x14ac:dyDescent="0.2">
      <c r="B124" s="353" t="s">
        <v>2766</v>
      </c>
      <c r="C124" s="354" t="s">
        <v>1304</v>
      </c>
      <c r="D124" s="354" t="s">
        <v>1868</v>
      </c>
      <c r="E124" s="355" t="s">
        <v>1273</v>
      </c>
      <c r="F124" s="356">
        <v>38</v>
      </c>
      <c r="G124" s="356">
        <v>400</v>
      </c>
      <c r="H124" s="356">
        <v>15200</v>
      </c>
      <c r="I124" s="357">
        <v>4.750816546594E-2</v>
      </c>
      <c r="J124" s="357">
        <v>1.1877041366E-4</v>
      </c>
      <c r="K124" s="357">
        <v>0</v>
      </c>
    </row>
    <row r="125" spans="2:11" x14ac:dyDescent="0.2">
      <c r="B125" s="353" t="s">
        <v>2555</v>
      </c>
      <c r="C125" s="354" t="s">
        <v>1305</v>
      </c>
      <c r="D125" s="354" t="s">
        <v>1868</v>
      </c>
      <c r="E125" s="355" t="s">
        <v>1273</v>
      </c>
      <c r="F125" s="356">
        <v>1</v>
      </c>
      <c r="G125" s="356">
        <v>2</v>
      </c>
      <c r="H125" s="356">
        <v>2</v>
      </c>
      <c r="I125" s="357">
        <v>6.2510743999999996E-6</v>
      </c>
      <c r="J125" s="357">
        <v>3.1255371999999998E-6</v>
      </c>
      <c r="K125" s="357">
        <v>0</v>
      </c>
    </row>
    <row r="126" spans="2:11" x14ac:dyDescent="0.2">
      <c r="B126" s="353" t="s">
        <v>2488</v>
      </c>
      <c r="C126" s="354" t="s">
        <v>1305</v>
      </c>
      <c r="D126" s="354" t="s">
        <v>1868</v>
      </c>
      <c r="E126" s="355" t="s">
        <v>1273</v>
      </c>
      <c r="F126" s="356">
        <v>3</v>
      </c>
      <c r="G126" s="356">
        <v>160</v>
      </c>
      <c r="H126" s="356">
        <v>480</v>
      </c>
      <c r="I126" s="357">
        <v>1.50025785682E-3</v>
      </c>
      <c r="J126" s="357">
        <v>9.3766116100000005E-6</v>
      </c>
      <c r="K126" s="357">
        <v>0</v>
      </c>
    </row>
    <row r="127" spans="2:11" x14ac:dyDescent="0.2">
      <c r="B127" s="353" t="s">
        <v>2600</v>
      </c>
      <c r="C127" s="354" t="s">
        <v>1305</v>
      </c>
      <c r="D127" s="354" t="s">
        <v>1868</v>
      </c>
      <c r="E127" s="355" t="s">
        <v>1273</v>
      </c>
      <c r="F127" s="356">
        <v>20</v>
      </c>
      <c r="G127" s="356">
        <v>273</v>
      </c>
      <c r="H127" s="356">
        <v>5460</v>
      </c>
      <c r="I127" s="357">
        <v>1.7065433121320001E-2</v>
      </c>
      <c r="J127" s="357">
        <v>6.2510744030000001E-5</v>
      </c>
      <c r="K127" s="357">
        <v>0</v>
      </c>
    </row>
    <row r="128" spans="2:11" x14ac:dyDescent="0.2">
      <c r="B128" s="353" t="s">
        <v>2439</v>
      </c>
      <c r="C128" s="354" t="s">
        <v>1305</v>
      </c>
      <c r="D128" s="354" t="s">
        <v>1868</v>
      </c>
      <c r="E128" s="355" t="s">
        <v>1273</v>
      </c>
      <c r="F128" s="356">
        <v>17</v>
      </c>
      <c r="G128" s="356">
        <v>561.17647058823502</v>
      </c>
      <c r="H128" s="356">
        <v>9540</v>
      </c>
      <c r="I128" s="357">
        <v>2.9817624904279999E-2</v>
      </c>
      <c r="J128" s="357">
        <v>5.313413243E-5</v>
      </c>
      <c r="K128" s="357">
        <v>0</v>
      </c>
    </row>
    <row r="129" spans="2:11" x14ac:dyDescent="0.2">
      <c r="B129" s="353" t="s">
        <v>2484</v>
      </c>
      <c r="C129" s="354" t="s">
        <v>1305</v>
      </c>
      <c r="D129" s="354" t="s">
        <v>1868</v>
      </c>
      <c r="E129" s="355" t="s">
        <v>1273</v>
      </c>
      <c r="F129" s="356">
        <v>59</v>
      </c>
      <c r="G129" s="356">
        <v>310</v>
      </c>
      <c r="H129" s="356">
        <v>18290</v>
      </c>
      <c r="I129" s="357">
        <v>5.7166075419209997E-2</v>
      </c>
      <c r="J129" s="357">
        <v>1.8440669490000001E-4</v>
      </c>
      <c r="K129" s="357">
        <v>0</v>
      </c>
    </row>
    <row r="130" spans="2:11" x14ac:dyDescent="0.2">
      <c r="B130" s="353" t="s">
        <v>2651</v>
      </c>
      <c r="C130" s="354" t="s">
        <v>1305</v>
      </c>
      <c r="D130" s="354" t="s">
        <v>1868</v>
      </c>
      <c r="E130" s="355" t="s">
        <v>1273</v>
      </c>
      <c r="F130" s="356">
        <v>80</v>
      </c>
      <c r="G130" s="356">
        <v>450</v>
      </c>
      <c r="H130" s="356">
        <v>36000</v>
      </c>
      <c r="I130" s="357">
        <v>0.11251933926144</v>
      </c>
      <c r="J130" s="357">
        <v>2.5004297614000001E-4</v>
      </c>
      <c r="K130" s="357">
        <v>0</v>
      </c>
    </row>
    <row r="131" spans="2:11" x14ac:dyDescent="0.2">
      <c r="B131" s="353" t="s">
        <v>2754</v>
      </c>
      <c r="C131" s="354" t="s">
        <v>1306</v>
      </c>
      <c r="D131" s="354" t="s">
        <v>1868</v>
      </c>
      <c r="E131" s="355" t="s">
        <v>1273</v>
      </c>
      <c r="F131" s="356">
        <v>1</v>
      </c>
      <c r="G131" s="356">
        <v>200</v>
      </c>
      <c r="H131" s="356">
        <v>200</v>
      </c>
      <c r="I131" s="357">
        <v>6.2510744033999999E-4</v>
      </c>
      <c r="J131" s="357">
        <v>3.1255371999999998E-6</v>
      </c>
      <c r="K131" s="357">
        <v>0</v>
      </c>
    </row>
    <row r="132" spans="2:11" x14ac:dyDescent="0.2">
      <c r="B132" s="353" t="s">
        <v>2673</v>
      </c>
      <c r="C132" s="354" t="s">
        <v>1256</v>
      </c>
      <c r="D132" s="354" t="s">
        <v>1868</v>
      </c>
      <c r="E132" s="355" t="s">
        <v>1273</v>
      </c>
      <c r="F132" s="356">
        <v>1</v>
      </c>
      <c r="G132" s="356">
        <v>111</v>
      </c>
      <c r="H132" s="356">
        <v>111</v>
      </c>
      <c r="I132" s="357">
        <v>3.4693462938999999E-4</v>
      </c>
      <c r="J132" s="357">
        <v>3.1255371999999998E-6</v>
      </c>
      <c r="K132" s="357">
        <v>0</v>
      </c>
    </row>
    <row r="133" spans="2:11" x14ac:dyDescent="0.2">
      <c r="B133" s="353" t="s">
        <v>2710</v>
      </c>
      <c r="C133" s="354" t="s">
        <v>1256</v>
      </c>
      <c r="D133" s="354" t="s">
        <v>1868</v>
      </c>
      <c r="E133" s="355" t="s">
        <v>1273</v>
      </c>
      <c r="F133" s="356">
        <v>1</v>
      </c>
      <c r="G133" s="356">
        <v>111</v>
      </c>
      <c r="H133" s="356">
        <v>111</v>
      </c>
      <c r="I133" s="357">
        <v>3.4693462938999999E-4</v>
      </c>
      <c r="J133" s="357">
        <v>3.1255371999999998E-6</v>
      </c>
      <c r="K133" s="357">
        <v>0</v>
      </c>
    </row>
    <row r="134" spans="2:11" x14ac:dyDescent="0.2">
      <c r="B134" s="353" t="s">
        <v>2710</v>
      </c>
      <c r="C134" s="354" t="s">
        <v>1256</v>
      </c>
      <c r="D134" s="354" t="s">
        <v>1868</v>
      </c>
      <c r="E134" s="355" t="s">
        <v>1273</v>
      </c>
      <c r="F134" s="356">
        <v>12</v>
      </c>
      <c r="G134" s="356">
        <v>50</v>
      </c>
      <c r="H134" s="356">
        <v>600</v>
      </c>
      <c r="I134" s="357">
        <v>1.8753223210200001E-3</v>
      </c>
      <c r="J134" s="357">
        <v>3.7506446420000003E-5</v>
      </c>
      <c r="K134" s="357">
        <v>0</v>
      </c>
    </row>
    <row r="135" spans="2:11" x14ac:dyDescent="0.2">
      <c r="B135" s="353" t="s">
        <v>2730</v>
      </c>
      <c r="C135" s="354" t="s">
        <v>1256</v>
      </c>
      <c r="D135" s="354" t="s">
        <v>1868</v>
      </c>
      <c r="E135" s="355" t="s">
        <v>1273</v>
      </c>
      <c r="F135" s="356">
        <v>3</v>
      </c>
      <c r="G135" s="356">
        <v>450</v>
      </c>
      <c r="H135" s="356">
        <v>1350</v>
      </c>
      <c r="I135" s="357">
        <v>4.2194752222999999E-3</v>
      </c>
      <c r="J135" s="357">
        <v>9.3766116100000005E-6</v>
      </c>
      <c r="K135" s="357">
        <v>0</v>
      </c>
    </row>
    <row r="136" spans="2:11" x14ac:dyDescent="0.2">
      <c r="B136" s="353" t="s">
        <v>2700</v>
      </c>
      <c r="C136" s="354" t="s">
        <v>1256</v>
      </c>
      <c r="D136" s="354" t="s">
        <v>1868</v>
      </c>
      <c r="E136" s="355" t="s">
        <v>1273</v>
      </c>
      <c r="F136" s="356">
        <v>14</v>
      </c>
      <c r="G136" s="356">
        <v>225</v>
      </c>
      <c r="H136" s="356">
        <v>3150</v>
      </c>
      <c r="I136" s="357">
        <v>9.8454421853800007E-3</v>
      </c>
      <c r="J136" s="357">
        <v>4.3757520820000003E-5</v>
      </c>
      <c r="K136" s="357">
        <v>0</v>
      </c>
    </row>
    <row r="137" spans="2:11" x14ac:dyDescent="0.2">
      <c r="B137" s="353" t="s">
        <v>2674</v>
      </c>
      <c r="C137" s="354" t="s">
        <v>1256</v>
      </c>
      <c r="D137" s="354" t="s">
        <v>1868</v>
      </c>
      <c r="E137" s="355" t="s">
        <v>1273</v>
      </c>
      <c r="F137" s="356">
        <v>47</v>
      </c>
      <c r="G137" s="356">
        <v>220</v>
      </c>
      <c r="H137" s="356">
        <v>10340</v>
      </c>
      <c r="I137" s="357">
        <v>3.2318054665649999E-2</v>
      </c>
      <c r="J137" s="357">
        <v>1.4690024848E-4</v>
      </c>
      <c r="K137" s="357">
        <v>0</v>
      </c>
    </row>
    <row r="138" spans="2:11" x14ac:dyDescent="0.2">
      <c r="B138" s="353" t="s">
        <v>2680</v>
      </c>
      <c r="C138" s="354" t="s">
        <v>1256</v>
      </c>
      <c r="D138" s="354" t="s">
        <v>1868</v>
      </c>
      <c r="E138" s="355" t="s">
        <v>1273</v>
      </c>
      <c r="F138" s="356">
        <v>49</v>
      </c>
      <c r="G138" s="356">
        <v>295</v>
      </c>
      <c r="H138" s="356">
        <v>14455</v>
      </c>
      <c r="I138" s="357">
        <v>4.5179640250669999E-2</v>
      </c>
      <c r="J138" s="357">
        <v>1.5315132288E-4</v>
      </c>
      <c r="K138" s="357">
        <v>0</v>
      </c>
    </row>
    <row r="139" spans="2:11" x14ac:dyDescent="0.2">
      <c r="B139" s="353" t="s">
        <v>2679</v>
      </c>
      <c r="C139" s="354" t="s">
        <v>1256</v>
      </c>
      <c r="D139" s="354" t="s">
        <v>1868</v>
      </c>
      <c r="E139" s="355" t="s">
        <v>1273</v>
      </c>
      <c r="F139" s="356">
        <v>49</v>
      </c>
      <c r="G139" s="356">
        <v>385</v>
      </c>
      <c r="H139" s="356">
        <v>18865</v>
      </c>
      <c r="I139" s="357">
        <v>5.8963259310190003E-2</v>
      </c>
      <c r="J139" s="357">
        <v>1.5315132288E-4</v>
      </c>
      <c r="K139" s="357">
        <v>0</v>
      </c>
    </row>
    <row r="140" spans="2:11" x14ac:dyDescent="0.2">
      <c r="B140" s="353" t="s">
        <v>2673</v>
      </c>
      <c r="C140" s="354" t="s">
        <v>1256</v>
      </c>
      <c r="D140" s="354" t="s">
        <v>1868</v>
      </c>
      <c r="E140" s="355" t="s">
        <v>1273</v>
      </c>
      <c r="F140" s="356">
        <v>47</v>
      </c>
      <c r="G140" s="356">
        <v>440</v>
      </c>
      <c r="H140" s="356">
        <v>20680</v>
      </c>
      <c r="I140" s="357">
        <v>6.4636109331290006E-2</v>
      </c>
      <c r="J140" s="357">
        <v>1.4690024848E-4</v>
      </c>
      <c r="K140" s="357">
        <v>0</v>
      </c>
    </row>
    <row r="141" spans="2:11" x14ac:dyDescent="0.2">
      <c r="B141" s="353" t="s">
        <v>2469</v>
      </c>
      <c r="C141" s="354" t="s">
        <v>1307</v>
      </c>
      <c r="D141" s="354" t="s">
        <v>1868</v>
      </c>
      <c r="E141" s="355" t="s">
        <v>1273</v>
      </c>
      <c r="F141" s="356">
        <v>6</v>
      </c>
      <c r="G141" s="356">
        <v>155</v>
      </c>
      <c r="H141" s="356">
        <v>930</v>
      </c>
      <c r="I141" s="357">
        <v>2.9067495975900002E-3</v>
      </c>
      <c r="J141" s="357">
        <v>1.8753223210000001E-5</v>
      </c>
      <c r="K141" s="357">
        <v>0</v>
      </c>
    </row>
    <row r="142" spans="2:11" x14ac:dyDescent="0.2">
      <c r="B142" s="353" t="s">
        <v>2739</v>
      </c>
      <c r="C142" s="354" t="s">
        <v>1307</v>
      </c>
      <c r="D142" s="354" t="s">
        <v>1868</v>
      </c>
      <c r="E142" s="355" t="s">
        <v>1273</v>
      </c>
      <c r="F142" s="356">
        <v>24</v>
      </c>
      <c r="G142" s="356">
        <v>310</v>
      </c>
      <c r="H142" s="356">
        <v>7440</v>
      </c>
      <c r="I142" s="357">
        <v>2.32539967807E-2</v>
      </c>
      <c r="J142" s="357">
        <v>7.5012892840000005E-5</v>
      </c>
      <c r="K142" s="357">
        <v>0</v>
      </c>
    </row>
    <row r="143" spans="2:11" x14ac:dyDescent="0.2">
      <c r="B143" s="353" t="s">
        <v>2486</v>
      </c>
      <c r="C143" s="354" t="s">
        <v>1307</v>
      </c>
      <c r="D143" s="354" t="s">
        <v>1868</v>
      </c>
      <c r="E143" s="355" t="s">
        <v>1273</v>
      </c>
      <c r="F143" s="356">
        <v>32</v>
      </c>
      <c r="G143" s="356">
        <v>350</v>
      </c>
      <c r="H143" s="356">
        <v>11200</v>
      </c>
      <c r="I143" s="357">
        <v>3.5006016659109997E-2</v>
      </c>
      <c r="J143" s="357">
        <v>1.0001719045E-4</v>
      </c>
      <c r="K143" s="357">
        <v>0</v>
      </c>
    </row>
    <row r="144" spans="2:11" x14ac:dyDescent="0.2">
      <c r="B144" s="353" t="s">
        <v>2460</v>
      </c>
      <c r="C144" s="354" t="s">
        <v>1307</v>
      </c>
      <c r="D144" s="354" t="s">
        <v>1868</v>
      </c>
      <c r="E144" s="355" t="s">
        <v>1273</v>
      </c>
      <c r="F144" s="356">
        <v>42</v>
      </c>
      <c r="G144" s="356">
        <v>310</v>
      </c>
      <c r="H144" s="356">
        <v>13020</v>
      </c>
      <c r="I144" s="357">
        <v>4.0694494366220003E-2</v>
      </c>
      <c r="J144" s="357">
        <v>1.3127256247000001E-4</v>
      </c>
      <c r="K144" s="357">
        <v>0</v>
      </c>
    </row>
    <row r="145" spans="2:11" x14ac:dyDescent="0.2">
      <c r="B145" s="353" t="s">
        <v>2750</v>
      </c>
      <c r="C145" s="354" t="s">
        <v>1308</v>
      </c>
      <c r="D145" s="354" t="s">
        <v>1868</v>
      </c>
      <c r="E145" s="355" t="s">
        <v>1273</v>
      </c>
      <c r="F145" s="356">
        <v>32</v>
      </c>
      <c r="G145" s="356">
        <v>217</v>
      </c>
      <c r="H145" s="356">
        <v>6944</v>
      </c>
      <c r="I145" s="357">
        <v>2.1703730328650001E-2</v>
      </c>
      <c r="J145" s="357">
        <v>1.0001719045E-4</v>
      </c>
      <c r="K145" s="357">
        <v>0</v>
      </c>
    </row>
    <row r="146" spans="2:11" x14ac:dyDescent="0.2">
      <c r="B146" s="353" t="s">
        <v>2719</v>
      </c>
      <c r="C146" s="354" t="s">
        <v>1308</v>
      </c>
      <c r="D146" s="354" t="s">
        <v>1868</v>
      </c>
      <c r="E146" s="355" t="s">
        <v>1273</v>
      </c>
      <c r="F146" s="356">
        <v>40</v>
      </c>
      <c r="G146" s="356">
        <v>385</v>
      </c>
      <c r="H146" s="356">
        <v>15400</v>
      </c>
      <c r="I146" s="357">
        <v>4.813327290628E-2</v>
      </c>
      <c r="J146" s="357">
        <v>1.2502148807E-4</v>
      </c>
      <c r="K146" s="357">
        <v>0</v>
      </c>
    </row>
    <row r="147" spans="2:11" x14ac:dyDescent="0.2">
      <c r="B147" s="353" t="s">
        <v>2630</v>
      </c>
      <c r="C147" s="354" t="s">
        <v>1309</v>
      </c>
      <c r="D147" s="354" t="s">
        <v>1868</v>
      </c>
      <c r="E147" s="355" t="s">
        <v>1273</v>
      </c>
      <c r="F147" s="356">
        <v>1</v>
      </c>
      <c r="G147" s="356">
        <v>251</v>
      </c>
      <c r="H147" s="356">
        <v>251</v>
      </c>
      <c r="I147" s="357">
        <v>7.8450983763000005E-4</v>
      </c>
      <c r="J147" s="357">
        <v>3.1255371999999998E-6</v>
      </c>
      <c r="K147" s="357">
        <v>0</v>
      </c>
    </row>
    <row r="148" spans="2:11" x14ac:dyDescent="0.2">
      <c r="B148" s="353" t="s">
        <v>2712</v>
      </c>
      <c r="C148" s="354" t="s">
        <v>1257</v>
      </c>
      <c r="D148" s="354" t="s">
        <v>1868</v>
      </c>
      <c r="E148" s="355" t="s">
        <v>1273</v>
      </c>
      <c r="F148" s="356">
        <v>2</v>
      </c>
      <c r="G148" s="356">
        <v>439</v>
      </c>
      <c r="H148" s="356">
        <v>878</v>
      </c>
      <c r="I148" s="357">
        <v>2.7442216631000001E-3</v>
      </c>
      <c r="J148" s="357">
        <v>6.2510743999999996E-6</v>
      </c>
      <c r="K148" s="357">
        <v>0</v>
      </c>
    </row>
    <row r="149" spans="2:11" x14ac:dyDescent="0.2">
      <c r="B149" s="353" t="s">
        <v>2484</v>
      </c>
      <c r="C149" s="354" t="s">
        <v>1257</v>
      </c>
      <c r="D149" s="354" t="s">
        <v>1868</v>
      </c>
      <c r="E149" s="355" t="s">
        <v>1273</v>
      </c>
      <c r="F149" s="356">
        <v>26</v>
      </c>
      <c r="G149" s="356">
        <v>438</v>
      </c>
      <c r="H149" s="356">
        <v>11388</v>
      </c>
      <c r="I149" s="357">
        <v>3.5593617653029999E-2</v>
      </c>
      <c r="J149" s="357">
        <v>8.1263967240000006E-5</v>
      </c>
      <c r="K149" s="357">
        <v>0</v>
      </c>
    </row>
    <row r="150" spans="2:11" x14ac:dyDescent="0.2">
      <c r="B150" s="353" t="s">
        <v>2676</v>
      </c>
      <c r="C150" s="354" t="s">
        <v>1310</v>
      </c>
      <c r="D150" s="354" t="s">
        <v>1868</v>
      </c>
      <c r="E150" s="355" t="s">
        <v>1273</v>
      </c>
      <c r="F150" s="356">
        <v>3</v>
      </c>
      <c r="G150" s="356">
        <v>242</v>
      </c>
      <c r="H150" s="356">
        <v>726</v>
      </c>
      <c r="I150" s="357">
        <v>2.2691400084399998E-3</v>
      </c>
      <c r="J150" s="357">
        <v>9.3766116100000005E-6</v>
      </c>
      <c r="K150" s="357">
        <v>0</v>
      </c>
    </row>
    <row r="151" spans="2:11" x14ac:dyDescent="0.2">
      <c r="B151" s="353" t="s">
        <v>2663</v>
      </c>
      <c r="C151" s="354" t="s">
        <v>1310</v>
      </c>
      <c r="D151" s="354" t="s">
        <v>1868</v>
      </c>
      <c r="E151" s="355" t="s">
        <v>1273</v>
      </c>
      <c r="F151" s="356">
        <v>2</v>
      </c>
      <c r="G151" s="356">
        <v>365</v>
      </c>
      <c r="H151" s="356">
        <v>730</v>
      </c>
      <c r="I151" s="357">
        <v>2.2816421572499999E-3</v>
      </c>
      <c r="J151" s="357">
        <v>6.2510743999999996E-6</v>
      </c>
      <c r="K151" s="357">
        <v>0</v>
      </c>
    </row>
    <row r="152" spans="2:11" x14ac:dyDescent="0.2">
      <c r="B152" s="353" t="s">
        <v>2684</v>
      </c>
      <c r="C152" s="354" t="s">
        <v>1310</v>
      </c>
      <c r="D152" s="354" t="s">
        <v>1868</v>
      </c>
      <c r="E152" s="355" t="s">
        <v>1273</v>
      </c>
      <c r="F152" s="356">
        <v>68</v>
      </c>
      <c r="G152" s="356">
        <v>385</v>
      </c>
      <c r="H152" s="356">
        <v>26180</v>
      </c>
      <c r="I152" s="357">
        <v>8.1826563940679997E-2</v>
      </c>
      <c r="J152" s="357">
        <v>2.1253652972E-4</v>
      </c>
      <c r="K152" s="357">
        <v>0</v>
      </c>
    </row>
    <row r="153" spans="2:11" x14ac:dyDescent="0.2">
      <c r="B153" s="353" t="s">
        <v>2702</v>
      </c>
      <c r="C153" s="354" t="s">
        <v>1310</v>
      </c>
      <c r="D153" s="354" t="s">
        <v>1868</v>
      </c>
      <c r="E153" s="355" t="s">
        <v>1273</v>
      </c>
      <c r="F153" s="356">
        <v>81</v>
      </c>
      <c r="G153" s="356">
        <v>351.54320987654302</v>
      </c>
      <c r="H153" s="356">
        <v>28475</v>
      </c>
      <c r="I153" s="357">
        <v>8.8999671818590004E-2</v>
      </c>
      <c r="J153" s="357">
        <v>2.5316851334000002E-4</v>
      </c>
      <c r="K153" s="357">
        <v>0</v>
      </c>
    </row>
    <row r="154" spans="2:11" x14ac:dyDescent="0.2">
      <c r="B154" s="353" t="s">
        <v>2585</v>
      </c>
      <c r="C154" s="354" t="s">
        <v>1311</v>
      </c>
      <c r="D154" s="354" t="s">
        <v>1868</v>
      </c>
      <c r="E154" s="355" t="s">
        <v>1273</v>
      </c>
      <c r="F154" s="356">
        <v>2</v>
      </c>
      <c r="G154" s="356">
        <v>195</v>
      </c>
      <c r="H154" s="356">
        <v>390</v>
      </c>
      <c r="I154" s="357">
        <v>1.2189595086699999E-3</v>
      </c>
      <c r="J154" s="357">
        <v>6.2510743999999996E-6</v>
      </c>
      <c r="K154" s="357">
        <v>0</v>
      </c>
    </row>
    <row r="155" spans="2:11" x14ac:dyDescent="0.2">
      <c r="B155" s="353" t="s">
        <v>2577</v>
      </c>
      <c r="C155" s="354" t="s">
        <v>1311</v>
      </c>
      <c r="D155" s="354" t="s">
        <v>1868</v>
      </c>
      <c r="E155" s="355" t="s">
        <v>1273</v>
      </c>
      <c r="F155" s="356">
        <v>5</v>
      </c>
      <c r="G155" s="356">
        <v>150</v>
      </c>
      <c r="H155" s="356">
        <v>750</v>
      </c>
      <c r="I155" s="357">
        <v>2.3441529012799998E-3</v>
      </c>
      <c r="J155" s="357">
        <v>1.5627686010000001E-5</v>
      </c>
      <c r="K155" s="357">
        <v>0</v>
      </c>
    </row>
    <row r="156" spans="2:11" x14ac:dyDescent="0.2">
      <c r="B156" s="353" t="s">
        <v>2747</v>
      </c>
      <c r="C156" s="354" t="s">
        <v>1311</v>
      </c>
      <c r="D156" s="354" t="s">
        <v>1868</v>
      </c>
      <c r="E156" s="355" t="s">
        <v>1273</v>
      </c>
      <c r="F156" s="356">
        <v>3</v>
      </c>
      <c r="G156" s="356">
        <v>300</v>
      </c>
      <c r="H156" s="356">
        <v>900</v>
      </c>
      <c r="I156" s="357">
        <v>2.81298348154E-3</v>
      </c>
      <c r="J156" s="357">
        <v>9.3766116100000005E-6</v>
      </c>
      <c r="K156" s="357">
        <v>0</v>
      </c>
    </row>
    <row r="157" spans="2:11" x14ac:dyDescent="0.2">
      <c r="B157" s="353" t="s">
        <v>2488</v>
      </c>
      <c r="C157" s="354" t="s">
        <v>1311</v>
      </c>
      <c r="D157" s="354" t="s">
        <v>1868</v>
      </c>
      <c r="E157" s="355" t="s">
        <v>1273</v>
      </c>
      <c r="F157" s="356">
        <v>7</v>
      </c>
      <c r="G157" s="356">
        <v>145</v>
      </c>
      <c r="H157" s="356">
        <v>1015</v>
      </c>
      <c r="I157" s="357">
        <v>3.1724202597300001E-3</v>
      </c>
      <c r="J157" s="357">
        <v>2.1878760410000002E-5</v>
      </c>
      <c r="K157" s="357">
        <v>0</v>
      </c>
    </row>
    <row r="158" spans="2:11" x14ac:dyDescent="0.2">
      <c r="B158" s="353" t="s">
        <v>2621</v>
      </c>
      <c r="C158" s="354" t="s">
        <v>1311</v>
      </c>
      <c r="D158" s="354" t="s">
        <v>1868</v>
      </c>
      <c r="E158" s="355" t="s">
        <v>1273</v>
      </c>
      <c r="F158" s="356">
        <v>53</v>
      </c>
      <c r="G158" s="356">
        <v>45</v>
      </c>
      <c r="H158" s="356">
        <v>2385</v>
      </c>
      <c r="I158" s="357">
        <v>7.4544062260699998E-3</v>
      </c>
      <c r="J158" s="357">
        <v>1.6565347169E-4</v>
      </c>
      <c r="K158" s="357">
        <v>0</v>
      </c>
    </row>
    <row r="159" spans="2:11" x14ac:dyDescent="0.2">
      <c r="B159" s="353" t="s">
        <v>2454</v>
      </c>
      <c r="C159" s="354" t="s">
        <v>1312</v>
      </c>
      <c r="D159" s="354" t="s">
        <v>1868</v>
      </c>
      <c r="E159" s="355" t="s">
        <v>1273</v>
      </c>
      <c r="F159" s="356">
        <v>6</v>
      </c>
      <c r="G159" s="356">
        <v>210</v>
      </c>
      <c r="H159" s="356">
        <v>1260</v>
      </c>
      <c r="I159" s="357">
        <v>3.9381768741499996E-3</v>
      </c>
      <c r="J159" s="357">
        <v>1.8753223210000001E-5</v>
      </c>
      <c r="K159" s="357">
        <v>0</v>
      </c>
    </row>
    <row r="160" spans="2:11" x14ac:dyDescent="0.2">
      <c r="B160" s="353" t="s">
        <v>2481</v>
      </c>
      <c r="C160" s="354" t="s">
        <v>1312</v>
      </c>
      <c r="D160" s="354" t="s">
        <v>1868</v>
      </c>
      <c r="E160" s="355" t="s">
        <v>1273</v>
      </c>
      <c r="F160" s="356">
        <v>8</v>
      </c>
      <c r="G160" s="356">
        <v>340</v>
      </c>
      <c r="H160" s="356">
        <v>2720</v>
      </c>
      <c r="I160" s="357">
        <v>8.5014611886399995E-3</v>
      </c>
      <c r="J160" s="357">
        <v>2.5004297609999998E-5</v>
      </c>
      <c r="K160" s="357">
        <v>0</v>
      </c>
    </row>
    <row r="161" spans="2:11" x14ac:dyDescent="0.2">
      <c r="B161" s="353" t="s">
        <v>2479</v>
      </c>
      <c r="C161" s="354" t="s">
        <v>1312</v>
      </c>
      <c r="D161" s="354" t="s">
        <v>1868</v>
      </c>
      <c r="E161" s="355" t="s">
        <v>1273</v>
      </c>
      <c r="F161" s="356">
        <v>21</v>
      </c>
      <c r="G161" s="356">
        <v>135</v>
      </c>
      <c r="H161" s="356">
        <v>2835</v>
      </c>
      <c r="I161" s="357">
        <v>8.8608979668399999E-3</v>
      </c>
      <c r="J161" s="357">
        <v>6.5636281240000004E-5</v>
      </c>
      <c r="K161" s="357">
        <v>0</v>
      </c>
    </row>
    <row r="162" spans="2:11" x14ac:dyDescent="0.2">
      <c r="B162" s="353" t="s">
        <v>2457</v>
      </c>
      <c r="C162" s="354" t="s">
        <v>1312</v>
      </c>
      <c r="D162" s="354" t="s">
        <v>1868</v>
      </c>
      <c r="E162" s="355" t="s">
        <v>1273</v>
      </c>
      <c r="F162" s="356">
        <v>31</v>
      </c>
      <c r="G162" s="356">
        <v>200</v>
      </c>
      <c r="H162" s="356">
        <v>6200</v>
      </c>
      <c r="I162" s="357">
        <v>1.9378330650579999E-2</v>
      </c>
      <c r="J162" s="357">
        <v>9.6891653249999996E-5</v>
      </c>
      <c r="K162" s="357">
        <v>0</v>
      </c>
    </row>
    <row r="163" spans="2:11" x14ac:dyDescent="0.2">
      <c r="B163" s="353" t="s">
        <v>2656</v>
      </c>
      <c r="C163" s="354" t="s">
        <v>1313</v>
      </c>
      <c r="D163" s="354" t="s">
        <v>1868</v>
      </c>
      <c r="E163" s="355" t="s">
        <v>1273</v>
      </c>
      <c r="F163" s="356">
        <v>4</v>
      </c>
      <c r="G163" s="356">
        <v>266</v>
      </c>
      <c r="H163" s="356">
        <v>1064</v>
      </c>
      <c r="I163" s="357">
        <v>3.3255715826199998E-3</v>
      </c>
      <c r="J163" s="357">
        <v>1.2502148810000001E-5</v>
      </c>
      <c r="K163" s="357">
        <v>0</v>
      </c>
    </row>
    <row r="164" spans="2:11" x14ac:dyDescent="0.2">
      <c r="B164" s="353" t="s">
        <v>2469</v>
      </c>
      <c r="C164" s="354" t="s">
        <v>1313</v>
      </c>
      <c r="D164" s="354" t="s">
        <v>1868</v>
      </c>
      <c r="E164" s="355" t="s">
        <v>1273</v>
      </c>
      <c r="F164" s="356">
        <v>17</v>
      </c>
      <c r="G164" s="356">
        <v>195</v>
      </c>
      <c r="H164" s="356">
        <v>3315</v>
      </c>
      <c r="I164" s="357">
        <v>1.036115582366E-2</v>
      </c>
      <c r="J164" s="357">
        <v>5.313413243E-5</v>
      </c>
      <c r="K164" s="357">
        <v>0</v>
      </c>
    </row>
    <row r="165" spans="2:11" x14ac:dyDescent="0.2">
      <c r="B165" s="353" t="s">
        <v>2733</v>
      </c>
      <c r="C165" s="354" t="s">
        <v>1313</v>
      </c>
      <c r="D165" s="354" t="s">
        <v>1868</v>
      </c>
      <c r="E165" s="355" t="s">
        <v>1273</v>
      </c>
      <c r="F165" s="356">
        <v>37</v>
      </c>
      <c r="G165" s="356">
        <v>240</v>
      </c>
      <c r="H165" s="356">
        <v>8880</v>
      </c>
      <c r="I165" s="357">
        <v>2.7754770351149999E-2</v>
      </c>
      <c r="J165" s="357">
        <v>1.1564487646E-4</v>
      </c>
      <c r="K165" s="357">
        <v>0</v>
      </c>
    </row>
    <row r="166" spans="2:11" x14ac:dyDescent="0.2">
      <c r="B166" s="353" t="s">
        <v>2502</v>
      </c>
      <c r="C166" s="354" t="s">
        <v>1313</v>
      </c>
      <c r="D166" s="354" t="s">
        <v>1868</v>
      </c>
      <c r="E166" s="355" t="s">
        <v>1273</v>
      </c>
      <c r="F166" s="356">
        <v>26</v>
      </c>
      <c r="G166" s="356">
        <v>400</v>
      </c>
      <c r="H166" s="356">
        <v>10400</v>
      </c>
      <c r="I166" s="357">
        <v>3.2505586897750002E-2</v>
      </c>
      <c r="J166" s="357">
        <v>8.1263967240000006E-5</v>
      </c>
      <c r="K166" s="357">
        <v>0</v>
      </c>
    </row>
    <row r="167" spans="2:11" x14ac:dyDescent="0.2">
      <c r="B167" s="353" t="s">
        <v>2644</v>
      </c>
      <c r="C167" s="354" t="s">
        <v>1313</v>
      </c>
      <c r="D167" s="354" t="s">
        <v>1868</v>
      </c>
      <c r="E167" s="355" t="s">
        <v>1273</v>
      </c>
      <c r="F167" s="356">
        <v>29</v>
      </c>
      <c r="G167" s="356">
        <v>470</v>
      </c>
      <c r="H167" s="356">
        <v>13630</v>
      </c>
      <c r="I167" s="357">
        <v>4.2601072059260003E-2</v>
      </c>
      <c r="J167" s="357">
        <v>9.0640578849999996E-5</v>
      </c>
      <c r="K167" s="357">
        <v>0</v>
      </c>
    </row>
    <row r="168" spans="2:11" x14ac:dyDescent="0.2">
      <c r="B168" s="353" t="s">
        <v>2474</v>
      </c>
      <c r="C168" s="354" t="s">
        <v>1314</v>
      </c>
      <c r="D168" s="354" t="s">
        <v>1868</v>
      </c>
      <c r="E168" s="355" t="s">
        <v>1273</v>
      </c>
      <c r="F168" s="356">
        <v>1</v>
      </c>
      <c r="G168" s="356">
        <v>187</v>
      </c>
      <c r="H168" s="356">
        <v>187</v>
      </c>
      <c r="I168" s="357">
        <v>5.8447545672000003E-4</v>
      </c>
      <c r="J168" s="357">
        <v>3.1255371999999998E-6</v>
      </c>
      <c r="K168" s="357">
        <v>0</v>
      </c>
    </row>
    <row r="169" spans="2:11" x14ac:dyDescent="0.2">
      <c r="B169" s="353" t="s">
        <v>2450</v>
      </c>
      <c r="C169" s="354" t="s">
        <v>1314</v>
      </c>
      <c r="D169" s="354" t="s">
        <v>1868</v>
      </c>
      <c r="E169" s="355" t="s">
        <v>1273</v>
      </c>
      <c r="F169" s="356">
        <v>31</v>
      </c>
      <c r="G169" s="356">
        <v>295</v>
      </c>
      <c r="H169" s="356">
        <v>9145</v>
      </c>
      <c r="I169" s="357">
        <v>2.8583037709610001E-2</v>
      </c>
      <c r="J169" s="357">
        <v>9.6891653249999996E-5</v>
      </c>
      <c r="K169" s="357">
        <v>0</v>
      </c>
    </row>
    <row r="170" spans="2:11" x14ac:dyDescent="0.2">
      <c r="B170" s="353" t="s">
        <v>2463</v>
      </c>
      <c r="C170" s="354" t="s">
        <v>1315</v>
      </c>
      <c r="D170" s="354" t="s">
        <v>1868</v>
      </c>
      <c r="E170" s="355" t="s">
        <v>1273</v>
      </c>
      <c r="F170" s="356">
        <v>9</v>
      </c>
      <c r="G170" s="356">
        <v>5</v>
      </c>
      <c r="H170" s="356">
        <v>45</v>
      </c>
      <c r="I170" s="357">
        <v>1.4064917408E-4</v>
      </c>
      <c r="J170" s="357">
        <v>2.8129834819999998E-5</v>
      </c>
      <c r="K170" s="357">
        <v>0</v>
      </c>
    </row>
    <row r="171" spans="2:11" x14ac:dyDescent="0.2">
      <c r="B171" s="353" t="s">
        <v>2457</v>
      </c>
      <c r="C171" s="354" t="s">
        <v>1316</v>
      </c>
      <c r="D171" s="354" t="s">
        <v>1868</v>
      </c>
      <c r="E171" s="355" t="s">
        <v>1273</v>
      </c>
      <c r="F171" s="356">
        <v>3</v>
      </c>
      <c r="G171" s="356">
        <v>170</v>
      </c>
      <c r="H171" s="356">
        <v>510</v>
      </c>
      <c r="I171" s="357">
        <v>1.59402397287E-3</v>
      </c>
      <c r="J171" s="357">
        <v>9.3766116100000005E-6</v>
      </c>
      <c r="K171" s="357">
        <v>0</v>
      </c>
    </row>
    <row r="172" spans="2:11" x14ac:dyDescent="0.2">
      <c r="B172" s="353" t="s">
        <v>2547</v>
      </c>
      <c r="C172" s="354" t="s">
        <v>1316</v>
      </c>
      <c r="D172" s="354" t="s">
        <v>1868</v>
      </c>
      <c r="E172" s="355" t="s">
        <v>1273</v>
      </c>
      <c r="F172" s="356">
        <v>21</v>
      </c>
      <c r="G172" s="356">
        <v>435</v>
      </c>
      <c r="H172" s="356">
        <v>9135</v>
      </c>
      <c r="I172" s="357">
        <v>2.8551782337589999E-2</v>
      </c>
      <c r="J172" s="357">
        <v>6.5636281240000004E-5</v>
      </c>
      <c r="K172" s="357">
        <v>0</v>
      </c>
    </row>
    <row r="173" spans="2:11" x14ac:dyDescent="0.2">
      <c r="B173" s="353" t="s">
        <v>2474</v>
      </c>
      <c r="C173" s="354" t="s">
        <v>1227</v>
      </c>
      <c r="D173" s="354" t="s">
        <v>1868</v>
      </c>
      <c r="E173" s="355" t="s">
        <v>1273</v>
      </c>
      <c r="F173" s="356">
        <v>3</v>
      </c>
      <c r="G173" s="356">
        <v>187</v>
      </c>
      <c r="H173" s="356">
        <v>561</v>
      </c>
      <c r="I173" s="357">
        <v>1.7534263701600001E-3</v>
      </c>
      <c r="J173" s="357">
        <v>9.3766116100000005E-6</v>
      </c>
      <c r="K173" s="357">
        <v>0</v>
      </c>
    </row>
    <row r="174" spans="2:11" x14ac:dyDescent="0.2">
      <c r="B174" s="353" t="s">
        <v>2460</v>
      </c>
      <c r="C174" s="354" t="s">
        <v>1227</v>
      </c>
      <c r="D174" s="354" t="s">
        <v>1868</v>
      </c>
      <c r="E174" s="355" t="s">
        <v>1273</v>
      </c>
      <c r="F174" s="356">
        <v>15</v>
      </c>
      <c r="G174" s="356">
        <v>88</v>
      </c>
      <c r="H174" s="356">
        <v>1320</v>
      </c>
      <c r="I174" s="357">
        <v>4.1257091062500001E-3</v>
      </c>
      <c r="J174" s="357">
        <v>4.688305803E-5</v>
      </c>
      <c r="K174" s="357">
        <v>0</v>
      </c>
    </row>
    <row r="175" spans="2:11" x14ac:dyDescent="0.2">
      <c r="B175" s="353" t="s">
        <v>2636</v>
      </c>
      <c r="C175" s="354" t="s">
        <v>1227</v>
      </c>
      <c r="D175" s="354" t="s">
        <v>1868</v>
      </c>
      <c r="E175" s="355" t="s">
        <v>1273</v>
      </c>
      <c r="F175" s="356">
        <v>6</v>
      </c>
      <c r="G175" s="356">
        <v>410</v>
      </c>
      <c r="H175" s="356">
        <v>2460</v>
      </c>
      <c r="I175" s="357">
        <v>7.6888215161999996E-3</v>
      </c>
      <c r="J175" s="357">
        <v>1.8753223210000001E-5</v>
      </c>
      <c r="K175" s="357">
        <v>0</v>
      </c>
    </row>
    <row r="176" spans="2:11" x14ac:dyDescent="0.2">
      <c r="B176" s="353" t="s">
        <v>2460</v>
      </c>
      <c r="C176" s="354" t="s">
        <v>1227</v>
      </c>
      <c r="D176" s="354" t="s">
        <v>1868</v>
      </c>
      <c r="E176" s="355" t="s">
        <v>1273</v>
      </c>
      <c r="F176" s="356">
        <v>33</v>
      </c>
      <c r="G176" s="356">
        <v>430</v>
      </c>
      <c r="H176" s="356">
        <v>14190</v>
      </c>
      <c r="I176" s="357">
        <v>4.4351372892219999E-2</v>
      </c>
      <c r="J176" s="357">
        <v>1.0314272766E-4</v>
      </c>
      <c r="K176" s="357">
        <v>0</v>
      </c>
    </row>
    <row r="177" spans="2:11" x14ac:dyDescent="0.2">
      <c r="B177" s="353" t="s">
        <v>2771</v>
      </c>
      <c r="C177" s="354" t="s">
        <v>1227</v>
      </c>
      <c r="D177" s="354" t="s">
        <v>1868</v>
      </c>
      <c r="E177" s="355" t="s">
        <v>1273</v>
      </c>
      <c r="F177" s="356">
        <v>62</v>
      </c>
      <c r="G177" s="356">
        <v>305</v>
      </c>
      <c r="H177" s="356">
        <v>18910</v>
      </c>
      <c r="I177" s="357">
        <v>5.9103908484270003E-2</v>
      </c>
      <c r="J177" s="357">
        <v>1.9378330651E-4</v>
      </c>
      <c r="K177" s="357">
        <v>0</v>
      </c>
    </row>
    <row r="178" spans="2:11" x14ac:dyDescent="0.2">
      <c r="B178" s="353" t="s">
        <v>2485</v>
      </c>
      <c r="C178" s="354" t="s">
        <v>1227</v>
      </c>
      <c r="D178" s="354" t="s">
        <v>1868</v>
      </c>
      <c r="E178" s="355" t="s">
        <v>1273</v>
      </c>
      <c r="F178" s="356">
        <v>40</v>
      </c>
      <c r="G178" s="356">
        <v>535</v>
      </c>
      <c r="H178" s="356">
        <v>21400</v>
      </c>
      <c r="I178" s="357">
        <v>6.6886496116520006E-2</v>
      </c>
      <c r="J178" s="357">
        <v>1.2502148807E-4</v>
      </c>
      <c r="K178" s="357">
        <v>0</v>
      </c>
    </row>
    <row r="179" spans="2:11" x14ac:dyDescent="0.2">
      <c r="B179" s="353" t="s">
        <v>2456</v>
      </c>
      <c r="C179" s="354" t="s">
        <v>1227</v>
      </c>
      <c r="D179" s="354" t="s">
        <v>1868</v>
      </c>
      <c r="E179" s="355" t="s">
        <v>1273</v>
      </c>
      <c r="F179" s="356">
        <v>102</v>
      </c>
      <c r="G179" s="356">
        <v>310</v>
      </c>
      <c r="H179" s="356">
        <v>31620</v>
      </c>
      <c r="I179" s="357">
        <v>9.882948631796E-2</v>
      </c>
      <c r="J179" s="357">
        <v>3.1880479457000002E-4</v>
      </c>
      <c r="K179" s="357">
        <v>0</v>
      </c>
    </row>
    <row r="180" spans="2:11" x14ac:dyDescent="0.2">
      <c r="B180" s="353" t="s">
        <v>2677</v>
      </c>
      <c r="C180" s="354" t="s">
        <v>1317</v>
      </c>
      <c r="D180" s="354" t="s">
        <v>1868</v>
      </c>
      <c r="E180" s="355" t="s">
        <v>1273</v>
      </c>
      <c r="F180" s="356">
        <v>4</v>
      </c>
      <c r="G180" s="356">
        <v>330</v>
      </c>
      <c r="H180" s="356">
        <v>1320</v>
      </c>
      <c r="I180" s="357">
        <v>4.1257091062500001E-3</v>
      </c>
      <c r="J180" s="357">
        <v>1.2502148810000001E-5</v>
      </c>
      <c r="K180" s="357">
        <v>0</v>
      </c>
    </row>
    <row r="181" spans="2:11" x14ac:dyDescent="0.2">
      <c r="B181" s="353" t="s">
        <v>2495</v>
      </c>
      <c r="C181" s="354" t="s">
        <v>1317</v>
      </c>
      <c r="D181" s="354" t="s">
        <v>1868</v>
      </c>
      <c r="E181" s="355" t="s">
        <v>1273</v>
      </c>
      <c r="F181" s="356">
        <v>58</v>
      </c>
      <c r="G181" s="356">
        <v>445</v>
      </c>
      <c r="H181" s="356">
        <v>25810</v>
      </c>
      <c r="I181" s="357">
        <v>8.0670115176049995E-2</v>
      </c>
      <c r="J181" s="357">
        <v>1.8128115769999999E-4</v>
      </c>
      <c r="K181" s="357">
        <v>0</v>
      </c>
    </row>
    <row r="182" spans="2:11" x14ac:dyDescent="0.2">
      <c r="B182" s="353" t="s">
        <v>2500</v>
      </c>
      <c r="C182" s="354" t="s">
        <v>1318</v>
      </c>
      <c r="D182" s="354" t="s">
        <v>1868</v>
      </c>
      <c r="E182" s="355" t="s">
        <v>1273</v>
      </c>
      <c r="F182" s="356">
        <v>1</v>
      </c>
      <c r="G182" s="356">
        <v>195</v>
      </c>
      <c r="H182" s="356">
        <v>195</v>
      </c>
      <c r="I182" s="357">
        <v>6.0947975432999995E-4</v>
      </c>
      <c r="J182" s="357">
        <v>3.1255371999999998E-6</v>
      </c>
      <c r="K182" s="357">
        <v>0</v>
      </c>
    </row>
    <row r="183" spans="2:11" x14ac:dyDescent="0.2">
      <c r="B183" s="353" t="s">
        <v>2544</v>
      </c>
      <c r="C183" s="354" t="s">
        <v>1318</v>
      </c>
      <c r="D183" s="354" t="s">
        <v>1868</v>
      </c>
      <c r="E183" s="355" t="s">
        <v>1273</v>
      </c>
      <c r="F183" s="356">
        <v>4</v>
      </c>
      <c r="G183" s="356">
        <v>225</v>
      </c>
      <c r="H183" s="356">
        <v>900</v>
      </c>
      <c r="I183" s="357">
        <v>2.81298348154E-3</v>
      </c>
      <c r="J183" s="357">
        <v>1.2502148810000001E-5</v>
      </c>
      <c r="K183" s="357">
        <v>0</v>
      </c>
    </row>
    <row r="184" spans="2:11" x14ac:dyDescent="0.2">
      <c r="B184" s="353" t="s">
        <v>2504</v>
      </c>
      <c r="C184" s="354" t="s">
        <v>1318</v>
      </c>
      <c r="D184" s="354" t="s">
        <v>1868</v>
      </c>
      <c r="E184" s="355" t="s">
        <v>1273</v>
      </c>
      <c r="F184" s="356">
        <v>5</v>
      </c>
      <c r="G184" s="356">
        <v>180</v>
      </c>
      <c r="H184" s="356">
        <v>900</v>
      </c>
      <c r="I184" s="357">
        <v>2.81298348154E-3</v>
      </c>
      <c r="J184" s="357">
        <v>1.5627686010000001E-5</v>
      </c>
      <c r="K184" s="357">
        <v>0</v>
      </c>
    </row>
    <row r="185" spans="2:11" x14ac:dyDescent="0.2">
      <c r="B185" s="353" t="s">
        <v>2479</v>
      </c>
      <c r="C185" s="354" t="s">
        <v>1318</v>
      </c>
      <c r="D185" s="354" t="s">
        <v>1868</v>
      </c>
      <c r="E185" s="355" t="s">
        <v>1273</v>
      </c>
      <c r="F185" s="356">
        <v>7</v>
      </c>
      <c r="G185" s="356">
        <v>135</v>
      </c>
      <c r="H185" s="356">
        <v>945</v>
      </c>
      <c r="I185" s="357">
        <v>2.9536326556100002E-3</v>
      </c>
      <c r="J185" s="357">
        <v>2.1878760410000002E-5</v>
      </c>
      <c r="K185" s="357">
        <v>0</v>
      </c>
    </row>
    <row r="186" spans="2:11" x14ac:dyDescent="0.2">
      <c r="B186" s="353" t="s">
        <v>2432</v>
      </c>
      <c r="C186" s="354" t="s">
        <v>1318</v>
      </c>
      <c r="D186" s="354" t="s">
        <v>1868</v>
      </c>
      <c r="E186" s="355" t="s">
        <v>1273</v>
      </c>
      <c r="F186" s="356">
        <v>11</v>
      </c>
      <c r="G186" s="356">
        <v>240</v>
      </c>
      <c r="H186" s="356">
        <v>2640</v>
      </c>
      <c r="I186" s="357">
        <v>8.2514182125100009E-3</v>
      </c>
      <c r="J186" s="357">
        <v>3.4380909220000002E-5</v>
      </c>
      <c r="K186" s="357">
        <v>0</v>
      </c>
    </row>
    <row r="187" spans="2:11" x14ac:dyDescent="0.2">
      <c r="B187" s="353" t="s">
        <v>2621</v>
      </c>
      <c r="C187" s="354" t="s">
        <v>1318</v>
      </c>
      <c r="D187" s="354" t="s">
        <v>1868</v>
      </c>
      <c r="E187" s="355" t="s">
        <v>1273</v>
      </c>
      <c r="F187" s="356">
        <v>6</v>
      </c>
      <c r="G187" s="356">
        <v>455</v>
      </c>
      <c r="H187" s="356">
        <v>2730</v>
      </c>
      <c r="I187" s="357">
        <v>8.5327165606600003E-3</v>
      </c>
      <c r="J187" s="357">
        <v>1.8753223210000001E-5</v>
      </c>
      <c r="K187" s="357">
        <v>0</v>
      </c>
    </row>
    <row r="188" spans="2:11" x14ac:dyDescent="0.2">
      <c r="B188" s="353" t="s">
        <v>2656</v>
      </c>
      <c r="C188" s="354" t="s">
        <v>1318</v>
      </c>
      <c r="D188" s="354" t="s">
        <v>1868</v>
      </c>
      <c r="E188" s="355" t="s">
        <v>1273</v>
      </c>
      <c r="F188" s="356">
        <v>36</v>
      </c>
      <c r="G188" s="356">
        <v>400</v>
      </c>
      <c r="H188" s="356">
        <v>14400</v>
      </c>
      <c r="I188" s="357">
        <v>4.500773570457E-2</v>
      </c>
      <c r="J188" s="357">
        <v>1.1251933926E-4</v>
      </c>
      <c r="K188" s="357">
        <v>0</v>
      </c>
    </row>
    <row r="189" spans="2:11" x14ac:dyDescent="0.2">
      <c r="B189" s="353" t="s">
        <v>2460</v>
      </c>
      <c r="C189" s="354" t="s">
        <v>1228</v>
      </c>
      <c r="D189" s="354" t="s">
        <v>1868</v>
      </c>
      <c r="E189" s="355" t="s">
        <v>1273</v>
      </c>
      <c r="F189" s="356">
        <v>3</v>
      </c>
      <c r="G189" s="356">
        <v>180</v>
      </c>
      <c r="H189" s="356">
        <v>540</v>
      </c>
      <c r="I189" s="357">
        <v>1.68779008892E-3</v>
      </c>
      <c r="J189" s="357">
        <v>9.3766116100000005E-6</v>
      </c>
      <c r="K189" s="357">
        <v>0</v>
      </c>
    </row>
    <row r="190" spans="2:11" x14ac:dyDescent="0.2">
      <c r="B190" s="353" t="s">
        <v>2589</v>
      </c>
      <c r="C190" s="354" t="s">
        <v>1228</v>
      </c>
      <c r="D190" s="354" t="s">
        <v>1868</v>
      </c>
      <c r="E190" s="355" t="s">
        <v>1273</v>
      </c>
      <c r="F190" s="356">
        <v>28</v>
      </c>
      <c r="G190" s="356">
        <v>154.82142857142901</v>
      </c>
      <c r="H190" s="356">
        <v>4335</v>
      </c>
      <c r="I190" s="357">
        <v>1.35492037694E-2</v>
      </c>
      <c r="J190" s="357">
        <v>8.7515041649999996E-5</v>
      </c>
      <c r="K190" s="357">
        <v>0</v>
      </c>
    </row>
    <row r="191" spans="2:11" x14ac:dyDescent="0.2">
      <c r="B191" s="353" t="s">
        <v>2427</v>
      </c>
      <c r="C191" s="354" t="s">
        <v>1228</v>
      </c>
      <c r="D191" s="354" t="s">
        <v>1868</v>
      </c>
      <c r="E191" s="355" t="s">
        <v>1273</v>
      </c>
      <c r="F191" s="356">
        <v>16</v>
      </c>
      <c r="G191" s="356">
        <v>380</v>
      </c>
      <c r="H191" s="356">
        <v>6080</v>
      </c>
      <c r="I191" s="357">
        <v>1.900326618638E-2</v>
      </c>
      <c r="J191" s="357">
        <v>5.000859523E-5</v>
      </c>
      <c r="K191" s="357">
        <v>0</v>
      </c>
    </row>
    <row r="192" spans="2:11" x14ac:dyDescent="0.2">
      <c r="B192" s="353" t="s">
        <v>2460</v>
      </c>
      <c r="C192" s="354" t="s">
        <v>1228</v>
      </c>
      <c r="D192" s="354" t="s">
        <v>1868</v>
      </c>
      <c r="E192" s="355" t="s">
        <v>1273</v>
      </c>
      <c r="F192" s="356">
        <v>19</v>
      </c>
      <c r="G192" s="356">
        <v>350.52631578947398</v>
      </c>
      <c r="H192" s="356">
        <v>6660</v>
      </c>
      <c r="I192" s="357">
        <v>2.0816077763370001E-2</v>
      </c>
      <c r="J192" s="357">
        <v>5.9385206830000001E-5</v>
      </c>
      <c r="K192" s="357">
        <v>0</v>
      </c>
    </row>
    <row r="193" spans="2:11" x14ac:dyDescent="0.2">
      <c r="B193" s="353" t="s">
        <v>2621</v>
      </c>
      <c r="C193" s="354" t="s">
        <v>1319</v>
      </c>
      <c r="D193" s="354" t="s">
        <v>1868</v>
      </c>
      <c r="E193" s="355" t="s">
        <v>1273</v>
      </c>
      <c r="F193" s="356">
        <v>8</v>
      </c>
      <c r="G193" s="356">
        <v>450</v>
      </c>
      <c r="H193" s="356">
        <v>3600</v>
      </c>
      <c r="I193" s="357">
        <v>1.125193392614E-2</v>
      </c>
      <c r="J193" s="357">
        <v>2.5004297609999998E-5</v>
      </c>
      <c r="K193" s="357">
        <v>0</v>
      </c>
    </row>
    <row r="194" spans="2:11" x14ac:dyDescent="0.2">
      <c r="B194" s="353" t="s">
        <v>2442</v>
      </c>
      <c r="C194" s="354" t="s">
        <v>1319</v>
      </c>
      <c r="D194" s="354" t="s">
        <v>1868</v>
      </c>
      <c r="E194" s="355" t="s">
        <v>1273</v>
      </c>
      <c r="F194" s="356">
        <v>17</v>
      </c>
      <c r="G194" s="356">
        <v>320</v>
      </c>
      <c r="H194" s="356">
        <v>5440</v>
      </c>
      <c r="I194" s="357">
        <v>1.7002922377279999E-2</v>
      </c>
      <c r="J194" s="357">
        <v>5.313413243E-5</v>
      </c>
      <c r="K194" s="357">
        <v>0</v>
      </c>
    </row>
    <row r="195" spans="2:11" x14ac:dyDescent="0.2">
      <c r="B195" s="353" t="s">
        <v>2522</v>
      </c>
      <c r="C195" s="354" t="s">
        <v>1320</v>
      </c>
      <c r="D195" s="354" t="s">
        <v>1868</v>
      </c>
      <c r="E195" s="355" t="s">
        <v>1273</v>
      </c>
      <c r="F195" s="356">
        <v>1</v>
      </c>
      <c r="G195" s="356">
        <v>270</v>
      </c>
      <c r="H195" s="356">
        <v>270</v>
      </c>
      <c r="I195" s="357">
        <v>8.4389504446000002E-4</v>
      </c>
      <c r="J195" s="357">
        <v>3.1255371999999998E-6</v>
      </c>
      <c r="K195" s="357">
        <v>0</v>
      </c>
    </row>
    <row r="196" spans="2:11" x14ac:dyDescent="0.2">
      <c r="B196" s="353" t="s">
        <v>2574</v>
      </c>
      <c r="C196" s="354" t="s">
        <v>1320</v>
      </c>
      <c r="D196" s="354" t="s">
        <v>1868</v>
      </c>
      <c r="E196" s="355" t="s">
        <v>1273</v>
      </c>
      <c r="F196" s="356">
        <v>4</v>
      </c>
      <c r="G196" s="356">
        <v>85</v>
      </c>
      <c r="H196" s="356">
        <v>340</v>
      </c>
      <c r="I196" s="357">
        <v>1.0626826485799999E-3</v>
      </c>
      <c r="J196" s="357">
        <v>1.2502148810000001E-5</v>
      </c>
      <c r="K196" s="357">
        <v>0</v>
      </c>
    </row>
    <row r="197" spans="2:11" x14ac:dyDescent="0.2">
      <c r="B197" s="353" t="s">
        <v>2518</v>
      </c>
      <c r="C197" s="354" t="s">
        <v>1320</v>
      </c>
      <c r="D197" s="354" t="s">
        <v>1868</v>
      </c>
      <c r="E197" s="355" t="s">
        <v>1273</v>
      </c>
      <c r="F197" s="356">
        <v>6</v>
      </c>
      <c r="G197" s="356">
        <v>240</v>
      </c>
      <c r="H197" s="356">
        <v>1440</v>
      </c>
      <c r="I197" s="357">
        <v>4.50077357046E-3</v>
      </c>
      <c r="J197" s="357">
        <v>1.8753223210000001E-5</v>
      </c>
      <c r="K197" s="357">
        <v>0</v>
      </c>
    </row>
    <row r="198" spans="2:11" x14ac:dyDescent="0.2">
      <c r="B198" s="353" t="s">
        <v>2519</v>
      </c>
      <c r="C198" s="354" t="s">
        <v>1320</v>
      </c>
      <c r="D198" s="354" t="s">
        <v>1868</v>
      </c>
      <c r="E198" s="355" t="s">
        <v>1273</v>
      </c>
      <c r="F198" s="356">
        <v>6</v>
      </c>
      <c r="G198" s="356">
        <v>270</v>
      </c>
      <c r="H198" s="356">
        <v>1620</v>
      </c>
      <c r="I198" s="357">
        <v>5.0633702667599997E-3</v>
      </c>
      <c r="J198" s="357">
        <v>1.8753223210000001E-5</v>
      </c>
      <c r="K198" s="357">
        <v>0</v>
      </c>
    </row>
    <row r="199" spans="2:11" x14ac:dyDescent="0.2">
      <c r="B199" s="353" t="s">
        <v>2514</v>
      </c>
      <c r="C199" s="354" t="s">
        <v>1320</v>
      </c>
      <c r="D199" s="354" t="s">
        <v>1868</v>
      </c>
      <c r="E199" s="355" t="s">
        <v>1273</v>
      </c>
      <c r="F199" s="356">
        <v>39</v>
      </c>
      <c r="G199" s="356">
        <v>205</v>
      </c>
      <c r="H199" s="356">
        <v>7995</v>
      </c>
      <c r="I199" s="357">
        <v>2.4988669927640001E-2</v>
      </c>
      <c r="J199" s="357">
        <v>1.2189595087E-4</v>
      </c>
      <c r="K199" s="357">
        <v>0</v>
      </c>
    </row>
    <row r="200" spans="2:11" x14ac:dyDescent="0.2">
      <c r="B200" s="353" t="s">
        <v>2488</v>
      </c>
      <c r="C200" s="354" t="s">
        <v>1321</v>
      </c>
      <c r="D200" s="354" t="s">
        <v>1868</v>
      </c>
      <c r="E200" s="355" t="s">
        <v>1273</v>
      </c>
      <c r="F200" s="356">
        <v>1</v>
      </c>
      <c r="G200" s="356">
        <v>65</v>
      </c>
      <c r="H200" s="356">
        <v>65</v>
      </c>
      <c r="I200" s="357">
        <v>2.0315991811000001E-4</v>
      </c>
      <c r="J200" s="357">
        <v>3.1255371999999998E-6</v>
      </c>
      <c r="K200" s="357">
        <v>0</v>
      </c>
    </row>
    <row r="201" spans="2:11" x14ac:dyDescent="0.2">
      <c r="B201" s="353" t="s">
        <v>2488</v>
      </c>
      <c r="C201" s="354" t="s">
        <v>1322</v>
      </c>
      <c r="D201" s="354" t="s">
        <v>1868</v>
      </c>
      <c r="E201" s="355" t="s">
        <v>1273</v>
      </c>
      <c r="F201" s="356">
        <v>13</v>
      </c>
      <c r="G201" s="356">
        <v>540</v>
      </c>
      <c r="H201" s="356">
        <v>7020</v>
      </c>
      <c r="I201" s="357">
        <v>2.1941271155980002E-2</v>
      </c>
      <c r="J201" s="357">
        <v>4.0631983620000003E-5</v>
      </c>
      <c r="K201" s="357">
        <v>0</v>
      </c>
    </row>
    <row r="202" spans="2:11" x14ac:dyDescent="0.2">
      <c r="B202" s="353" t="s">
        <v>2747</v>
      </c>
      <c r="C202" s="354" t="s">
        <v>1323</v>
      </c>
      <c r="D202" s="354" t="s">
        <v>1868</v>
      </c>
      <c r="E202" s="355" t="s">
        <v>1273</v>
      </c>
      <c r="F202" s="356">
        <v>22</v>
      </c>
      <c r="G202" s="356">
        <v>210</v>
      </c>
      <c r="H202" s="356">
        <v>4620</v>
      </c>
      <c r="I202" s="357">
        <v>1.443998187188E-2</v>
      </c>
      <c r="J202" s="357">
        <v>6.8761818440000005E-5</v>
      </c>
      <c r="K202" s="357">
        <v>0</v>
      </c>
    </row>
    <row r="203" spans="2:11" x14ac:dyDescent="0.2">
      <c r="B203" s="353" t="s">
        <v>2698</v>
      </c>
      <c r="C203" s="354" t="s">
        <v>1324</v>
      </c>
      <c r="D203" s="354" t="s">
        <v>1868</v>
      </c>
      <c r="E203" s="355" t="s">
        <v>1273</v>
      </c>
      <c r="F203" s="356">
        <v>25</v>
      </c>
      <c r="G203" s="356">
        <v>11</v>
      </c>
      <c r="H203" s="356">
        <v>275</v>
      </c>
      <c r="I203" s="357">
        <v>8.5952273046999996E-4</v>
      </c>
      <c r="J203" s="357">
        <v>7.8138430040000005E-5</v>
      </c>
      <c r="K203" s="357">
        <v>0</v>
      </c>
    </row>
    <row r="204" spans="2:11" x14ac:dyDescent="0.2">
      <c r="B204" s="353" t="s">
        <v>2591</v>
      </c>
      <c r="C204" s="354" t="s">
        <v>1325</v>
      </c>
      <c r="D204" s="354" t="s">
        <v>1868</v>
      </c>
      <c r="E204" s="355" t="s">
        <v>1273</v>
      </c>
      <c r="F204" s="356">
        <v>1</v>
      </c>
      <c r="G204" s="356">
        <v>285</v>
      </c>
      <c r="H204" s="356">
        <v>285</v>
      </c>
      <c r="I204" s="357">
        <v>8.9077810249000005E-4</v>
      </c>
      <c r="J204" s="357">
        <v>3.1255371999999998E-6</v>
      </c>
      <c r="K204" s="357">
        <v>0</v>
      </c>
    </row>
    <row r="205" spans="2:11" x14ac:dyDescent="0.2">
      <c r="B205" s="353" t="s">
        <v>2645</v>
      </c>
      <c r="C205" s="354" t="s">
        <v>1326</v>
      </c>
      <c r="D205" s="354" t="s">
        <v>1868</v>
      </c>
      <c r="E205" s="355" t="s">
        <v>1273</v>
      </c>
      <c r="F205" s="356">
        <v>39</v>
      </c>
      <c r="G205" s="356">
        <v>189</v>
      </c>
      <c r="H205" s="356">
        <v>7371</v>
      </c>
      <c r="I205" s="357">
        <v>2.3038334713780001E-2</v>
      </c>
      <c r="J205" s="357">
        <v>1.2189595087E-4</v>
      </c>
      <c r="K205" s="357">
        <v>0</v>
      </c>
    </row>
    <row r="206" spans="2:11" x14ac:dyDescent="0.2">
      <c r="B206" s="353" t="s">
        <v>2680</v>
      </c>
      <c r="C206" s="354" t="s">
        <v>1327</v>
      </c>
      <c r="D206" s="354" t="s">
        <v>1868</v>
      </c>
      <c r="E206" s="355" t="s">
        <v>1273</v>
      </c>
      <c r="F206" s="356">
        <v>40</v>
      </c>
      <c r="G206" s="356">
        <v>155</v>
      </c>
      <c r="H206" s="356">
        <v>6200</v>
      </c>
      <c r="I206" s="357">
        <v>1.9378330650579999E-2</v>
      </c>
      <c r="J206" s="357">
        <v>1.2502148807E-4</v>
      </c>
      <c r="K206" s="357">
        <v>0</v>
      </c>
    </row>
    <row r="207" spans="2:11" x14ac:dyDescent="0.2">
      <c r="B207" s="353" t="s">
        <v>2464</v>
      </c>
      <c r="C207" s="354" t="s">
        <v>1327</v>
      </c>
      <c r="D207" s="354" t="s">
        <v>1868</v>
      </c>
      <c r="E207" s="355" t="s">
        <v>1273</v>
      </c>
      <c r="F207" s="356">
        <v>26</v>
      </c>
      <c r="G207" s="356">
        <v>285</v>
      </c>
      <c r="H207" s="356">
        <v>7410</v>
      </c>
      <c r="I207" s="357">
        <v>2.3160230664649999E-2</v>
      </c>
      <c r="J207" s="357">
        <v>8.1263967240000006E-5</v>
      </c>
      <c r="K207" s="357">
        <v>0</v>
      </c>
    </row>
    <row r="208" spans="2:11" x14ac:dyDescent="0.2">
      <c r="B208" s="353" t="s">
        <v>2458</v>
      </c>
      <c r="C208" s="354" t="s">
        <v>1328</v>
      </c>
      <c r="D208" s="354" t="s">
        <v>1868</v>
      </c>
      <c r="E208" s="355" t="s">
        <v>1273</v>
      </c>
      <c r="F208" s="356">
        <v>2</v>
      </c>
      <c r="G208" s="356">
        <v>325</v>
      </c>
      <c r="H208" s="356">
        <v>650</v>
      </c>
      <c r="I208" s="357">
        <v>2.0315991811100001E-3</v>
      </c>
      <c r="J208" s="357">
        <v>6.2510743999999996E-6</v>
      </c>
      <c r="K208" s="357">
        <v>0</v>
      </c>
    </row>
    <row r="209" spans="2:11" x14ac:dyDescent="0.2">
      <c r="B209" s="353" t="s">
        <v>2440</v>
      </c>
      <c r="C209" s="354" t="s">
        <v>1329</v>
      </c>
      <c r="D209" s="354" t="s">
        <v>1868</v>
      </c>
      <c r="E209" s="355" t="s">
        <v>1273</v>
      </c>
      <c r="F209" s="356">
        <v>1</v>
      </c>
      <c r="G209" s="356">
        <v>112</v>
      </c>
      <c r="H209" s="356">
        <v>112</v>
      </c>
      <c r="I209" s="357">
        <v>3.5006016659000001E-4</v>
      </c>
      <c r="J209" s="357">
        <v>3.1255371999999998E-6</v>
      </c>
      <c r="K209" s="357">
        <v>0</v>
      </c>
    </row>
    <row r="210" spans="2:11" x14ac:dyDescent="0.2">
      <c r="B210" s="353" t="s">
        <v>2516</v>
      </c>
      <c r="C210" s="354" t="s">
        <v>1329</v>
      </c>
      <c r="D210" s="354" t="s">
        <v>1868</v>
      </c>
      <c r="E210" s="355" t="s">
        <v>1273</v>
      </c>
      <c r="F210" s="356">
        <v>7</v>
      </c>
      <c r="G210" s="356">
        <v>480</v>
      </c>
      <c r="H210" s="356">
        <v>3360</v>
      </c>
      <c r="I210" s="357">
        <v>1.0501804997729999E-2</v>
      </c>
      <c r="J210" s="357">
        <v>2.1878760410000002E-5</v>
      </c>
      <c r="K210" s="357">
        <v>0</v>
      </c>
    </row>
    <row r="211" spans="2:11" x14ac:dyDescent="0.2">
      <c r="B211" s="353" t="s">
        <v>2512</v>
      </c>
      <c r="C211" s="354" t="s">
        <v>1329</v>
      </c>
      <c r="D211" s="354" t="s">
        <v>1868</v>
      </c>
      <c r="E211" s="355" t="s">
        <v>1273</v>
      </c>
      <c r="F211" s="356">
        <v>49</v>
      </c>
      <c r="G211" s="356">
        <v>260</v>
      </c>
      <c r="H211" s="356">
        <v>12740</v>
      </c>
      <c r="I211" s="357">
        <v>3.9819343949740002E-2</v>
      </c>
      <c r="J211" s="357">
        <v>1.5315132288E-4</v>
      </c>
      <c r="K211" s="357">
        <v>0</v>
      </c>
    </row>
    <row r="212" spans="2:11" x14ac:dyDescent="0.2">
      <c r="B212" s="353" t="s">
        <v>2618</v>
      </c>
      <c r="C212" s="354" t="s">
        <v>1329</v>
      </c>
      <c r="D212" s="354" t="s">
        <v>1868</v>
      </c>
      <c r="E212" s="355" t="s">
        <v>1273</v>
      </c>
      <c r="F212" s="356">
        <v>38</v>
      </c>
      <c r="G212" s="356">
        <v>407.947368421053</v>
      </c>
      <c r="H212" s="356">
        <v>15502</v>
      </c>
      <c r="I212" s="357">
        <v>4.8452077700849999E-2</v>
      </c>
      <c r="J212" s="357">
        <v>1.1877041366E-4</v>
      </c>
      <c r="K212" s="357">
        <v>0</v>
      </c>
    </row>
    <row r="213" spans="2:11" x14ac:dyDescent="0.2">
      <c r="B213" s="353" t="s">
        <v>2502</v>
      </c>
      <c r="C213" s="354" t="s">
        <v>1330</v>
      </c>
      <c r="D213" s="354" t="s">
        <v>1868</v>
      </c>
      <c r="E213" s="355" t="s">
        <v>1273</v>
      </c>
      <c r="F213" s="356">
        <v>5</v>
      </c>
      <c r="G213" s="356">
        <v>300</v>
      </c>
      <c r="H213" s="356">
        <v>1500</v>
      </c>
      <c r="I213" s="357">
        <v>4.6883058025599996E-3</v>
      </c>
      <c r="J213" s="357">
        <v>1.5627686010000001E-5</v>
      </c>
      <c r="K213" s="357">
        <v>0</v>
      </c>
    </row>
    <row r="214" spans="2:11" x14ac:dyDescent="0.2">
      <c r="B214" s="353" t="s">
        <v>2512</v>
      </c>
      <c r="C214" s="354" t="s">
        <v>1330</v>
      </c>
      <c r="D214" s="354" t="s">
        <v>1868</v>
      </c>
      <c r="E214" s="355" t="s">
        <v>1273</v>
      </c>
      <c r="F214" s="356">
        <v>19</v>
      </c>
      <c r="G214" s="356">
        <v>255</v>
      </c>
      <c r="H214" s="356">
        <v>4845</v>
      </c>
      <c r="I214" s="357">
        <v>1.5143227742269999E-2</v>
      </c>
      <c r="J214" s="357">
        <v>5.9385206830000001E-5</v>
      </c>
      <c r="K214" s="357">
        <v>0</v>
      </c>
    </row>
    <row r="215" spans="2:11" x14ac:dyDescent="0.2">
      <c r="B215" s="353" t="s">
        <v>2502</v>
      </c>
      <c r="C215" s="354" t="s">
        <v>1330</v>
      </c>
      <c r="D215" s="354" t="s">
        <v>1868</v>
      </c>
      <c r="E215" s="355" t="s">
        <v>1273</v>
      </c>
      <c r="F215" s="356">
        <v>19</v>
      </c>
      <c r="G215" s="356">
        <v>400</v>
      </c>
      <c r="H215" s="356">
        <v>7600</v>
      </c>
      <c r="I215" s="357">
        <v>2.375408273297E-2</v>
      </c>
      <c r="J215" s="357">
        <v>5.9385206830000001E-5</v>
      </c>
      <c r="K215" s="357">
        <v>0</v>
      </c>
    </row>
    <row r="216" spans="2:11" x14ac:dyDescent="0.2">
      <c r="B216" s="353" t="s">
        <v>2502</v>
      </c>
      <c r="C216" s="354" t="s">
        <v>1330</v>
      </c>
      <c r="D216" s="354" t="s">
        <v>1868</v>
      </c>
      <c r="E216" s="355" t="s">
        <v>1273</v>
      </c>
      <c r="F216" s="356">
        <v>23</v>
      </c>
      <c r="G216" s="356">
        <v>360</v>
      </c>
      <c r="H216" s="356">
        <v>8280</v>
      </c>
      <c r="I216" s="357">
        <v>2.5879448030129999E-2</v>
      </c>
      <c r="J216" s="357">
        <v>7.1887355640000005E-5</v>
      </c>
      <c r="K216" s="357">
        <v>0</v>
      </c>
    </row>
    <row r="217" spans="2:11" x14ac:dyDescent="0.2">
      <c r="B217" s="353" t="s">
        <v>2484</v>
      </c>
      <c r="C217" s="354" t="s">
        <v>1330</v>
      </c>
      <c r="D217" s="354" t="s">
        <v>1868</v>
      </c>
      <c r="E217" s="355" t="s">
        <v>1273</v>
      </c>
      <c r="F217" s="356">
        <v>67</v>
      </c>
      <c r="G217" s="356">
        <v>260</v>
      </c>
      <c r="H217" s="356">
        <v>17420</v>
      </c>
      <c r="I217" s="357">
        <v>5.444685805373E-2</v>
      </c>
      <c r="J217" s="357">
        <v>2.0941099251000001E-4</v>
      </c>
      <c r="K217" s="357">
        <v>0</v>
      </c>
    </row>
    <row r="218" spans="2:11" x14ac:dyDescent="0.2">
      <c r="B218" s="353" t="s">
        <v>2497</v>
      </c>
      <c r="C218" s="354" t="s">
        <v>1330</v>
      </c>
      <c r="D218" s="354" t="s">
        <v>1868</v>
      </c>
      <c r="E218" s="355" t="s">
        <v>1273</v>
      </c>
      <c r="F218" s="356">
        <v>68</v>
      </c>
      <c r="G218" s="356">
        <v>300</v>
      </c>
      <c r="H218" s="356">
        <v>20400</v>
      </c>
      <c r="I218" s="357">
        <v>6.3760958914809998E-2</v>
      </c>
      <c r="J218" s="357">
        <v>2.1253652972E-4</v>
      </c>
      <c r="K218" s="357">
        <v>0</v>
      </c>
    </row>
    <row r="219" spans="2:11" x14ac:dyDescent="0.2">
      <c r="B219" s="353" t="s">
        <v>2698</v>
      </c>
      <c r="C219" s="354" t="s">
        <v>1330</v>
      </c>
      <c r="D219" s="354" t="s">
        <v>1868</v>
      </c>
      <c r="E219" s="355" t="s">
        <v>1273</v>
      </c>
      <c r="F219" s="356">
        <v>76</v>
      </c>
      <c r="G219" s="356">
        <v>335</v>
      </c>
      <c r="H219" s="356">
        <v>25460</v>
      </c>
      <c r="I219" s="357">
        <v>7.9576177155449998E-2</v>
      </c>
      <c r="J219" s="357">
        <v>2.3754082733000001E-4</v>
      </c>
      <c r="K219" s="357">
        <v>0</v>
      </c>
    </row>
    <row r="220" spans="2:11" x14ac:dyDescent="0.2">
      <c r="B220" s="353" t="s">
        <v>2689</v>
      </c>
      <c r="C220" s="354" t="s">
        <v>1229</v>
      </c>
      <c r="D220" s="354" t="s">
        <v>1868</v>
      </c>
      <c r="E220" s="355" t="s">
        <v>1273</v>
      </c>
      <c r="F220" s="356">
        <v>9</v>
      </c>
      <c r="G220" s="356">
        <v>110</v>
      </c>
      <c r="H220" s="356">
        <v>990</v>
      </c>
      <c r="I220" s="357">
        <v>3.0942818296899998E-3</v>
      </c>
      <c r="J220" s="357">
        <v>2.8129834819999998E-5</v>
      </c>
      <c r="K220" s="357">
        <v>0</v>
      </c>
    </row>
    <row r="221" spans="2:11" x14ac:dyDescent="0.2">
      <c r="B221" s="353" t="s">
        <v>2502</v>
      </c>
      <c r="C221" s="354" t="s">
        <v>1205</v>
      </c>
      <c r="D221" s="354" t="s">
        <v>1868</v>
      </c>
      <c r="E221" s="355" t="s">
        <v>1273</v>
      </c>
      <c r="F221" s="356">
        <v>7</v>
      </c>
      <c r="G221" s="356">
        <v>415</v>
      </c>
      <c r="H221" s="356">
        <v>2905</v>
      </c>
      <c r="I221" s="357">
        <v>9.0796855709600003E-3</v>
      </c>
      <c r="J221" s="357">
        <v>2.1878760410000002E-5</v>
      </c>
      <c r="K221" s="357">
        <v>0</v>
      </c>
    </row>
    <row r="222" spans="2:11" x14ac:dyDescent="0.2">
      <c r="B222" s="353" t="s">
        <v>2737</v>
      </c>
      <c r="C222" s="354" t="s">
        <v>1205</v>
      </c>
      <c r="D222" s="354" t="s">
        <v>1868</v>
      </c>
      <c r="E222" s="355" t="s">
        <v>1273</v>
      </c>
      <c r="F222" s="356">
        <v>21</v>
      </c>
      <c r="G222" s="356">
        <v>400</v>
      </c>
      <c r="H222" s="356">
        <v>8400</v>
      </c>
      <c r="I222" s="357">
        <v>2.625451249434E-2</v>
      </c>
      <c r="J222" s="357">
        <v>6.5636281240000004E-5</v>
      </c>
      <c r="K222" s="357">
        <v>0</v>
      </c>
    </row>
    <row r="223" spans="2:11" x14ac:dyDescent="0.2">
      <c r="B223" s="353" t="s">
        <v>2486</v>
      </c>
      <c r="C223" s="354" t="s">
        <v>1205</v>
      </c>
      <c r="D223" s="354" t="s">
        <v>1868</v>
      </c>
      <c r="E223" s="355" t="s">
        <v>1273</v>
      </c>
      <c r="F223" s="356">
        <v>39</v>
      </c>
      <c r="G223" s="356">
        <v>295</v>
      </c>
      <c r="H223" s="356">
        <v>11505</v>
      </c>
      <c r="I223" s="357">
        <v>3.595930550563E-2</v>
      </c>
      <c r="J223" s="357">
        <v>1.2189595087E-4</v>
      </c>
      <c r="K223" s="357">
        <v>0</v>
      </c>
    </row>
    <row r="224" spans="2:11" x14ac:dyDescent="0.2">
      <c r="B224" s="353" t="s">
        <v>2617</v>
      </c>
      <c r="C224" s="354" t="s">
        <v>1331</v>
      </c>
      <c r="D224" s="354" t="s">
        <v>1868</v>
      </c>
      <c r="E224" s="355" t="s">
        <v>1273</v>
      </c>
      <c r="F224" s="356">
        <v>2</v>
      </c>
      <c r="G224" s="356">
        <v>225</v>
      </c>
      <c r="H224" s="356">
        <v>450</v>
      </c>
      <c r="I224" s="357">
        <v>1.40649174077E-3</v>
      </c>
      <c r="J224" s="357">
        <v>6.2510743999999996E-6</v>
      </c>
      <c r="K224" s="357">
        <v>0</v>
      </c>
    </row>
    <row r="225" spans="2:11" x14ac:dyDescent="0.2">
      <c r="B225" s="353" t="s">
        <v>2727</v>
      </c>
      <c r="C225" s="354" t="s">
        <v>1332</v>
      </c>
      <c r="D225" s="354" t="s">
        <v>1868</v>
      </c>
      <c r="E225" s="355" t="s">
        <v>1273</v>
      </c>
      <c r="F225" s="356">
        <v>6</v>
      </c>
      <c r="G225" s="356">
        <v>245</v>
      </c>
      <c r="H225" s="356">
        <v>1470</v>
      </c>
      <c r="I225" s="357">
        <v>4.5945396865099998E-3</v>
      </c>
      <c r="J225" s="357">
        <v>1.8753223210000001E-5</v>
      </c>
      <c r="K225" s="357">
        <v>0</v>
      </c>
    </row>
    <row r="226" spans="2:11" x14ac:dyDescent="0.2">
      <c r="B226" s="353" t="s">
        <v>2603</v>
      </c>
      <c r="C226" s="354" t="s">
        <v>1260</v>
      </c>
      <c r="D226" s="354" t="s">
        <v>1868</v>
      </c>
      <c r="E226" s="355" t="s">
        <v>1273</v>
      </c>
      <c r="F226" s="356">
        <v>7</v>
      </c>
      <c r="G226" s="356">
        <v>20</v>
      </c>
      <c r="H226" s="356">
        <v>140</v>
      </c>
      <c r="I226" s="357">
        <v>4.3757520824E-4</v>
      </c>
      <c r="J226" s="357">
        <v>2.1878760410000002E-5</v>
      </c>
      <c r="K226" s="357">
        <v>0</v>
      </c>
    </row>
    <row r="227" spans="2:11" x14ac:dyDescent="0.2">
      <c r="B227" s="353" t="s">
        <v>2733</v>
      </c>
      <c r="C227" s="354" t="s">
        <v>1260</v>
      </c>
      <c r="D227" s="354" t="s">
        <v>1868</v>
      </c>
      <c r="E227" s="355" t="s">
        <v>1273</v>
      </c>
      <c r="F227" s="356">
        <v>15</v>
      </c>
      <c r="G227" s="356">
        <v>305</v>
      </c>
      <c r="H227" s="356">
        <v>4575</v>
      </c>
      <c r="I227" s="357">
        <v>1.429933269781E-2</v>
      </c>
      <c r="J227" s="357">
        <v>4.688305803E-5</v>
      </c>
      <c r="K227" s="357">
        <v>0</v>
      </c>
    </row>
    <row r="228" spans="2:11" x14ac:dyDescent="0.2">
      <c r="B228" s="353" t="s">
        <v>2435</v>
      </c>
      <c r="C228" s="354" t="s">
        <v>1260</v>
      </c>
      <c r="D228" s="354" t="s">
        <v>1868</v>
      </c>
      <c r="E228" s="355" t="s">
        <v>1273</v>
      </c>
      <c r="F228" s="356">
        <v>24</v>
      </c>
      <c r="G228" s="356">
        <v>250</v>
      </c>
      <c r="H228" s="356">
        <v>6000</v>
      </c>
      <c r="I228" s="357">
        <v>1.8753223210239998E-2</v>
      </c>
      <c r="J228" s="357">
        <v>7.5012892840000005E-5</v>
      </c>
      <c r="K228" s="357">
        <v>0</v>
      </c>
    </row>
    <row r="229" spans="2:11" x14ac:dyDescent="0.2">
      <c r="B229" s="353" t="s">
        <v>2677</v>
      </c>
      <c r="C229" s="354" t="s">
        <v>1260</v>
      </c>
      <c r="D229" s="354" t="s">
        <v>1868</v>
      </c>
      <c r="E229" s="355" t="s">
        <v>1273</v>
      </c>
      <c r="F229" s="356">
        <v>67</v>
      </c>
      <c r="G229" s="356">
        <v>129.567164179104</v>
      </c>
      <c r="H229" s="356">
        <v>8681</v>
      </c>
      <c r="I229" s="357">
        <v>2.7132788448009999E-2</v>
      </c>
      <c r="J229" s="357">
        <v>2.0941099251000001E-4</v>
      </c>
      <c r="K229" s="357">
        <v>0</v>
      </c>
    </row>
    <row r="230" spans="2:11" x14ac:dyDescent="0.2">
      <c r="B230" s="353" t="s">
        <v>2546</v>
      </c>
      <c r="C230" s="354" t="s">
        <v>1260</v>
      </c>
      <c r="D230" s="354" t="s">
        <v>1868</v>
      </c>
      <c r="E230" s="355" t="s">
        <v>1273</v>
      </c>
      <c r="F230" s="356">
        <v>67</v>
      </c>
      <c r="G230" s="356">
        <v>305</v>
      </c>
      <c r="H230" s="356">
        <v>20435</v>
      </c>
      <c r="I230" s="357">
        <v>6.3870352716869999E-2</v>
      </c>
      <c r="J230" s="357">
        <v>2.0941099251000001E-4</v>
      </c>
      <c r="K230" s="357">
        <v>0</v>
      </c>
    </row>
    <row r="231" spans="2:11" x14ac:dyDescent="0.2">
      <c r="B231" s="353" t="s">
        <v>2711</v>
      </c>
      <c r="C231" s="354" t="s">
        <v>1333</v>
      </c>
      <c r="D231" s="354" t="s">
        <v>1868</v>
      </c>
      <c r="E231" s="355" t="s">
        <v>1273</v>
      </c>
      <c r="F231" s="356">
        <v>4</v>
      </c>
      <c r="G231" s="356">
        <v>25</v>
      </c>
      <c r="H231" s="356">
        <v>100</v>
      </c>
      <c r="I231" s="357">
        <v>3.1255372017E-4</v>
      </c>
      <c r="J231" s="357">
        <v>1.2502148810000001E-5</v>
      </c>
      <c r="K231" s="357">
        <v>0</v>
      </c>
    </row>
    <row r="232" spans="2:11" x14ac:dyDescent="0.2">
      <c r="B232" s="353" t="s">
        <v>2712</v>
      </c>
      <c r="C232" s="354" t="s">
        <v>1333</v>
      </c>
      <c r="D232" s="354" t="s">
        <v>1868</v>
      </c>
      <c r="E232" s="355" t="s">
        <v>1273</v>
      </c>
      <c r="F232" s="356">
        <v>1</v>
      </c>
      <c r="G232" s="356">
        <v>645</v>
      </c>
      <c r="H232" s="356">
        <v>645</v>
      </c>
      <c r="I232" s="357">
        <v>2.0159714951000001E-3</v>
      </c>
      <c r="J232" s="357">
        <v>3.1255371999999998E-6</v>
      </c>
      <c r="K232" s="357">
        <v>0</v>
      </c>
    </row>
    <row r="233" spans="2:11" x14ac:dyDescent="0.2">
      <c r="B233" s="353" t="s">
        <v>2494</v>
      </c>
      <c r="C233" s="354" t="s">
        <v>1334</v>
      </c>
      <c r="D233" s="354" t="s">
        <v>1868</v>
      </c>
      <c r="E233" s="355" t="s">
        <v>1273</v>
      </c>
      <c r="F233" s="356">
        <v>16</v>
      </c>
      <c r="G233" s="356">
        <v>18.25</v>
      </c>
      <c r="H233" s="356">
        <v>292</v>
      </c>
      <c r="I233" s="357">
        <v>9.1265686290000001E-4</v>
      </c>
      <c r="J233" s="357">
        <v>5.000859523E-5</v>
      </c>
      <c r="K233" s="357">
        <v>0</v>
      </c>
    </row>
    <row r="234" spans="2:11" x14ac:dyDescent="0.2">
      <c r="B234" s="353" t="s">
        <v>2572</v>
      </c>
      <c r="C234" s="354" t="s">
        <v>1334</v>
      </c>
      <c r="D234" s="354" t="s">
        <v>1868</v>
      </c>
      <c r="E234" s="355" t="s">
        <v>1273</v>
      </c>
      <c r="F234" s="356">
        <v>3</v>
      </c>
      <c r="G234" s="356">
        <v>155</v>
      </c>
      <c r="H234" s="356">
        <v>465</v>
      </c>
      <c r="I234" s="357">
        <v>1.45337479879E-3</v>
      </c>
      <c r="J234" s="357">
        <v>9.3766116100000005E-6</v>
      </c>
      <c r="K234" s="357">
        <v>0</v>
      </c>
    </row>
    <row r="235" spans="2:11" x14ac:dyDescent="0.2">
      <c r="B235" s="353" t="s">
        <v>2499</v>
      </c>
      <c r="C235" s="354" t="s">
        <v>1334</v>
      </c>
      <c r="D235" s="354" t="s">
        <v>1868</v>
      </c>
      <c r="E235" s="355" t="s">
        <v>1273</v>
      </c>
      <c r="F235" s="356">
        <v>5</v>
      </c>
      <c r="G235" s="356">
        <v>315</v>
      </c>
      <c r="H235" s="356">
        <v>1575</v>
      </c>
      <c r="I235" s="357">
        <v>4.9227210926900003E-3</v>
      </c>
      <c r="J235" s="357">
        <v>1.5627686010000001E-5</v>
      </c>
      <c r="K235" s="357">
        <v>0</v>
      </c>
    </row>
    <row r="236" spans="2:11" x14ac:dyDescent="0.2">
      <c r="B236" s="353" t="s">
        <v>2572</v>
      </c>
      <c r="C236" s="354" t="s">
        <v>1334</v>
      </c>
      <c r="D236" s="354" t="s">
        <v>1868</v>
      </c>
      <c r="E236" s="355" t="s">
        <v>1273</v>
      </c>
      <c r="F236" s="356">
        <v>31</v>
      </c>
      <c r="G236" s="356">
        <v>130.96774193548401</v>
      </c>
      <c r="H236" s="356">
        <v>4060</v>
      </c>
      <c r="I236" s="357">
        <v>1.2689681038929999E-2</v>
      </c>
      <c r="J236" s="357">
        <v>9.6891653249999996E-5</v>
      </c>
      <c r="K236" s="357">
        <v>0</v>
      </c>
    </row>
    <row r="237" spans="2:11" x14ac:dyDescent="0.2">
      <c r="B237" s="353" t="s">
        <v>2648</v>
      </c>
      <c r="C237" s="354" t="s">
        <v>1335</v>
      </c>
      <c r="D237" s="354" t="s">
        <v>1868</v>
      </c>
      <c r="E237" s="355" t="s">
        <v>1273</v>
      </c>
      <c r="F237" s="356">
        <v>20</v>
      </c>
      <c r="G237" s="356">
        <v>535</v>
      </c>
      <c r="H237" s="356">
        <v>10700</v>
      </c>
      <c r="I237" s="357">
        <v>3.3443248058260003E-2</v>
      </c>
      <c r="J237" s="357">
        <v>6.2510744030000001E-5</v>
      </c>
      <c r="K237" s="357">
        <v>0</v>
      </c>
    </row>
    <row r="238" spans="2:11" x14ac:dyDescent="0.2">
      <c r="B238" s="353" t="s">
        <v>2734</v>
      </c>
      <c r="C238" s="354" t="s">
        <v>1336</v>
      </c>
      <c r="D238" s="354" t="s">
        <v>1868</v>
      </c>
      <c r="E238" s="355" t="s">
        <v>1273</v>
      </c>
      <c r="F238" s="356">
        <v>4</v>
      </c>
      <c r="G238" s="356">
        <v>90</v>
      </c>
      <c r="H238" s="356">
        <v>360</v>
      </c>
      <c r="I238" s="357">
        <v>1.1251933926100001E-3</v>
      </c>
      <c r="J238" s="357">
        <v>1.2502148810000001E-5</v>
      </c>
      <c r="K238" s="357">
        <v>0</v>
      </c>
    </row>
    <row r="239" spans="2:11" x14ac:dyDescent="0.2">
      <c r="B239" s="353" t="s">
        <v>2649</v>
      </c>
      <c r="C239" s="354" t="s">
        <v>1336</v>
      </c>
      <c r="D239" s="354" t="s">
        <v>1868</v>
      </c>
      <c r="E239" s="355" t="s">
        <v>1273</v>
      </c>
      <c r="F239" s="356">
        <v>9</v>
      </c>
      <c r="G239" s="356">
        <v>245</v>
      </c>
      <c r="H239" s="356">
        <v>2205</v>
      </c>
      <c r="I239" s="357">
        <v>6.8918095297600002E-3</v>
      </c>
      <c r="J239" s="357">
        <v>2.8129834819999998E-5</v>
      </c>
      <c r="K239" s="357">
        <v>0</v>
      </c>
    </row>
    <row r="240" spans="2:11" x14ac:dyDescent="0.2">
      <c r="B240" s="353" t="s">
        <v>2579</v>
      </c>
      <c r="C240" s="354" t="s">
        <v>1336</v>
      </c>
      <c r="D240" s="354" t="s">
        <v>1868</v>
      </c>
      <c r="E240" s="355" t="s">
        <v>1273</v>
      </c>
      <c r="F240" s="356">
        <v>38</v>
      </c>
      <c r="G240" s="356">
        <v>406</v>
      </c>
      <c r="H240" s="356">
        <v>15428</v>
      </c>
      <c r="I240" s="357">
        <v>4.8220787947929999E-2</v>
      </c>
      <c r="J240" s="357">
        <v>1.1877041366E-4</v>
      </c>
      <c r="K240" s="357">
        <v>0</v>
      </c>
    </row>
    <row r="241" spans="2:11" x14ac:dyDescent="0.2">
      <c r="B241" s="353" t="s">
        <v>2502</v>
      </c>
      <c r="C241" s="354" t="s">
        <v>1337</v>
      </c>
      <c r="D241" s="354" t="s">
        <v>1867</v>
      </c>
      <c r="E241" s="355" t="s">
        <v>1273</v>
      </c>
      <c r="F241" s="356">
        <v>15</v>
      </c>
      <c r="G241" s="356">
        <v>165</v>
      </c>
      <c r="H241" s="356">
        <v>2475</v>
      </c>
      <c r="I241" s="357">
        <v>7.73570457422E-3</v>
      </c>
      <c r="J241" s="357">
        <v>4.688305803E-5</v>
      </c>
      <c r="K241" s="357">
        <v>0</v>
      </c>
    </row>
    <row r="242" spans="2:11" x14ac:dyDescent="0.2">
      <c r="B242" s="353" t="s">
        <v>2671</v>
      </c>
      <c r="C242" s="354" t="s">
        <v>1338</v>
      </c>
      <c r="D242" s="354" t="s">
        <v>1867</v>
      </c>
      <c r="E242" s="355" t="s">
        <v>1273</v>
      </c>
      <c r="F242" s="356">
        <v>1</v>
      </c>
      <c r="G242" s="356">
        <v>645</v>
      </c>
      <c r="H242" s="356">
        <v>645</v>
      </c>
      <c r="I242" s="357">
        <v>2.0159714951000001E-3</v>
      </c>
      <c r="J242" s="357">
        <v>3.1255371999999998E-6</v>
      </c>
      <c r="K242" s="357">
        <v>0</v>
      </c>
    </row>
    <row r="243" spans="2:11" x14ac:dyDescent="0.2">
      <c r="B243" s="353" t="s">
        <v>2559</v>
      </c>
      <c r="C243" s="354" t="s">
        <v>1339</v>
      </c>
      <c r="D243" s="354" t="s">
        <v>1867</v>
      </c>
      <c r="E243" s="355" t="s">
        <v>1273</v>
      </c>
      <c r="F243" s="356">
        <v>5</v>
      </c>
      <c r="G243" s="356">
        <v>220</v>
      </c>
      <c r="H243" s="356">
        <v>1100</v>
      </c>
      <c r="I243" s="357">
        <v>3.4380909218799998E-3</v>
      </c>
      <c r="J243" s="357">
        <v>1.5627686010000001E-5</v>
      </c>
      <c r="K243" s="357">
        <v>0</v>
      </c>
    </row>
    <row r="244" spans="2:11" x14ac:dyDescent="0.2">
      <c r="B244" s="353" t="s">
        <v>2545</v>
      </c>
      <c r="C244" s="354" t="s">
        <v>1339</v>
      </c>
      <c r="D244" s="354" t="s">
        <v>1867</v>
      </c>
      <c r="E244" s="355" t="s">
        <v>1273</v>
      </c>
      <c r="F244" s="356">
        <v>5</v>
      </c>
      <c r="G244" s="356">
        <v>230</v>
      </c>
      <c r="H244" s="356">
        <v>1150</v>
      </c>
      <c r="I244" s="357">
        <v>3.59436778196E-3</v>
      </c>
      <c r="J244" s="357">
        <v>1.5627686010000001E-5</v>
      </c>
      <c r="K244" s="357">
        <v>0</v>
      </c>
    </row>
    <row r="245" spans="2:11" x14ac:dyDescent="0.2">
      <c r="B245" s="353" t="s">
        <v>2458</v>
      </c>
      <c r="C245" s="354" t="s">
        <v>1340</v>
      </c>
      <c r="D245" s="354" t="s">
        <v>1867</v>
      </c>
      <c r="E245" s="355" t="s">
        <v>1273</v>
      </c>
      <c r="F245" s="356">
        <v>16</v>
      </c>
      <c r="G245" s="356">
        <v>44</v>
      </c>
      <c r="H245" s="356">
        <v>704</v>
      </c>
      <c r="I245" s="357">
        <v>2.2003781899999999E-3</v>
      </c>
      <c r="J245" s="357">
        <v>5.000859523E-5</v>
      </c>
      <c r="K245" s="357">
        <v>0</v>
      </c>
    </row>
    <row r="246" spans="2:11" x14ac:dyDescent="0.2">
      <c r="B246" s="353" t="s">
        <v>2636</v>
      </c>
      <c r="C246" s="354" t="s">
        <v>1341</v>
      </c>
      <c r="D246" s="354" t="s">
        <v>1867</v>
      </c>
      <c r="E246" s="355" t="s">
        <v>1273</v>
      </c>
      <c r="F246" s="356">
        <v>1</v>
      </c>
      <c r="G246" s="356">
        <v>225</v>
      </c>
      <c r="H246" s="356">
        <v>225</v>
      </c>
      <c r="I246" s="357">
        <v>7.0324587037999997E-4</v>
      </c>
      <c r="J246" s="357">
        <v>3.1255371999999998E-6</v>
      </c>
      <c r="K246" s="357">
        <v>0</v>
      </c>
    </row>
    <row r="247" spans="2:11" x14ac:dyDescent="0.2">
      <c r="B247" s="353" t="s">
        <v>2650</v>
      </c>
      <c r="C247" s="354" t="s">
        <v>1341</v>
      </c>
      <c r="D247" s="354" t="s">
        <v>1867</v>
      </c>
      <c r="E247" s="355" t="s">
        <v>1273</v>
      </c>
      <c r="F247" s="356">
        <v>1</v>
      </c>
      <c r="G247" s="356">
        <v>240</v>
      </c>
      <c r="H247" s="356">
        <v>240</v>
      </c>
      <c r="I247" s="357">
        <v>7.5012892841E-4</v>
      </c>
      <c r="J247" s="357">
        <v>3.1255371999999998E-6</v>
      </c>
      <c r="K247" s="357">
        <v>0</v>
      </c>
    </row>
    <row r="248" spans="2:11" x14ac:dyDescent="0.2">
      <c r="B248" s="353" t="s">
        <v>2678</v>
      </c>
      <c r="C248" s="354" t="s">
        <v>1342</v>
      </c>
      <c r="D248" s="354" t="s">
        <v>1867</v>
      </c>
      <c r="E248" s="355" t="s">
        <v>1273</v>
      </c>
      <c r="F248" s="356">
        <v>1</v>
      </c>
      <c r="G248" s="356">
        <v>110</v>
      </c>
      <c r="H248" s="356">
        <v>110</v>
      </c>
      <c r="I248" s="357">
        <v>3.4380909218999998E-4</v>
      </c>
      <c r="J248" s="357">
        <v>3.1255371999999998E-6</v>
      </c>
      <c r="K248" s="357">
        <v>0</v>
      </c>
    </row>
    <row r="249" spans="2:11" x14ac:dyDescent="0.2">
      <c r="B249" s="353" t="s">
        <v>2630</v>
      </c>
      <c r="C249" s="354" t="s">
        <v>1342</v>
      </c>
      <c r="D249" s="354" t="s">
        <v>1867</v>
      </c>
      <c r="E249" s="355" t="s">
        <v>1273</v>
      </c>
      <c r="F249" s="356">
        <v>1</v>
      </c>
      <c r="G249" s="356">
        <v>165</v>
      </c>
      <c r="H249" s="356">
        <v>165</v>
      </c>
      <c r="I249" s="357">
        <v>5.1571363828000003E-4</v>
      </c>
      <c r="J249" s="357">
        <v>3.1255371999999998E-6</v>
      </c>
      <c r="K249" s="357">
        <v>0</v>
      </c>
    </row>
    <row r="250" spans="2:11" x14ac:dyDescent="0.2">
      <c r="B250" s="353" t="s">
        <v>2638</v>
      </c>
      <c r="C250" s="354" t="s">
        <v>1342</v>
      </c>
      <c r="D250" s="354" t="s">
        <v>1867</v>
      </c>
      <c r="E250" s="355" t="s">
        <v>1273</v>
      </c>
      <c r="F250" s="356">
        <v>1</v>
      </c>
      <c r="G250" s="356">
        <v>240</v>
      </c>
      <c r="H250" s="356">
        <v>240</v>
      </c>
      <c r="I250" s="357">
        <v>7.5012892841E-4</v>
      </c>
      <c r="J250" s="357">
        <v>3.1255371999999998E-6</v>
      </c>
      <c r="K250" s="357">
        <v>0</v>
      </c>
    </row>
    <row r="251" spans="2:11" x14ac:dyDescent="0.2">
      <c r="B251" s="353" t="s">
        <v>2684</v>
      </c>
      <c r="C251" s="354" t="s">
        <v>1343</v>
      </c>
      <c r="D251" s="354" t="s">
        <v>1867</v>
      </c>
      <c r="E251" s="355" t="s">
        <v>1273</v>
      </c>
      <c r="F251" s="356">
        <v>14</v>
      </c>
      <c r="G251" s="356">
        <v>400</v>
      </c>
      <c r="H251" s="356">
        <v>5600</v>
      </c>
      <c r="I251" s="357">
        <v>1.7503008329560001E-2</v>
      </c>
      <c r="J251" s="357">
        <v>4.3757520820000003E-5</v>
      </c>
      <c r="K251" s="357">
        <v>0</v>
      </c>
    </row>
    <row r="252" spans="2:11" x14ac:dyDescent="0.2">
      <c r="B252" s="353" t="s">
        <v>2684</v>
      </c>
      <c r="C252" s="354" t="s">
        <v>1344</v>
      </c>
      <c r="D252" s="354" t="s">
        <v>1867</v>
      </c>
      <c r="E252" s="355" t="s">
        <v>1273</v>
      </c>
      <c r="F252" s="356">
        <v>16</v>
      </c>
      <c r="G252" s="356">
        <v>223</v>
      </c>
      <c r="H252" s="356">
        <v>3568</v>
      </c>
      <c r="I252" s="357">
        <v>1.115191673569E-2</v>
      </c>
      <c r="J252" s="357">
        <v>5.000859523E-5</v>
      </c>
      <c r="K252" s="357">
        <v>0</v>
      </c>
    </row>
    <row r="253" spans="2:11" x14ac:dyDescent="0.2">
      <c r="B253" s="353" t="s">
        <v>2592</v>
      </c>
      <c r="C253" s="354" t="s">
        <v>1345</v>
      </c>
      <c r="D253" s="354" t="s">
        <v>1867</v>
      </c>
      <c r="E253" s="355" t="s">
        <v>1273</v>
      </c>
      <c r="F253" s="356">
        <v>34</v>
      </c>
      <c r="G253" s="356">
        <v>497</v>
      </c>
      <c r="H253" s="356">
        <v>16898</v>
      </c>
      <c r="I253" s="357">
        <v>5.2815327634440003E-2</v>
      </c>
      <c r="J253" s="357">
        <v>1.0626826486E-4</v>
      </c>
      <c r="K253" s="357">
        <v>0</v>
      </c>
    </row>
    <row r="254" spans="2:11" x14ac:dyDescent="0.2">
      <c r="B254" s="353" t="s">
        <v>2633</v>
      </c>
      <c r="C254" s="354" t="s">
        <v>1261</v>
      </c>
      <c r="D254" s="354" t="s">
        <v>1868</v>
      </c>
      <c r="E254" s="355" t="s">
        <v>1273</v>
      </c>
      <c r="F254" s="356">
        <v>9</v>
      </c>
      <c r="G254" s="356">
        <v>150</v>
      </c>
      <c r="H254" s="356">
        <v>1350</v>
      </c>
      <c r="I254" s="357">
        <v>4.2194752222999999E-3</v>
      </c>
      <c r="J254" s="357">
        <v>2.8129834819999998E-5</v>
      </c>
      <c r="K254" s="357">
        <v>0</v>
      </c>
    </row>
    <row r="255" spans="2:11" x14ac:dyDescent="0.2">
      <c r="B255" s="353" t="s">
        <v>2616</v>
      </c>
      <c r="C255" s="354" t="s">
        <v>1230</v>
      </c>
      <c r="D255" s="354" t="s">
        <v>1868</v>
      </c>
      <c r="E255" s="355" t="s">
        <v>1273</v>
      </c>
      <c r="F255" s="356">
        <v>4</v>
      </c>
      <c r="G255" s="356">
        <v>80</v>
      </c>
      <c r="H255" s="356">
        <v>320</v>
      </c>
      <c r="I255" s="357">
        <v>1.00017190455E-3</v>
      </c>
      <c r="J255" s="357">
        <v>1.2502148810000001E-5</v>
      </c>
      <c r="K255" s="357">
        <v>0</v>
      </c>
    </row>
    <row r="256" spans="2:11" x14ac:dyDescent="0.2">
      <c r="B256" s="353" t="s">
        <v>2686</v>
      </c>
      <c r="C256" s="354" t="s">
        <v>1230</v>
      </c>
      <c r="D256" s="354" t="s">
        <v>1868</v>
      </c>
      <c r="E256" s="355" t="s">
        <v>1273</v>
      </c>
      <c r="F256" s="356">
        <v>41</v>
      </c>
      <c r="G256" s="356">
        <v>335</v>
      </c>
      <c r="H256" s="356">
        <v>13735</v>
      </c>
      <c r="I256" s="357">
        <v>4.292925346544E-2</v>
      </c>
      <c r="J256" s="357">
        <v>1.2814702526999999E-4</v>
      </c>
      <c r="K256" s="357">
        <v>0</v>
      </c>
    </row>
    <row r="257" spans="2:11" x14ac:dyDescent="0.2">
      <c r="B257" s="353" t="s">
        <v>2539</v>
      </c>
      <c r="C257" s="354" t="s">
        <v>1346</v>
      </c>
      <c r="D257" s="354" t="s">
        <v>1868</v>
      </c>
      <c r="E257" s="355" t="s">
        <v>1273</v>
      </c>
      <c r="F257" s="356">
        <v>1</v>
      </c>
      <c r="G257" s="356">
        <v>241</v>
      </c>
      <c r="H257" s="356">
        <v>241</v>
      </c>
      <c r="I257" s="357">
        <v>7.5325446560999996E-4</v>
      </c>
      <c r="J257" s="357">
        <v>3.1255371999999998E-6</v>
      </c>
      <c r="K257" s="357">
        <v>0</v>
      </c>
    </row>
    <row r="258" spans="2:11" x14ac:dyDescent="0.2">
      <c r="B258" s="353" t="s">
        <v>2642</v>
      </c>
      <c r="C258" s="354" t="s">
        <v>1346</v>
      </c>
      <c r="D258" s="354" t="s">
        <v>1868</v>
      </c>
      <c r="E258" s="355" t="s">
        <v>1273</v>
      </c>
      <c r="F258" s="356">
        <v>1</v>
      </c>
      <c r="G258" s="356">
        <v>344</v>
      </c>
      <c r="H258" s="356">
        <v>344</v>
      </c>
      <c r="I258" s="357">
        <v>1.07518479739E-3</v>
      </c>
      <c r="J258" s="357">
        <v>3.1255371999999998E-6</v>
      </c>
      <c r="K258" s="357">
        <v>0</v>
      </c>
    </row>
    <row r="259" spans="2:11" x14ac:dyDescent="0.2">
      <c r="B259" s="353" t="s">
        <v>2758</v>
      </c>
      <c r="C259" s="354" t="s">
        <v>1346</v>
      </c>
      <c r="D259" s="354" t="s">
        <v>1868</v>
      </c>
      <c r="E259" s="355" t="s">
        <v>1273</v>
      </c>
      <c r="F259" s="356">
        <v>39</v>
      </c>
      <c r="G259" s="356">
        <v>395</v>
      </c>
      <c r="H259" s="356">
        <v>15405</v>
      </c>
      <c r="I259" s="357">
        <v>4.8148900592290003E-2</v>
      </c>
      <c r="J259" s="357">
        <v>1.2189595087E-4</v>
      </c>
      <c r="K259" s="357">
        <v>0</v>
      </c>
    </row>
    <row r="260" spans="2:11" x14ac:dyDescent="0.2">
      <c r="B260" s="353" t="s">
        <v>2539</v>
      </c>
      <c r="C260" s="354" t="s">
        <v>1346</v>
      </c>
      <c r="D260" s="354" t="s">
        <v>1868</v>
      </c>
      <c r="E260" s="355" t="s">
        <v>1273</v>
      </c>
      <c r="F260" s="356">
        <v>51</v>
      </c>
      <c r="G260" s="356">
        <v>405</v>
      </c>
      <c r="H260" s="356">
        <v>20655</v>
      </c>
      <c r="I260" s="357">
        <v>6.4557970901249997E-2</v>
      </c>
      <c r="J260" s="357">
        <v>1.5940239729E-4</v>
      </c>
      <c r="K260" s="357">
        <v>0</v>
      </c>
    </row>
    <row r="261" spans="2:11" x14ac:dyDescent="0.2">
      <c r="B261" s="353" t="s">
        <v>2757</v>
      </c>
      <c r="C261" s="354" t="s">
        <v>1346</v>
      </c>
      <c r="D261" s="354" t="s">
        <v>1868</v>
      </c>
      <c r="E261" s="355" t="s">
        <v>1273</v>
      </c>
      <c r="F261" s="356">
        <v>54</v>
      </c>
      <c r="G261" s="356">
        <v>444.555555555556</v>
      </c>
      <c r="H261" s="356">
        <v>24006</v>
      </c>
      <c r="I261" s="357">
        <v>7.5031646064169996E-2</v>
      </c>
      <c r="J261" s="357">
        <v>1.6877900888999999E-4</v>
      </c>
      <c r="K261" s="357">
        <v>0</v>
      </c>
    </row>
    <row r="262" spans="2:11" x14ac:dyDescent="0.2">
      <c r="B262" s="353" t="s">
        <v>2749</v>
      </c>
      <c r="C262" s="354" t="s">
        <v>1347</v>
      </c>
      <c r="D262" s="354" t="s">
        <v>1868</v>
      </c>
      <c r="E262" s="355" t="s">
        <v>1273</v>
      </c>
      <c r="F262" s="356">
        <v>6</v>
      </c>
      <c r="G262" s="356">
        <v>295</v>
      </c>
      <c r="H262" s="356">
        <v>1770</v>
      </c>
      <c r="I262" s="357">
        <v>5.5322008470200003E-3</v>
      </c>
      <c r="J262" s="357">
        <v>1.8753223210000001E-5</v>
      </c>
      <c r="K262" s="357">
        <v>0</v>
      </c>
    </row>
    <row r="263" spans="2:11" x14ac:dyDescent="0.2">
      <c r="B263" s="353" t="s">
        <v>2602</v>
      </c>
      <c r="C263" s="354" t="s">
        <v>1347</v>
      </c>
      <c r="D263" s="354" t="s">
        <v>1868</v>
      </c>
      <c r="E263" s="355" t="s">
        <v>1273</v>
      </c>
      <c r="F263" s="356">
        <v>5</v>
      </c>
      <c r="G263" s="356">
        <v>360</v>
      </c>
      <c r="H263" s="356">
        <v>1800</v>
      </c>
      <c r="I263" s="357">
        <v>5.6259669630700001E-3</v>
      </c>
      <c r="J263" s="357">
        <v>1.5627686010000001E-5</v>
      </c>
      <c r="K263" s="357">
        <v>0</v>
      </c>
    </row>
    <row r="264" spans="2:11" x14ac:dyDescent="0.2">
      <c r="B264" s="353" t="s">
        <v>2577</v>
      </c>
      <c r="C264" s="354" t="s">
        <v>1347</v>
      </c>
      <c r="D264" s="354" t="s">
        <v>1868</v>
      </c>
      <c r="E264" s="355" t="s">
        <v>1273</v>
      </c>
      <c r="F264" s="356">
        <v>26</v>
      </c>
      <c r="G264" s="356">
        <v>150</v>
      </c>
      <c r="H264" s="356">
        <v>3900</v>
      </c>
      <c r="I264" s="357">
        <v>1.218959508666E-2</v>
      </c>
      <c r="J264" s="357">
        <v>8.1263967240000006E-5</v>
      </c>
      <c r="K264" s="357">
        <v>0</v>
      </c>
    </row>
    <row r="265" spans="2:11" x14ac:dyDescent="0.2">
      <c r="B265" s="353" t="s">
        <v>2567</v>
      </c>
      <c r="C265" s="354" t="s">
        <v>1347</v>
      </c>
      <c r="D265" s="354" t="s">
        <v>1868</v>
      </c>
      <c r="E265" s="355" t="s">
        <v>1273</v>
      </c>
      <c r="F265" s="356">
        <v>17</v>
      </c>
      <c r="G265" s="356">
        <v>435</v>
      </c>
      <c r="H265" s="356">
        <v>7395</v>
      </c>
      <c r="I265" s="357">
        <v>2.311334760662E-2</v>
      </c>
      <c r="J265" s="357">
        <v>5.313413243E-5</v>
      </c>
      <c r="K265" s="357">
        <v>0</v>
      </c>
    </row>
    <row r="266" spans="2:11" x14ac:dyDescent="0.2">
      <c r="B266" s="353" t="s">
        <v>2565</v>
      </c>
      <c r="C266" s="354" t="s">
        <v>1347</v>
      </c>
      <c r="D266" s="354" t="s">
        <v>1868</v>
      </c>
      <c r="E266" s="355" t="s">
        <v>1273</v>
      </c>
      <c r="F266" s="356">
        <v>33</v>
      </c>
      <c r="G266" s="356">
        <v>350</v>
      </c>
      <c r="H266" s="356">
        <v>11550</v>
      </c>
      <c r="I266" s="357">
        <v>3.609995467971E-2</v>
      </c>
      <c r="J266" s="357">
        <v>1.0314272766E-4</v>
      </c>
      <c r="K266" s="357">
        <v>0</v>
      </c>
    </row>
    <row r="267" spans="2:11" x14ac:dyDescent="0.2">
      <c r="B267" s="353" t="s">
        <v>2469</v>
      </c>
      <c r="C267" s="354" t="s">
        <v>1348</v>
      </c>
      <c r="D267" s="354" t="s">
        <v>1868</v>
      </c>
      <c r="E267" s="355" t="s">
        <v>1273</v>
      </c>
      <c r="F267" s="356">
        <v>12</v>
      </c>
      <c r="G267" s="356">
        <v>345</v>
      </c>
      <c r="H267" s="356">
        <v>4140</v>
      </c>
      <c r="I267" s="357">
        <v>1.293972401507E-2</v>
      </c>
      <c r="J267" s="357">
        <v>3.7506446420000003E-5</v>
      </c>
      <c r="K267" s="357">
        <v>0</v>
      </c>
    </row>
    <row r="268" spans="2:11" x14ac:dyDescent="0.2">
      <c r="B268" s="353" t="s">
        <v>2440</v>
      </c>
      <c r="C268" s="354" t="s">
        <v>1262</v>
      </c>
      <c r="D268" s="354" t="s">
        <v>1868</v>
      </c>
      <c r="E268" s="355" t="s">
        <v>1273</v>
      </c>
      <c r="F268" s="356">
        <v>2</v>
      </c>
      <c r="G268" s="356">
        <v>70</v>
      </c>
      <c r="H268" s="356">
        <v>140</v>
      </c>
      <c r="I268" s="357">
        <v>4.3757520824E-4</v>
      </c>
      <c r="J268" s="357">
        <v>6.2510743999999996E-6</v>
      </c>
      <c r="K268" s="357">
        <v>0</v>
      </c>
    </row>
    <row r="269" spans="2:11" x14ac:dyDescent="0.2">
      <c r="B269" s="353" t="s">
        <v>2644</v>
      </c>
      <c r="C269" s="354" t="s">
        <v>1349</v>
      </c>
      <c r="D269" s="354" t="s">
        <v>1868</v>
      </c>
      <c r="E269" s="355" t="s">
        <v>1273</v>
      </c>
      <c r="F269" s="356">
        <v>2</v>
      </c>
      <c r="G269" s="356">
        <v>30</v>
      </c>
      <c r="H269" s="356">
        <v>60</v>
      </c>
      <c r="I269" s="357">
        <v>1.8753223209999999E-4</v>
      </c>
      <c r="J269" s="357">
        <v>6.2510743999999996E-6</v>
      </c>
      <c r="K269" s="357">
        <v>0</v>
      </c>
    </row>
    <row r="270" spans="2:11" x14ac:dyDescent="0.2">
      <c r="B270" s="353" t="s">
        <v>2603</v>
      </c>
      <c r="C270" s="354" t="s">
        <v>1349</v>
      </c>
      <c r="D270" s="354" t="s">
        <v>1868</v>
      </c>
      <c r="E270" s="355" t="s">
        <v>1273</v>
      </c>
      <c r="F270" s="356">
        <v>56</v>
      </c>
      <c r="G270" s="356">
        <v>25.8928571428571</v>
      </c>
      <c r="H270" s="356">
        <v>1450</v>
      </c>
      <c r="I270" s="357">
        <v>4.5320289424700001E-3</v>
      </c>
      <c r="J270" s="357">
        <v>1.7503008329999999E-4</v>
      </c>
      <c r="K270" s="357">
        <v>0</v>
      </c>
    </row>
    <row r="271" spans="2:11" x14ac:dyDescent="0.2">
      <c r="B271" s="353" t="s">
        <v>2602</v>
      </c>
      <c r="C271" s="354" t="s">
        <v>1349</v>
      </c>
      <c r="D271" s="354" t="s">
        <v>1868</v>
      </c>
      <c r="E271" s="355" t="s">
        <v>1273</v>
      </c>
      <c r="F271" s="356">
        <v>7</v>
      </c>
      <c r="G271" s="356">
        <v>315</v>
      </c>
      <c r="H271" s="356">
        <v>2205</v>
      </c>
      <c r="I271" s="357">
        <v>6.8918095297600002E-3</v>
      </c>
      <c r="J271" s="357">
        <v>2.1878760410000002E-5</v>
      </c>
      <c r="K271" s="357">
        <v>0</v>
      </c>
    </row>
    <row r="272" spans="2:11" x14ac:dyDescent="0.2">
      <c r="B272" s="353" t="s">
        <v>2603</v>
      </c>
      <c r="C272" s="354" t="s">
        <v>1349</v>
      </c>
      <c r="D272" s="354" t="s">
        <v>1868</v>
      </c>
      <c r="E272" s="355" t="s">
        <v>1273</v>
      </c>
      <c r="F272" s="356">
        <v>20</v>
      </c>
      <c r="G272" s="356">
        <v>118</v>
      </c>
      <c r="H272" s="356">
        <v>2360</v>
      </c>
      <c r="I272" s="357">
        <v>7.3762677960300003E-3</v>
      </c>
      <c r="J272" s="357">
        <v>6.2510744030000001E-5</v>
      </c>
      <c r="K272" s="357">
        <v>0</v>
      </c>
    </row>
    <row r="273" spans="2:11" x14ac:dyDescent="0.2">
      <c r="B273" s="353" t="s">
        <v>2512</v>
      </c>
      <c r="C273" s="354" t="s">
        <v>1349</v>
      </c>
      <c r="D273" s="354" t="s">
        <v>1868</v>
      </c>
      <c r="E273" s="355" t="s">
        <v>1273</v>
      </c>
      <c r="F273" s="356">
        <v>6</v>
      </c>
      <c r="G273" s="356">
        <v>405</v>
      </c>
      <c r="H273" s="356">
        <v>2430</v>
      </c>
      <c r="I273" s="357">
        <v>7.5950554001499998E-3</v>
      </c>
      <c r="J273" s="357">
        <v>1.8753223210000001E-5</v>
      </c>
      <c r="K273" s="357">
        <v>0</v>
      </c>
    </row>
    <row r="274" spans="2:11" x14ac:dyDescent="0.2">
      <c r="B274" s="353" t="s">
        <v>2642</v>
      </c>
      <c r="C274" s="354" t="s">
        <v>1349</v>
      </c>
      <c r="D274" s="354" t="s">
        <v>1868</v>
      </c>
      <c r="E274" s="355" t="s">
        <v>1273</v>
      </c>
      <c r="F274" s="356">
        <v>29</v>
      </c>
      <c r="G274" s="356">
        <v>320</v>
      </c>
      <c r="H274" s="356">
        <v>9280</v>
      </c>
      <c r="I274" s="357">
        <v>2.9004985231839999E-2</v>
      </c>
      <c r="J274" s="357">
        <v>9.0640578849999996E-5</v>
      </c>
      <c r="K274" s="357">
        <v>0</v>
      </c>
    </row>
    <row r="275" spans="2:11" x14ac:dyDescent="0.2">
      <c r="B275" s="353" t="s">
        <v>2556</v>
      </c>
      <c r="C275" s="354" t="s">
        <v>1350</v>
      </c>
      <c r="D275" s="354" t="s">
        <v>1868</v>
      </c>
      <c r="E275" s="355" t="s">
        <v>1273</v>
      </c>
      <c r="F275" s="356">
        <v>28</v>
      </c>
      <c r="G275" s="356">
        <v>300</v>
      </c>
      <c r="H275" s="356">
        <v>8400</v>
      </c>
      <c r="I275" s="357">
        <v>2.625451249434E-2</v>
      </c>
      <c r="J275" s="357">
        <v>8.7515041649999996E-5</v>
      </c>
      <c r="K275" s="357">
        <v>0</v>
      </c>
    </row>
    <row r="276" spans="2:11" x14ac:dyDescent="0.2">
      <c r="B276" s="353" t="s">
        <v>2554</v>
      </c>
      <c r="C276" s="354" t="s">
        <v>1350</v>
      </c>
      <c r="D276" s="354" t="s">
        <v>1868</v>
      </c>
      <c r="E276" s="355" t="s">
        <v>1273</v>
      </c>
      <c r="F276" s="356">
        <v>34</v>
      </c>
      <c r="G276" s="356">
        <v>278</v>
      </c>
      <c r="H276" s="356">
        <v>9452</v>
      </c>
      <c r="I276" s="357">
        <v>2.954257763053E-2</v>
      </c>
      <c r="J276" s="357">
        <v>1.0626826486E-4</v>
      </c>
      <c r="K276" s="357">
        <v>0</v>
      </c>
    </row>
    <row r="277" spans="2:11" x14ac:dyDescent="0.2">
      <c r="B277" s="353" t="s">
        <v>2708</v>
      </c>
      <c r="C277" s="354" t="s">
        <v>1350</v>
      </c>
      <c r="D277" s="354" t="s">
        <v>1868</v>
      </c>
      <c r="E277" s="355" t="s">
        <v>1273</v>
      </c>
      <c r="F277" s="356">
        <v>33</v>
      </c>
      <c r="G277" s="356">
        <v>355</v>
      </c>
      <c r="H277" s="356">
        <v>11715</v>
      </c>
      <c r="I277" s="357">
        <v>3.6615668317989999E-2</v>
      </c>
      <c r="J277" s="357">
        <v>1.0314272766E-4</v>
      </c>
      <c r="K277" s="357">
        <v>0</v>
      </c>
    </row>
    <row r="278" spans="2:11" x14ac:dyDescent="0.2">
      <c r="B278" s="353" t="s">
        <v>2723</v>
      </c>
      <c r="C278" s="354" t="s">
        <v>1350</v>
      </c>
      <c r="D278" s="354" t="s">
        <v>1868</v>
      </c>
      <c r="E278" s="355" t="s">
        <v>1273</v>
      </c>
      <c r="F278" s="356">
        <v>34</v>
      </c>
      <c r="G278" s="356">
        <v>365</v>
      </c>
      <c r="H278" s="356">
        <v>12410</v>
      </c>
      <c r="I278" s="357">
        <v>3.8787916673180003E-2</v>
      </c>
      <c r="J278" s="357">
        <v>1.0626826486E-4</v>
      </c>
      <c r="K278" s="357">
        <v>0</v>
      </c>
    </row>
    <row r="279" spans="2:11" x14ac:dyDescent="0.2">
      <c r="B279" s="353" t="s">
        <v>2512</v>
      </c>
      <c r="C279" s="354" t="s">
        <v>1350</v>
      </c>
      <c r="D279" s="354" t="s">
        <v>1868</v>
      </c>
      <c r="E279" s="355" t="s">
        <v>1273</v>
      </c>
      <c r="F279" s="356">
        <v>35</v>
      </c>
      <c r="G279" s="356">
        <v>415</v>
      </c>
      <c r="H279" s="356">
        <v>14525</v>
      </c>
      <c r="I279" s="357">
        <v>4.5398427854790001E-2</v>
      </c>
      <c r="J279" s="357">
        <v>1.0939380206E-4</v>
      </c>
      <c r="K279" s="357">
        <v>0</v>
      </c>
    </row>
    <row r="280" spans="2:11" x14ac:dyDescent="0.2">
      <c r="B280" s="353" t="s">
        <v>2670</v>
      </c>
      <c r="C280" s="354" t="s">
        <v>1350</v>
      </c>
      <c r="D280" s="354" t="s">
        <v>1868</v>
      </c>
      <c r="E280" s="355" t="s">
        <v>1273</v>
      </c>
      <c r="F280" s="356">
        <v>112</v>
      </c>
      <c r="G280" s="356">
        <v>445</v>
      </c>
      <c r="H280" s="356">
        <v>49840</v>
      </c>
      <c r="I280" s="357">
        <v>0.15577677413304999</v>
      </c>
      <c r="J280" s="357">
        <v>3.5006016659000001E-4</v>
      </c>
      <c r="K280" s="357">
        <v>0</v>
      </c>
    </row>
    <row r="281" spans="2:11" x14ac:dyDescent="0.2">
      <c r="B281" s="353" t="s">
        <v>2642</v>
      </c>
      <c r="C281" s="354" t="s">
        <v>1350</v>
      </c>
      <c r="D281" s="354" t="s">
        <v>1868</v>
      </c>
      <c r="E281" s="355" t="s">
        <v>1273</v>
      </c>
      <c r="F281" s="356">
        <v>143</v>
      </c>
      <c r="G281" s="356">
        <v>360</v>
      </c>
      <c r="H281" s="356">
        <v>51480</v>
      </c>
      <c r="I281" s="357">
        <v>0.16090265514384999</v>
      </c>
      <c r="J281" s="357">
        <v>4.4695181983999999E-4</v>
      </c>
      <c r="K281" s="357">
        <v>0</v>
      </c>
    </row>
    <row r="282" spans="2:11" x14ac:dyDescent="0.2">
      <c r="B282" s="353" t="s">
        <v>2709</v>
      </c>
      <c r="C282" s="354" t="s">
        <v>1232</v>
      </c>
      <c r="D282" s="354" t="s">
        <v>1868</v>
      </c>
      <c r="E282" s="355" t="s">
        <v>1273</v>
      </c>
      <c r="F282" s="356">
        <v>27</v>
      </c>
      <c r="G282" s="356">
        <v>85</v>
      </c>
      <c r="H282" s="356">
        <v>2295</v>
      </c>
      <c r="I282" s="357">
        <v>7.1731078779200003E-3</v>
      </c>
      <c r="J282" s="357">
        <v>8.4389504449999995E-5</v>
      </c>
      <c r="K282" s="357">
        <v>0</v>
      </c>
    </row>
    <row r="283" spans="2:11" x14ac:dyDescent="0.2">
      <c r="B283" s="353" t="s">
        <v>2645</v>
      </c>
      <c r="C283" s="354" t="s">
        <v>1232</v>
      </c>
      <c r="D283" s="354" t="s">
        <v>1868</v>
      </c>
      <c r="E283" s="355" t="s">
        <v>1273</v>
      </c>
      <c r="F283" s="356">
        <v>39</v>
      </c>
      <c r="G283" s="356">
        <v>151</v>
      </c>
      <c r="H283" s="356">
        <v>5889</v>
      </c>
      <c r="I283" s="357">
        <v>1.840628858085E-2</v>
      </c>
      <c r="J283" s="357">
        <v>1.2189595087E-4</v>
      </c>
      <c r="K283" s="357">
        <v>0</v>
      </c>
    </row>
    <row r="284" spans="2:11" x14ac:dyDescent="0.2">
      <c r="B284" s="353" t="s">
        <v>2767</v>
      </c>
      <c r="C284" s="354" t="s">
        <v>1351</v>
      </c>
      <c r="D284" s="354" t="s">
        <v>1867</v>
      </c>
      <c r="E284" s="355" t="s">
        <v>1273</v>
      </c>
      <c r="F284" s="356">
        <v>4</v>
      </c>
      <c r="G284" s="356">
        <v>100</v>
      </c>
      <c r="H284" s="356">
        <v>400</v>
      </c>
      <c r="I284" s="357">
        <v>1.25021488068E-3</v>
      </c>
      <c r="J284" s="357">
        <v>1.2502148810000001E-5</v>
      </c>
      <c r="K284" s="357">
        <v>0</v>
      </c>
    </row>
    <row r="285" spans="2:11" x14ac:dyDescent="0.2">
      <c r="B285" s="353" t="s">
        <v>2768</v>
      </c>
      <c r="C285" s="354" t="s">
        <v>1351</v>
      </c>
      <c r="D285" s="354" t="s">
        <v>1867</v>
      </c>
      <c r="E285" s="355" t="s">
        <v>1273</v>
      </c>
      <c r="F285" s="356">
        <v>4</v>
      </c>
      <c r="G285" s="356">
        <v>228</v>
      </c>
      <c r="H285" s="356">
        <v>912</v>
      </c>
      <c r="I285" s="357">
        <v>2.85048992796E-3</v>
      </c>
      <c r="J285" s="357">
        <v>1.2502148810000001E-5</v>
      </c>
      <c r="K285" s="357">
        <v>0</v>
      </c>
    </row>
    <row r="286" spans="2:11" x14ac:dyDescent="0.2">
      <c r="B286" s="353" t="s">
        <v>2606</v>
      </c>
      <c r="C286" s="354" t="s">
        <v>1352</v>
      </c>
      <c r="D286" s="354" t="s">
        <v>1867</v>
      </c>
      <c r="E286" s="355" t="s">
        <v>1273</v>
      </c>
      <c r="F286" s="356">
        <v>37</v>
      </c>
      <c r="G286" s="356">
        <v>190</v>
      </c>
      <c r="H286" s="356">
        <v>7030</v>
      </c>
      <c r="I286" s="357">
        <v>2.1972526528000001E-2</v>
      </c>
      <c r="J286" s="357">
        <v>1.1564487646E-4</v>
      </c>
      <c r="K286" s="357">
        <v>0</v>
      </c>
    </row>
    <row r="287" spans="2:11" x14ac:dyDescent="0.2">
      <c r="B287" s="353" t="s">
        <v>2583</v>
      </c>
      <c r="C287" s="354" t="s">
        <v>1352</v>
      </c>
      <c r="D287" s="354" t="s">
        <v>1867</v>
      </c>
      <c r="E287" s="355" t="s">
        <v>1273</v>
      </c>
      <c r="F287" s="356">
        <v>41</v>
      </c>
      <c r="G287" s="356">
        <v>275</v>
      </c>
      <c r="H287" s="356">
        <v>11275</v>
      </c>
      <c r="I287" s="357">
        <v>3.5240431949240002E-2</v>
      </c>
      <c r="J287" s="357">
        <v>1.2814702526999999E-4</v>
      </c>
      <c r="K287" s="357">
        <v>0</v>
      </c>
    </row>
    <row r="288" spans="2:11" x14ac:dyDescent="0.2">
      <c r="B288" s="353" t="s">
        <v>2606</v>
      </c>
      <c r="C288" s="354" t="s">
        <v>1353</v>
      </c>
      <c r="D288" s="354" t="s">
        <v>1867</v>
      </c>
      <c r="E288" s="355" t="s">
        <v>1273</v>
      </c>
      <c r="F288" s="356">
        <v>20</v>
      </c>
      <c r="G288" s="356">
        <v>190</v>
      </c>
      <c r="H288" s="356">
        <v>3800</v>
      </c>
      <c r="I288" s="357">
        <v>1.1877041366480001E-2</v>
      </c>
      <c r="J288" s="357">
        <v>6.2510744030000001E-5</v>
      </c>
      <c r="K288" s="357">
        <v>0</v>
      </c>
    </row>
    <row r="289" spans="2:11" x14ac:dyDescent="0.2">
      <c r="B289" s="353" t="s">
        <v>2583</v>
      </c>
      <c r="C289" s="354" t="s">
        <v>1353</v>
      </c>
      <c r="D289" s="354" t="s">
        <v>1867</v>
      </c>
      <c r="E289" s="355" t="s">
        <v>1273</v>
      </c>
      <c r="F289" s="356">
        <v>35</v>
      </c>
      <c r="G289" s="356">
        <v>275</v>
      </c>
      <c r="H289" s="356">
        <v>9625</v>
      </c>
      <c r="I289" s="357">
        <v>3.008329556643E-2</v>
      </c>
      <c r="J289" s="357">
        <v>1.0939380206E-4</v>
      </c>
      <c r="K289" s="357">
        <v>0</v>
      </c>
    </row>
    <row r="290" spans="2:11" x14ac:dyDescent="0.2">
      <c r="B290" s="353" t="s">
        <v>2774</v>
      </c>
      <c r="C290" s="354" t="s">
        <v>1354</v>
      </c>
      <c r="D290" s="354" t="s">
        <v>1867</v>
      </c>
      <c r="E290" s="355" t="s">
        <v>1273</v>
      </c>
      <c r="F290" s="356">
        <v>4</v>
      </c>
      <c r="G290" s="356">
        <v>80</v>
      </c>
      <c r="H290" s="356">
        <v>320</v>
      </c>
      <c r="I290" s="357">
        <v>1.00017190455E-3</v>
      </c>
      <c r="J290" s="357">
        <v>1.2502148810000001E-5</v>
      </c>
      <c r="K290" s="357">
        <v>0</v>
      </c>
    </row>
    <row r="291" spans="2:11" x14ac:dyDescent="0.2">
      <c r="B291" s="353" t="s">
        <v>2775</v>
      </c>
      <c r="C291" s="354" t="s">
        <v>1354</v>
      </c>
      <c r="D291" s="354" t="s">
        <v>1867</v>
      </c>
      <c r="E291" s="355" t="s">
        <v>1273</v>
      </c>
      <c r="F291" s="356">
        <v>4</v>
      </c>
      <c r="G291" s="356">
        <v>215</v>
      </c>
      <c r="H291" s="356">
        <v>860</v>
      </c>
      <c r="I291" s="357">
        <v>2.6879619934699998E-3</v>
      </c>
      <c r="J291" s="357">
        <v>1.2502148810000001E-5</v>
      </c>
      <c r="K291" s="357">
        <v>0</v>
      </c>
    </row>
    <row r="292" spans="2:11" x14ac:dyDescent="0.2">
      <c r="B292" s="353" t="s">
        <v>2628</v>
      </c>
      <c r="C292" s="354" t="s">
        <v>1355</v>
      </c>
      <c r="D292" s="354" t="s">
        <v>1868</v>
      </c>
      <c r="E292" s="355" t="s">
        <v>1273</v>
      </c>
      <c r="F292" s="356">
        <v>4</v>
      </c>
      <c r="G292" s="356">
        <v>59</v>
      </c>
      <c r="H292" s="356">
        <v>236</v>
      </c>
      <c r="I292" s="357">
        <v>7.3762677960000002E-4</v>
      </c>
      <c r="J292" s="357">
        <v>1.2502148810000001E-5</v>
      </c>
      <c r="K292" s="357">
        <v>0</v>
      </c>
    </row>
    <row r="293" spans="2:11" x14ac:dyDescent="0.2">
      <c r="B293" s="353" t="s">
        <v>2572</v>
      </c>
      <c r="C293" s="354" t="s">
        <v>1355</v>
      </c>
      <c r="D293" s="354" t="s">
        <v>1868</v>
      </c>
      <c r="E293" s="355" t="s">
        <v>1273</v>
      </c>
      <c r="F293" s="356">
        <v>2</v>
      </c>
      <c r="G293" s="356">
        <v>520</v>
      </c>
      <c r="H293" s="356">
        <v>1040</v>
      </c>
      <c r="I293" s="357">
        <v>3.25055868977E-3</v>
      </c>
      <c r="J293" s="357">
        <v>6.2510743999999996E-6</v>
      </c>
      <c r="K293" s="357">
        <v>0</v>
      </c>
    </row>
    <row r="294" spans="2:11" x14ac:dyDescent="0.2">
      <c r="B294" s="353" t="s">
        <v>2770</v>
      </c>
      <c r="C294" s="354" t="s">
        <v>1355</v>
      </c>
      <c r="D294" s="354" t="s">
        <v>1868</v>
      </c>
      <c r="E294" s="355" t="s">
        <v>1273</v>
      </c>
      <c r="F294" s="356">
        <v>7</v>
      </c>
      <c r="G294" s="356">
        <v>390</v>
      </c>
      <c r="H294" s="356">
        <v>2730</v>
      </c>
      <c r="I294" s="357">
        <v>8.5327165606600003E-3</v>
      </c>
      <c r="J294" s="357">
        <v>2.1878760410000002E-5</v>
      </c>
      <c r="K294" s="357">
        <v>0</v>
      </c>
    </row>
    <row r="295" spans="2:11" x14ac:dyDescent="0.2">
      <c r="B295" s="353" t="s">
        <v>2584</v>
      </c>
      <c r="C295" s="354" t="s">
        <v>1355</v>
      </c>
      <c r="D295" s="354" t="s">
        <v>1868</v>
      </c>
      <c r="E295" s="355" t="s">
        <v>1273</v>
      </c>
      <c r="F295" s="356">
        <v>27</v>
      </c>
      <c r="G295" s="356">
        <v>255</v>
      </c>
      <c r="H295" s="356">
        <v>6885</v>
      </c>
      <c r="I295" s="357">
        <v>2.151932363375E-2</v>
      </c>
      <c r="J295" s="357">
        <v>8.4389504449999995E-5</v>
      </c>
      <c r="K295" s="357">
        <v>0</v>
      </c>
    </row>
    <row r="296" spans="2:11" x14ac:dyDescent="0.2">
      <c r="B296" s="353" t="s">
        <v>2557</v>
      </c>
      <c r="C296" s="354" t="s">
        <v>1356</v>
      </c>
      <c r="D296" s="354" t="s">
        <v>1868</v>
      </c>
      <c r="E296" s="355" t="s">
        <v>1273</v>
      </c>
      <c r="F296" s="356">
        <v>1</v>
      </c>
      <c r="G296" s="356">
        <v>430</v>
      </c>
      <c r="H296" s="356">
        <v>430</v>
      </c>
      <c r="I296" s="357">
        <v>1.34398099673E-3</v>
      </c>
      <c r="J296" s="357">
        <v>3.1255371999999998E-6</v>
      </c>
      <c r="K296" s="357">
        <v>0</v>
      </c>
    </row>
    <row r="297" spans="2:11" x14ac:dyDescent="0.2">
      <c r="B297" s="353" t="s">
        <v>2746</v>
      </c>
      <c r="C297" s="354" t="s">
        <v>1357</v>
      </c>
      <c r="D297" s="354" t="s">
        <v>1868</v>
      </c>
      <c r="E297" s="355" t="s">
        <v>1273</v>
      </c>
      <c r="F297" s="356">
        <v>1</v>
      </c>
      <c r="G297" s="356">
        <v>85</v>
      </c>
      <c r="H297" s="356">
        <v>85</v>
      </c>
      <c r="I297" s="357">
        <v>2.6567066215E-4</v>
      </c>
      <c r="J297" s="357">
        <v>3.1255371999999998E-6</v>
      </c>
      <c r="K297" s="357">
        <v>0</v>
      </c>
    </row>
    <row r="298" spans="2:11" x14ac:dyDescent="0.2">
      <c r="B298" s="353" t="s">
        <v>2644</v>
      </c>
      <c r="C298" s="354" t="s">
        <v>1358</v>
      </c>
      <c r="D298" s="354" t="s">
        <v>1868</v>
      </c>
      <c r="E298" s="355" t="s">
        <v>1273</v>
      </c>
      <c r="F298" s="356">
        <v>3</v>
      </c>
      <c r="G298" s="356">
        <v>223</v>
      </c>
      <c r="H298" s="356">
        <v>669</v>
      </c>
      <c r="I298" s="357">
        <v>2.0909843879400002E-3</v>
      </c>
      <c r="J298" s="357">
        <v>9.3766116100000005E-6</v>
      </c>
      <c r="K298" s="357">
        <v>0</v>
      </c>
    </row>
    <row r="299" spans="2:11" x14ac:dyDescent="0.2">
      <c r="B299" s="353" t="s">
        <v>2628</v>
      </c>
      <c r="C299" s="354" t="s">
        <v>1358</v>
      </c>
      <c r="D299" s="354" t="s">
        <v>1868</v>
      </c>
      <c r="E299" s="355" t="s">
        <v>1273</v>
      </c>
      <c r="F299" s="356">
        <v>38</v>
      </c>
      <c r="G299" s="356">
        <v>65</v>
      </c>
      <c r="H299" s="356">
        <v>2470</v>
      </c>
      <c r="I299" s="357">
        <v>7.7200768882200003E-3</v>
      </c>
      <c r="J299" s="357">
        <v>1.1877041366E-4</v>
      </c>
      <c r="K299" s="357">
        <v>0</v>
      </c>
    </row>
    <row r="300" spans="2:11" x14ac:dyDescent="0.2">
      <c r="B300" s="353" t="s">
        <v>2628</v>
      </c>
      <c r="C300" s="354" t="s">
        <v>1358</v>
      </c>
      <c r="D300" s="354" t="s">
        <v>1868</v>
      </c>
      <c r="E300" s="355" t="s">
        <v>1273</v>
      </c>
      <c r="F300" s="356">
        <v>188</v>
      </c>
      <c r="G300" s="356">
        <v>53</v>
      </c>
      <c r="H300" s="356">
        <v>9964</v>
      </c>
      <c r="I300" s="357">
        <v>3.1142852677799999E-2</v>
      </c>
      <c r="J300" s="357">
        <v>5.8760099391999999E-4</v>
      </c>
      <c r="K300" s="357">
        <v>0</v>
      </c>
    </row>
    <row r="301" spans="2:11" x14ac:dyDescent="0.2">
      <c r="B301" s="353" t="s">
        <v>2521</v>
      </c>
      <c r="C301" s="354" t="s">
        <v>1358</v>
      </c>
      <c r="D301" s="354" t="s">
        <v>1868</v>
      </c>
      <c r="E301" s="355" t="s">
        <v>1273</v>
      </c>
      <c r="F301" s="356">
        <v>91</v>
      </c>
      <c r="G301" s="356">
        <v>115</v>
      </c>
      <c r="H301" s="356">
        <v>10465</v>
      </c>
      <c r="I301" s="357">
        <v>3.2708746815860001E-2</v>
      </c>
      <c r="J301" s="357">
        <v>2.8442388536000001E-4</v>
      </c>
      <c r="K301" s="357">
        <v>0</v>
      </c>
    </row>
    <row r="302" spans="2:11" x14ac:dyDescent="0.2">
      <c r="B302" s="353" t="s">
        <v>2770</v>
      </c>
      <c r="C302" s="354" t="s">
        <v>1359</v>
      </c>
      <c r="D302" s="354" t="s">
        <v>1867</v>
      </c>
      <c r="E302" s="355" t="s">
        <v>1273</v>
      </c>
      <c r="F302" s="356">
        <v>1</v>
      </c>
      <c r="G302" s="356">
        <v>230</v>
      </c>
      <c r="H302" s="356">
        <v>230</v>
      </c>
      <c r="I302" s="357">
        <v>7.1887355639000002E-4</v>
      </c>
      <c r="J302" s="357">
        <v>3.1255371999999998E-6</v>
      </c>
      <c r="K302" s="357">
        <v>0</v>
      </c>
    </row>
    <row r="303" spans="2:11" x14ac:dyDescent="0.2">
      <c r="B303" s="353" t="s">
        <v>2770</v>
      </c>
      <c r="C303" s="354" t="s">
        <v>1359</v>
      </c>
      <c r="D303" s="354" t="s">
        <v>1867</v>
      </c>
      <c r="E303" s="355" t="s">
        <v>1273</v>
      </c>
      <c r="F303" s="356">
        <v>1</v>
      </c>
      <c r="G303" s="356">
        <v>237</v>
      </c>
      <c r="H303" s="356">
        <v>237</v>
      </c>
      <c r="I303" s="357">
        <v>7.4075231679999998E-4</v>
      </c>
      <c r="J303" s="357">
        <v>3.1255371999999998E-6</v>
      </c>
      <c r="K303" s="357">
        <v>0</v>
      </c>
    </row>
    <row r="304" spans="2:11" x14ac:dyDescent="0.2">
      <c r="B304" s="353" t="s">
        <v>2770</v>
      </c>
      <c r="C304" s="354" t="s">
        <v>1359</v>
      </c>
      <c r="D304" s="354" t="s">
        <v>1867</v>
      </c>
      <c r="E304" s="355" t="s">
        <v>1273</v>
      </c>
      <c r="F304" s="356">
        <v>1</v>
      </c>
      <c r="G304" s="356">
        <v>247</v>
      </c>
      <c r="H304" s="356">
        <v>247</v>
      </c>
      <c r="I304" s="357">
        <v>7.7200768881999996E-4</v>
      </c>
      <c r="J304" s="357">
        <v>3.1255371999999998E-6</v>
      </c>
      <c r="K304" s="357">
        <v>0</v>
      </c>
    </row>
    <row r="305" spans="2:11" x14ac:dyDescent="0.2">
      <c r="B305" s="353" t="s">
        <v>2626</v>
      </c>
      <c r="C305" s="354" t="s">
        <v>1359</v>
      </c>
      <c r="D305" s="354" t="s">
        <v>1867</v>
      </c>
      <c r="E305" s="355" t="s">
        <v>1273</v>
      </c>
      <c r="F305" s="356">
        <v>23</v>
      </c>
      <c r="G305" s="356">
        <v>159</v>
      </c>
      <c r="H305" s="356">
        <v>3657</v>
      </c>
      <c r="I305" s="357">
        <v>1.143008954664E-2</v>
      </c>
      <c r="J305" s="357">
        <v>7.1887355640000005E-5</v>
      </c>
      <c r="K305" s="357">
        <v>0</v>
      </c>
    </row>
    <row r="306" spans="2:11" x14ac:dyDescent="0.2">
      <c r="B306" s="353" t="s">
        <v>2775</v>
      </c>
      <c r="C306" s="354" t="s">
        <v>1360</v>
      </c>
      <c r="D306" s="354" t="s">
        <v>1868</v>
      </c>
      <c r="E306" s="355" t="s">
        <v>1273</v>
      </c>
      <c r="F306" s="356">
        <v>11</v>
      </c>
      <c r="G306" s="356">
        <v>166</v>
      </c>
      <c r="H306" s="356">
        <v>1826</v>
      </c>
      <c r="I306" s="357">
        <v>5.7072309303199996E-3</v>
      </c>
      <c r="J306" s="357">
        <v>3.4380909220000002E-5</v>
      </c>
      <c r="K306" s="357">
        <v>0</v>
      </c>
    </row>
    <row r="307" spans="2:11" x14ac:dyDescent="0.2">
      <c r="B307" s="353" t="s">
        <v>2565</v>
      </c>
      <c r="C307" s="354" t="s">
        <v>1361</v>
      </c>
      <c r="D307" s="354" t="s">
        <v>1867</v>
      </c>
      <c r="E307" s="355" t="s">
        <v>1273</v>
      </c>
      <c r="F307" s="356">
        <v>1</v>
      </c>
      <c r="G307" s="356">
        <v>97</v>
      </c>
      <c r="H307" s="356">
        <v>97</v>
      </c>
      <c r="I307" s="357">
        <v>3.0317710857000001E-4</v>
      </c>
      <c r="J307" s="357">
        <v>3.1255371999999998E-6</v>
      </c>
      <c r="K307" s="357">
        <v>0</v>
      </c>
    </row>
    <row r="308" spans="2:11" x14ac:dyDescent="0.2">
      <c r="B308" s="353" t="s">
        <v>2565</v>
      </c>
      <c r="C308" s="354" t="s">
        <v>1361</v>
      </c>
      <c r="D308" s="354" t="s">
        <v>1867</v>
      </c>
      <c r="E308" s="355" t="s">
        <v>1273</v>
      </c>
      <c r="F308" s="356">
        <v>5</v>
      </c>
      <c r="G308" s="356">
        <v>255</v>
      </c>
      <c r="H308" s="356">
        <v>1275</v>
      </c>
      <c r="I308" s="357">
        <v>3.9850599321799999E-3</v>
      </c>
      <c r="J308" s="357">
        <v>1.5627686010000001E-5</v>
      </c>
      <c r="K308" s="357">
        <v>0</v>
      </c>
    </row>
    <row r="309" spans="2:11" x14ac:dyDescent="0.2">
      <c r="B309" s="353" t="s">
        <v>2746</v>
      </c>
      <c r="C309" s="354" t="s">
        <v>1361</v>
      </c>
      <c r="D309" s="354" t="s">
        <v>1867</v>
      </c>
      <c r="E309" s="355" t="s">
        <v>1273</v>
      </c>
      <c r="F309" s="356">
        <v>16</v>
      </c>
      <c r="G309" s="356">
        <v>264</v>
      </c>
      <c r="H309" s="356">
        <v>4224</v>
      </c>
      <c r="I309" s="357">
        <v>1.3202269140009999E-2</v>
      </c>
      <c r="J309" s="357">
        <v>5.000859523E-5</v>
      </c>
      <c r="K309" s="357">
        <v>0</v>
      </c>
    </row>
    <row r="310" spans="2:11" x14ac:dyDescent="0.2">
      <c r="B310" s="353" t="s">
        <v>2746</v>
      </c>
      <c r="C310" s="354" t="s">
        <v>1361</v>
      </c>
      <c r="D310" s="354" t="s">
        <v>1867</v>
      </c>
      <c r="E310" s="355" t="s">
        <v>1273</v>
      </c>
      <c r="F310" s="356">
        <v>79</v>
      </c>
      <c r="G310" s="356">
        <v>80</v>
      </c>
      <c r="H310" s="356">
        <v>6320</v>
      </c>
      <c r="I310" s="357">
        <v>1.975339511479E-2</v>
      </c>
      <c r="J310" s="357">
        <v>2.4691743893000002E-4</v>
      </c>
      <c r="K310" s="357">
        <v>0</v>
      </c>
    </row>
    <row r="311" spans="2:11" x14ac:dyDescent="0.2">
      <c r="B311" s="353" t="s">
        <v>2769</v>
      </c>
      <c r="C311" s="354" t="s">
        <v>1362</v>
      </c>
      <c r="D311" s="354" t="s">
        <v>1868</v>
      </c>
      <c r="E311" s="355" t="s">
        <v>1273</v>
      </c>
      <c r="F311" s="356">
        <v>2</v>
      </c>
      <c r="G311" s="356">
        <v>45</v>
      </c>
      <c r="H311" s="356">
        <v>90</v>
      </c>
      <c r="I311" s="357">
        <v>2.8129834815000002E-4</v>
      </c>
      <c r="J311" s="357">
        <v>6.2510743999999996E-6</v>
      </c>
      <c r="K311" s="357">
        <v>0</v>
      </c>
    </row>
    <row r="312" spans="2:11" x14ac:dyDescent="0.2">
      <c r="B312" s="353" t="s">
        <v>2686</v>
      </c>
      <c r="C312" s="354" t="s">
        <v>1363</v>
      </c>
      <c r="D312" s="354" t="s">
        <v>1868</v>
      </c>
      <c r="E312" s="355" t="s">
        <v>1273</v>
      </c>
      <c r="F312" s="356">
        <v>5</v>
      </c>
      <c r="G312" s="356">
        <v>27</v>
      </c>
      <c r="H312" s="356">
        <v>135</v>
      </c>
      <c r="I312" s="357">
        <v>4.2194752223000001E-4</v>
      </c>
      <c r="J312" s="357">
        <v>1.5627686010000001E-5</v>
      </c>
      <c r="K312" s="357">
        <v>0</v>
      </c>
    </row>
    <row r="313" spans="2:11" x14ac:dyDescent="0.2">
      <c r="B313" s="353" t="s">
        <v>2628</v>
      </c>
      <c r="C313" s="354" t="s">
        <v>1364</v>
      </c>
      <c r="D313" s="354" t="s">
        <v>1868</v>
      </c>
      <c r="E313" s="355" t="s">
        <v>1273</v>
      </c>
      <c r="F313" s="356">
        <v>1</v>
      </c>
      <c r="G313" s="356">
        <v>90</v>
      </c>
      <c r="H313" s="356">
        <v>90</v>
      </c>
      <c r="I313" s="357">
        <v>2.8129834815000002E-4</v>
      </c>
      <c r="J313" s="357">
        <v>3.1255371999999998E-6</v>
      </c>
      <c r="K313" s="357">
        <v>0</v>
      </c>
    </row>
    <row r="314" spans="2:11" x14ac:dyDescent="0.2">
      <c r="B314" s="353" t="s">
        <v>2754</v>
      </c>
      <c r="C314" s="354" t="s">
        <v>1365</v>
      </c>
      <c r="D314" s="354" t="s">
        <v>1867</v>
      </c>
      <c r="E314" s="355" t="s">
        <v>1273</v>
      </c>
      <c r="F314" s="356">
        <v>8</v>
      </c>
      <c r="G314" s="356">
        <v>465</v>
      </c>
      <c r="H314" s="356">
        <v>3720</v>
      </c>
      <c r="I314" s="357">
        <v>1.162699839035E-2</v>
      </c>
      <c r="J314" s="357">
        <v>2.5004297609999998E-5</v>
      </c>
      <c r="K314" s="357">
        <v>0</v>
      </c>
    </row>
    <row r="315" spans="2:11" x14ac:dyDescent="0.2">
      <c r="B315" s="353" t="s">
        <v>2500</v>
      </c>
      <c r="C315" s="354" t="s">
        <v>1366</v>
      </c>
      <c r="D315" s="354" t="s">
        <v>1867</v>
      </c>
      <c r="E315" s="355" t="s">
        <v>1273</v>
      </c>
      <c r="F315" s="356">
        <v>1</v>
      </c>
      <c r="G315" s="356">
        <v>235</v>
      </c>
      <c r="H315" s="356">
        <v>235</v>
      </c>
      <c r="I315" s="357">
        <v>7.3450124239999995E-4</v>
      </c>
      <c r="J315" s="357">
        <v>3.1255371999999998E-6</v>
      </c>
      <c r="K315" s="357">
        <v>0</v>
      </c>
    </row>
    <row r="316" spans="2:11" x14ac:dyDescent="0.2">
      <c r="B316" s="353" t="s">
        <v>2770</v>
      </c>
      <c r="C316" s="354" t="s">
        <v>1366</v>
      </c>
      <c r="D316" s="354" t="s">
        <v>1867</v>
      </c>
      <c r="E316" s="355" t="s">
        <v>1273</v>
      </c>
      <c r="F316" s="356">
        <v>4</v>
      </c>
      <c r="G316" s="356">
        <v>307</v>
      </c>
      <c r="H316" s="356">
        <v>1228</v>
      </c>
      <c r="I316" s="357">
        <v>3.8381596837000001E-3</v>
      </c>
      <c r="J316" s="357">
        <v>1.2502148810000001E-5</v>
      </c>
      <c r="K316" s="357">
        <v>0</v>
      </c>
    </row>
    <row r="317" spans="2:11" x14ac:dyDescent="0.2">
      <c r="B317" s="353" t="s">
        <v>2707</v>
      </c>
      <c r="C317" s="354" t="s">
        <v>1366</v>
      </c>
      <c r="D317" s="354" t="s">
        <v>1867</v>
      </c>
      <c r="E317" s="355" t="s">
        <v>1273</v>
      </c>
      <c r="F317" s="356">
        <v>68</v>
      </c>
      <c r="G317" s="356">
        <v>280</v>
      </c>
      <c r="H317" s="356">
        <v>19040</v>
      </c>
      <c r="I317" s="357">
        <v>5.9510228320490001E-2</v>
      </c>
      <c r="J317" s="357">
        <v>2.1253652972E-4</v>
      </c>
      <c r="K317" s="357">
        <v>0</v>
      </c>
    </row>
    <row r="318" spans="2:11" x14ac:dyDescent="0.2">
      <c r="B318" s="353" t="s">
        <v>2500</v>
      </c>
      <c r="C318" s="354" t="s">
        <v>1366</v>
      </c>
      <c r="D318" s="354" t="s">
        <v>1867</v>
      </c>
      <c r="E318" s="355" t="s">
        <v>1273</v>
      </c>
      <c r="F318" s="356">
        <v>121</v>
      </c>
      <c r="G318" s="356">
        <v>221</v>
      </c>
      <c r="H318" s="356">
        <v>26741</v>
      </c>
      <c r="I318" s="357">
        <v>8.3579990310829994E-2</v>
      </c>
      <c r="J318" s="357">
        <v>3.7819000140999997E-4</v>
      </c>
      <c r="K318" s="357">
        <v>0</v>
      </c>
    </row>
    <row r="319" spans="2:11" x14ac:dyDescent="0.2">
      <c r="B319" s="353" t="s">
        <v>2744</v>
      </c>
      <c r="C319" s="354" t="s">
        <v>1366</v>
      </c>
      <c r="D319" s="354" t="s">
        <v>1867</v>
      </c>
      <c r="E319" s="355" t="s">
        <v>1273</v>
      </c>
      <c r="F319" s="356">
        <v>137</v>
      </c>
      <c r="G319" s="356">
        <v>410</v>
      </c>
      <c r="H319" s="356">
        <v>56170</v>
      </c>
      <c r="I319" s="357">
        <v>0.17556142461985999</v>
      </c>
      <c r="J319" s="357">
        <v>4.2819859662999998E-4</v>
      </c>
      <c r="K319" s="357">
        <v>0</v>
      </c>
    </row>
    <row r="320" spans="2:11" x14ac:dyDescent="0.2">
      <c r="B320" s="353" t="s">
        <v>2671</v>
      </c>
      <c r="C320" s="354" t="s">
        <v>1367</v>
      </c>
      <c r="D320" s="354" t="s">
        <v>1867</v>
      </c>
      <c r="E320" s="355" t="s">
        <v>1273</v>
      </c>
      <c r="F320" s="356">
        <v>1</v>
      </c>
      <c r="G320" s="356">
        <v>220</v>
      </c>
      <c r="H320" s="356">
        <v>220</v>
      </c>
      <c r="I320" s="357">
        <v>6.8761818437999996E-4</v>
      </c>
      <c r="J320" s="357">
        <v>3.1255371999999998E-6</v>
      </c>
      <c r="K320" s="357">
        <v>0</v>
      </c>
    </row>
    <row r="321" spans="2:11" x14ac:dyDescent="0.2">
      <c r="B321" s="353" t="s">
        <v>2594</v>
      </c>
      <c r="C321" s="354" t="s">
        <v>1367</v>
      </c>
      <c r="D321" s="354" t="s">
        <v>1867</v>
      </c>
      <c r="E321" s="355" t="s">
        <v>1273</v>
      </c>
      <c r="F321" s="356">
        <v>4</v>
      </c>
      <c r="G321" s="356">
        <v>73</v>
      </c>
      <c r="H321" s="356">
        <v>292</v>
      </c>
      <c r="I321" s="357">
        <v>9.1265686290000001E-4</v>
      </c>
      <c r="J321" s="357">
        <v>1.2502148810000001E-5</v>
      </c>
      <c r="K321" s="357">
        <v>0</v>
      </c>
    </row>
    <row r="322" spans="2:11" x14ac:dyDescent="0.2">
      <c r="B322" s="353" t="s">
        <v>2626</v>
      </c>
      <c r="C322" s="354" t="s">
        <v>1367</v>
      </c>
      <c r="D322" s="354" t="s">
        <v>1867</v>
      </c>
      <c r="E322" s="355" t="s">
        <v>1273</v>
      </c>
      <c r="F322" s="356">
        <v>4</v>
      </c>
      <c r="G322" s="356">
        <v>216</v>
      </c>
      <c r="H322" s="356">
        <v>864</v>
      </c>
      <c r="I322" s="357">
        <v>2.7004641422700001E-3</v>
      </c>
      <c r="J322" s="357">
        <v>1.2502148810000001E-5</v>
      </c>
      <c r="K322" s="357">
        <v>0</v>
      </c>
    </row>
    <row r="323" spans="2:11" x14ac:dyDescent="0.2">
      <c r="B323" s="353" t="s">
        <v>2622</v>
      </c>
      <c r="C323" s="354" t="s">
        <v>1367</v>
      </c>
      <c r="D323" s="354" t="s">
        <v>1867</v>
      </c>
      <c r="E323" s="355" t="s">
        <v>1273</v>
      </c>
      <c r="F323" s="356">
        <v>4</v>
      </c>
      <c r="G323" s="356">
        <v>280</v>
      </c>
      <c r="H323" s="356">
        <v>1120</v>
      </c>
      <c r="I323" s="357">
        <v>3.5006016659100002E-3</v>
      </c>
      <c r="J323" s="357">
        <v>1.2502148810000001E-5</v>
      </c>
      <c r="K323" s="357">
        <v>0</v>
      </c>
    </row>
    <row r="324" spans="2:11" x14ac:dyDescent="0.2">
      <c r="B324" s="353" t="s">
        <v>2761</v>
      </c>
      <c r="C324" s="354" t="s">
        <v>1368</v>
      </c>
      <c r="D324" s="354" t="s">
        <v>1867</v>
      </c>
      <c r="E324" s="355" t="s">
        <v>1273</v>
      </c>
      <c r="F324" s="356">
        <v>6</v>
      </c>
      <c r="G324" s="356">
        <v>319</v>
      </c>
      <c r="H324" s="356">
        <v>1914</v>
      </c>
      <c r="I324" s="357">
        <v>5.9822782040700002E-3</v>
      </c>
      <c r="J324" s="357">
        <v>1.8753223210000001E-5</v>
      </c>
      <c r="K324" s="357">
        <v>0</v>
      </c>
    </row>
    <row r="325" spans="2:11" x14ac:dyDescent="0.2">
      <c r="B325" s="353" t="s">
        <v>2476</v>
      </c>
      <c r="C325" s="354" t="s">
        <v>1369</v>
      </c>
      <c r="D325" s="354" t="s">
        <v>1867</v>
      </c>
      <c r="E325" s="355" t="s">
        <v>1273</v>
      </c>
      <c r="F325" s="356">
        <v>1</v>
      </c>
      <c r="G325" s="356">
        <v>28</v>
      </c>
      <c r="H325" s="356">
        <v>28</v>
      </c>
      <c r="I325" s="357">
        <v>8.7515041649999996E-5</v>
      </c>
      <c r="J325" s="357">
        <v>3.1255371999999998E-6</v>
      </c>
      <c r="K325" s="357">
        <v>0</v>
      </c>
    </row>
    <row r="326" spans="2:11" x14ac:dyDescent="0.2">
      <c r="B326" s="353" t="s">
        <v>2476</v>
      </c>
      <c r="C326" s="354" t="s">
        <v>1369</v>
      </c>
      <c r="D326" s="354" t="s">
        <v>1867</v>
      </c>
      <c r="E326" s="355" t="s">
        <v>1273</v>
      </c>
      <c r="F326" s="356">
        <v>92</v>
      </c>
      <c r="G326" s="356">
        <v>40</v>
      </c>
      <c r="H326" s="356">
        <v>3680</v>
      </c>
      <c r="I326" s="357">
        <v>1.150197690228E-2</v>
      </c>
      <c r="J326" s="357">
        <v>2.8754942256000002E-4</v>
      </c>
      <c r="K326" s="357">
        <v>0</v>
      </c>
    </row>
    <row r="327" spans="2:11" x14ac:dyDescent="0.2">
      <c r="B327" s="353" t="s">
        <v>2476</v>
      </c>
      <c r="C327" s="354" t="s">
        <v>1370</v>
      </c>
      <c r="D327" s="354" t="s">
        <v>1867</v>
      </c>
      <c r="E327" s="355" t="s">
        <v>1273</v>
      </c>
      <c r="F327" s="356">
        <v>1</v>
      </c>
      <c r="G327" s="356">
        <v>21</v>
      </c>
      <c r="H327" s="356">
        <v>21</v>
      </c>
      <c r="I327" s="357">
        <v>6.5636281240000004E-5</v>
      </c>
      <c r="J327" s="357">
        <v>3.1255371999999998E-6</v>
      </c>
      <c r="K327" s="357">
        <v>0</v>
      </c>
    </row>
    <row r="328" spans="2:11" x14ac:dyDescent="0.2">
      <c r="B328" s="353" t="s">
        <v>2544</v>
      </c>
      <c r="C328" s="354" t="s">
        <v>1370</v>
      </c>
      <c r="D328" s="354" t="s">
        <v>1867</v>
      </c>
      <c r="E328" s="355" t="s">
        <v>1273</v>
      </c>
      <c r="F328" s="356">
        <v>10</v>
      </c>
      <c r="G328" s="356">
        <v>25</v>
      </c>
      <c r="H328" s="356">
        <v>250</v>
      </c>
      <c r="I328" s="357">
        <v>7.8138430042999998E-4</v>
      </c>
      <c r="J328" s="357">
        <v>3.1255372020000002E-5</v>
      </c>
      <c r="K328" s="357">
        <v>0</v>
      </c>
    </row>
    <row r="329" spans="2:11" x14ac:dyDescent="0.2">
      <c r="B329" s="353" t="s">
        <v>2605</v>
      </c>
      <c r="C329" s="354" t="s">
        <v>1199</v>
      </c>
      <c r="D329" s="354" t="s">
        <v>1868</v>
      </c>
      <c r="E329" s="355" t="s">
        <v>1273</v>
      </c>
      <c r="F329" s="356">
        <v>63</v>
      </c>
      <c r="G329" s="356">
        <v>9</v>
      </c>
      <c r="H329" s="356">
        <v>567</v>
      </c>
      <c r="I329" s="357">
        <v>1.7721795933700001E-3</v>
      </c>
      <c r="J329" s="357">
        <v>1.9690884371000001E-4</v>
      </c>
      <c r="K329" s="357">
        <v>0</v>
      </c>
    </row>
    <row r="330" spans="2:11" x14ac:dyDescent="0.2">
      <c r="B330" s="353" t="s">
        <v>2632</v>
      </c>
      <c r="C330" s="354" t="s">
        <v>1199</v>
      </c>
      <c r="D330" s="354" t="s">
        <v>1868</v>
      </c>
      <c r="E330" s="355" t="s">
        <v>1273</v>
      </c>
      <c r="F330" s="356">
        <v>8</v>
      </c>
      <c r="G330" s="356">
        <v>345</v>
      </c>
      <c r="H330" s="356">
        <v>2760</v>
      </c>
      <c r="I330" s="357">
        <v>8.6264826767100001E-3</v>
      </c>
      <c r="J330" s="357">
        <v>2.5004297609999998E-5</v>
      </c>
      <c r="K330" s="357">
        <v>0</v>
      </c>
    </row>
    <row r="331" spans="2:11" x14ac:dyDescent="0.2">
      <c r="B331" s="353" t="s">
        <v>2652</v>
      </c>
      <c r="C331" s="354" t="s">
        <v>1199</v>
      </c>
      <c r="D331" s="354" t="s">
        <v>1868</v>
      </c>
      <c r="E331" s="355" t="s">
        <v>1273</v>
      </c>
      <c r="F331" s="356">
        <v>26</v>
      </c>
      <c r="G331" s="356">
        <v>250</v>
      </c>
      <c r="H331" s="356">
        <v>6500</v>
      </c>
      <c r="I331" s="357">
        <v>2.0315991811089999E-2</v>
      </c>
      <c r="J331" s="357">
        <v>8.1263967240000006E-5</v>
      </c>
      <c r="K331" s="357">
        <v>0</v>
      </c>
    </row>
    <row r="332" spans="2:11" x14ac:dyDescent="0.2">
      <c r="B332" s="353" t="s">
        <v>2680</v>
      </c>
      <c r="C332" s="354" t="s">
        <v>1199</v>
      </c>
      <c r="D332" s="354" t="s">
        <v>1868</v>
      </c>
      <c r="E332" s="355" t="s">
        <v>1273</v>
      </c>
      <c r="F332" s="356">
        <v>32</v>
      </c>
      <c r="G332" s="356">
        <v>300</v>
      </c>
      <c r="H332" s="356">
        <v>9600</v>
      </c>
      <c r="I332" s="357">
        <v>3.0005157136379999E-2</v>
      </c>
      <c r="J332" s="357">
        <v>1.0001719045E-4</v>
      </c>
      <c r="K332" s="357">
        <v>0</v>
      </c>
    </row>
    <row r="333" spans="2:11" x14ac:dyDescent="0.2">
      <c r="B333" s="353" t="s">
        <v>2652</v>
      </c>
      <c r="C333" s="354" t="s">
        <v>1199</v>
      </c>
      <c r="D333" s="354" t="s">
        <v>1868</v>
      </c>
      <c r="E333" s="355" t="s">
        <v>1273</v>
      </c>
      <c r="F333" s="356">
        <v>273</v>
      </c>
      <c r="G333" s="356">
        <v>760</v>
      </c>
      <c r="H333" s="356">
        <v>207480</v>
      </c>
      <c r="I333" s="357">
        <v>0.64848645861007004</v>
      </c>
      <c r="J333" s="357">
        <v>8.5327165607000004E-4</v>
      </c>
      <c r="K333" s="357">
        <v>0</v>
      </c>
    </row>
    <row r="334" spans="2:11" x14ac:dyDescent="0.2">
      <c r="B334" s="353" t="s">
        <v>2687</v>
      </c>
      <c r="C334" s="354" t="s">
        <v>1206</v>
      </c>
      <c r="D334" s="354" t="s">
        <v>1868</v>
      </c>
      <c r="E334" s="355" t="s">
        <v>1273</v>
      </c>
      <c r="F334" s="356">
        <v>1</v>
      </c>
      <c r="G334" s="356">
        <v>63</v>
      </c>
      <c r="H334" s="356">
        <v>63</v>
      </c>
      <c r="I334" s="357">
        <v>1.9690884371000001E-4</v>
      </c>
      <c r="J334" s="357">
        <v>3.1255371999999998E-6</v>
      </c>
      <c r="K334" s="357">
        <v>0</v>
      </c>
    </row>
    <row r="335" spans="2:11" x14ac:dyDescent="0.2">
      <c r="B335" s="353" t="s">
        <v>2688</v>
      </c>
      <c r="C335" s="354" t="s">
        <v>1206</v>
      </c>
      <c r="D335" s="354" t="s">
        <v>1868</v>
      </c>
      <c r="E335" s="355" t="s">
        <v>1273</v>
      </c>
      <c r="F335" s="356">
        <v>9</v>
      </c>
      <c r="G335" s="356">
        <v>149</v>
      </c>
      <c r="H335" s="356">
        <v>1341</v>
      </c>
      <c r="I335" s="357">
        <v>4.1913453874900001E-3</v>
      </c>
      <c r="J335" s="357">
        <v>2.8129834819999998E-5</v>
      </c>
      <c r="K335" s="357">
        <v>0</v>
      </c>
    </row>
    <row r="336" spans="2:11" x14ac:dyDescent="0.2">
      <c r="B336" s="353" t="s">
        <v>2701</v>
      </c>
      <c r="C336" s="354" t="s">
        <v>1206</v>
      </c>
      <c r="D336" s="354" t="s">
        <v>1868</v>
      </c>
      <c r="E336" s="355" t="s">
        <v>1273</v>
      </c>
      <c r="F336" s="356">
        <v>16</v>
      </c>
      <c r="G336" s="356">
        <v>220</v>
      </c>
      <c r="H336" s="356">
        <v>3520</v>
      </c>
      <c r="I336" s="357">
        <v>1.100189095001E-2</v>
      </c>
      <c r="J336" s="357">
        <v>5.000859523E-5</v>
      </c>
      <c r="K336" s="357">
        <v>0</v>
      </c>
    </row>
    <row r="337" spans="2:11" x14ac:dyDescent="0.2">
      <c r="B337" s="353" t="s">
        <v>2701</v>
      </c>
      <c r="C337" s="354" t="s">
        <v>1206</v>
      </c>
      <c r="D337" s="354" t="s">
        <v>1868</v>
      </c>
      <c r="E337" s="355" t="s">
        <v>1273</v>
      </c>
      <c r="F337" s="356">
        <v>14</v>
      </c>
      <c r="G337" s="356">
        <v>329</v>
      </c>
      <c r="H337" s="356">
        <v>4606</v>
      </c>
      <c r="I337" s="357">
        <v>1.439622435106E-2</v>
      </c>
      <c r="J337" s="357">
        <v>4.3757520820000003E-5</v>
      </c>
      <c r="K337" s="357">
        <v>0</v>
      </c>
    </row>
    <row r="338" spans="2:11" x14ac:dyDescent="0.2">
      <c r="B338" s="353" t="s">
        <v>2658</v>
      </c>
      <c r="C338" s="354" t="s">
        <v>1206</v>
      </c>
      <c r="D338" s="354" t="s">
        <v>1868</v>
      </c>
      <c r="E338" s="355" t="s">
        <v>1273</v>
      </c>
      <c r="F338" s="356">
        <v>11</v>
      </c>
      <c r="G338" s="356">
        <v>505</v>
      </c>
      <c r="H338" s="356">
        <v>5555</v>
      </c>
      <c r="I338" s="357">
        <v>1.7362359155480001E-2</v>
      </c>
      <c r="J338" s="357">
        <v>3.4380909220000002E-5</v>
      </c>
      <c r="K338" s="357">
        <v>0</v>
      </c>
    </row>
    <row r="339" spans="2:11" x14ac:dyDescent="0.2">
      <c r="B339" s="353" t="s">
        <v>2672</v>
      </c>
      <c r="C339" s="354" t="s">
        <v>1206</v>
      </c>
      <c r="D339" s="354" t="s">
        <v>1868</v>
      </c>
      <c r="E339" s="355" t="s">
        <v>1273</v>
      </c>
      <c r="F339" s="356">
        <v>15</v>
      </c>
      <c r="G339" s="356">
        <v>412</v>
      </c>
      <c r="H339" s="356">
        <v>6180</v>
      </c>
      <c r="I339" s="357">
        <v>1.931581990655E-2</v>
      </c>
      <c r="J339" s="357">
        <v>4.688305803E-5</v>
      </c>
      <c r="K339" s="357">
        <v>0</v>
      </c>
    </row>
    <row r="340" spans="2:11" x14ac:dyDescent="0.2">
      <c r="B340" s="353" t="s">
        <v>2749</v>
      </c>
      <c r="C340" s="354" t="s">
        <v>1206</v>
      </c>
      <c r="D340" s="354" t="s">
        <v>1868</v>
      </c>
      <c r="E340" s="355" t="s">
        <v>1273</v>
      </c>
      <c r="F340" s="356">
        <v>49</v>
      </c>
      <c r="G340" s="356">
        <v>210</v>
      </c>
      <c r="H340" s="356">
        <v>10290</v>
      </c>
      <c r="I340" s="357">
        <v>3.2161777805560003E-2</v>
      </c>
      <c r="J340" s="357">
        <v>1.5315132288E-4</v>
      </c>
      <c r="K340" s="357">
        <v>0</v>
      </c>
    </row>
    <row r="341" spans="2:11" x14ac:dyDescent="0.2">
      <c r="B341" s="353" t="s">
        <v>2604</v>
      </c>
      <c r="C341" s="354" t="s">
        <v>1206</v>
      </c>
      <c r="D341" s="354" t="s">
        <v>1868</v>
      </c>
      <c r="E341" s="355" t="s">
        <v>1273</v>
      </c>
      <c r="F341" s="356">
        <v>68</v>
      </c>
      <c r="G341" s="356">
        <v>255</v>
      </c>
      <c r="H341" s="356">
        <v>17340</v>
      </c>
      <c r="I341" s="357">
        <v>5.4196815077589999E-2</v>
      </c>
      <c r="J341" s="357">
        <v>2.1253652972E-4</v>
      </c>
      <c r="K341" s="357">
        <v>0</v>
      </c>
    </row>
    <row r="342" spans="2:11" x14ac:dyDescent="0.2">
      <c r="B342" s="353" t="s">
        <v>2715</v>
      </c>
      <c r="C342" s="354" t="s">
        <v>1206</v>
      </c>
      <c r="D342" s="354" t="s">
        <v>1868</v>
      </c>
      <c r="E342" s="355" t="s">
        <v>1273</v>
      </c>
      <c r="F342" s="356">
        <v>46</v>
      </c>
      <c r="G342" s="356">
        <v>385</v>
      </c>
      <c r="H342" s="356">
        <v>17710</v>
      </c>
      <c r="I342" s="357">
        <v>5.5353263842220002E-2</v>
      </c>
      <c r="J342" s="357">
        <v>1.4377471128000001E-4</v>
      </c>
      <c r="K342" s="357">
        <v>0</v>
      </c>
    </row>
    <row r="343" spans="2:11" x14ac:dyDescent="0.2">
      <c r="B343" s="353" t="s">
        <v>2674</v>
      </c>
      <c r="C343" s="354" t="s">
        <v>1206</v>
      </c>
      <c r="D343" s="354" t="s">
        <v>1868</v>
      </c>
      <c r="E343" s="355" t="s">
        <v>1273</v>
      </c>
      <c r="F343" s="356">
        <v>99</v>
      </c>
      <c r="G343" s="356">
        <v>263</v>
      </c>
      <c r="H343" s="356">
        <v>26037</v>
      </c>
      <c r="I343" s="357">
        <v>8.1379612120830003E-2</v>
      </c>
      <c r="J343" s="357">
        <v>3.0942818296999998E-4</v>
      </c>
      <c r="K343" s="357">
        <v>0</v>
      </c>
    </row>
    <row r="344" spans="2:11" x14ac:dyDescent="0.2">
      <c r="B344" s="353" t="s">
        <v>2522</v>
      </c>
      <c r="C344" s="354" t="s">
        <v>1206</v>
      </c>
      <c r="D344" s="354" t="s">
        <v>1868</v>
      </c>
      <c r="E344" s="355" t="s">
        <v>1273</v>
      </c>
      <c r="F344" s="356">
        <v>61</v>
      </c>
      <c r="G344" s="356">
        <v>435</v>
      </c>
      <c r="H344" s="356">
        <v>26535</v>
      </c>
      <c r="I344" s="357">
        <v>8.2936129647280005E-2</v>
      </c>
      <c r="J344" s="357">
        <v>1.9065776930000001E-4</v>
      </c>
      <c r="K344" s="357">
        <v>0</v>
      </c>
    </row>
    <row r="345" spans="2:11" x14ac:dyDescent="0.2">
      <c r="B345" s="353" t="s">
        <v>2687</v>
      </c>
      <c r="C345" s="354" t="s">
        <v>1206</v>
      </c>
      <c r="D345" s="354" t="s">
        <v>1868</v>
      </c>
      <c r="E345" s="355" t="s">
        <v>1273</v>
      </c>
      <c r="F345" s="356">
        <v>169</v>
      </c>
      <c r="G345" s="356">
        <v>250</v>
      </c>
      <c r="H345" s="356">
        <v>42250</v>
      </c>
      <c r="I345" s="357">
        <v>0.1320539467721</v>
      </c>
      <c r="J345" s="357">
        <v>5.2821578709000001E-4</v>
      </c>
      <c r="K345" s="357">
        <v>0</v>
      </c>
    </row>
    <row r="346" spans="2:11" x14ac:dyDescent="0.2">
      <c r="B346" s="353" t="s">
        <v>2708</v>
      </c>
      <c r="C346" s="354" t="s">
        <v>1207</v>
      </c>
      <c r="D346" s="354" t="s">
        <v>1868</v>
      </c>
      <c r="E346" s="355" t="s">
        <v>1273</v>
      </c>
      <c r="F346" s="356">
        <v>1</v>
      </c>
      <c r="G346" s="356">
        <v>6</v>
      </c>
      <c r="H346" s="356">
        <v>6</v>
      </c>
      <c r="I346" s="357">
        <v>1.8753223210000001E-5</v>
      </c>
      <c r="J346" s="357">
        <v>3.1255371999999998E-6</v>
      </c>
      <c r="K346" s="357">
        <v>0</v>
      </c>
    </row>
    <row r="347" spans="2:11" x14ac:dyDescent="0.2">
      <c r="B347" s="353" t="s">
        <v>2708</v>
      </c>
      <c r="C347" s="354" t="s">
        <v>1207</v>
      </c>
      <c r="D347" s="354" t="s">
        <v>1868</v>
      </c>
      <c r="E347" s="355" t="s">
        <v>1273</v>
      </c>
      <c r="F347" s="356">
        <v>1</v>
      </c>
      <c r="G347" s="356">
        <v>19</v>
      </c>
      <c r="H347" s="356">
        <v>19</v>
      </c>
      <c r="I347" s="357">
        <v>5.9385206830000001E-5</v>
      </c>
      <c r="J347" s="357">
        <v>3.1255371999999998E-6</v>
      </c>
      <c r="K347" s="357">
        <v>0</v>
      </c>
    </row>
    <row r="348" spans="2:11" x14ac:dyDescent="0.2">
      <c r="B348" s="353" t="s">
        <v>2565</v>
      </c>
      <c r="C348" s="354" t="s">
        <v>1207</v>
      </c>
      <c r="D348" s="354" t="s">
        <v>1868</v>
      </c>
      <c r="E348" s="355" t="s">
        <v>1273</v>
      </c>
      <c r="F348" s="356">
        <v>2</v>
      </c>
      <c r="G348" s="356">
        <v>75</v>
      </c>
      <c r="H348" s="356">
        <v>150</v>
      </c>
      <c r="I348" s="357">
        <v>4.6883058025999998E-4</v>
      </c>
      <c r="J348" s="357">
        <v>6.2510743999999996E-6</v>
      </c>
      <c r="K348" s="357">
        <v>0</v>
      </c>
    </row>
    <row r="349" spans="2:11" x14ac:dyDescent="0.2">
      <c r="B349" s="353" t="s">
        <v>2703</v>
      </c>
      <c r="C349" s="354" t="s">
        <v>1207</v>
      </c>
      <c r="D349" s="354" t="s">
        <v>1868</v>
      </c>
      <c r="E349" s="355" t="s">
        <v>1273</v>
      </c>
      <c r="F349" s="356">
        <v>13</v>
      </c>
      <c r="G349" s="356">
        <v>195</v>
      </c>
      <c r="H349" s="356">
        <v>2535</v>
      </c>
      <c r="I349" s="357">
        <v>7.9232368063299995E-3</v>
      </c>
      <c r="J349" s="357">
        <v>4.0631983620000003E-5</v>
      </c>
      <c r="K349" s="357">
        <v>0</v>
      </c>
    </row>
    <row r="350" spans="2:11" x14ac:dyDescent="0.2">
      <c r="B350" s="353" t="s">
        <v>2715</v>
      </c>
      <c r="C350" s="354" t="s">
        <v>1207</v>
      </c>
      <c r="D350" s="354" t="s">
        <v>1868</v>
      </c>
      <c r="E350" s="355" t="s">
        <v>1273</v>
      </c>
      <c r="F350" s="356">
        <v>13</v>
      </c>
      <c r="G350" s="356">
        <v>205</v>
      </c>
      <c r="H350" s="356">
        <v>2665</v>
      </c>
      <c r="I350" s="357">
        <v>8.3295566425499994E-3</v>
      </c>
      <c r="J350" s="357">
        <v>4.0631983620000003E-5</v>
      </c>
      <c r="K350" s="357">
        <v>0</v>
      </c>
    </row>
    <row r="351" spans="2:11" x14ac:dyDescent="0.2">
      <c r="B351" s="353" t="s">
        <v>2701</v>
      </c>
      <c r="C351" s="354" t="s">
        <v>1207</v>
      </c>
      <c r="D351" s="354" t="s">
        <v>1868</v>
      </c>
      <c r="E351" s="355" t="s">
        <v>1273</v>
      </c>
      <c r="F351" s="356">
        <v>16</v>
      </c>
      <c r="G351" s="356">
        <v>190</v>
      </c>
      <c r="H351" s="356">
        <v>3040</v>
      </c>
      <c r="I351" s="357">
        <v>9.5016330931899998E-3</v>
      </c>
      <c r="J351" s="357">
        <v>5.000859523E-5</v>
      </c>
      <c r="K351" s="357">
        <v>0</v>
      </c>
    </row>
    <row r="352" spans="2:11" x14ac:dyDescent="0.2">
      <c r="B352" s="353" t="s">
        <v>2689</v>
      </c>
      <c r="C352" s="354" t="s">
        <v>1207</v>
      </c>
      <c r="D352" s="354" t="s">
        <v>1868</v>
      </c>
      <c r="E352" s="355" t="s">
        <v>1273</v>
      </c>
      <c r="F352" s="356">
        <v>73</v>
      </c>
      <c r="G352" s="356">
        <v>147</v>
      </c>
      <c r="H352" s="356">
        <v>10731</v>
      </c>
      <c r="I352" s="357">
        <v>3.354013971151E-2</v>
      </c>
      <c r="J352" s="357">
        <v>2.2816421571999999E-4</v>
      </c>
      <c r="K352" s="357">
        <v>0</v>
      </c>
    </row>
    <row r="353" spans="2:11" x14ac:dyDescent="0.2">
      <c r="B353" s="353" t="s">
        <v>2709</v>
      </c>
      <c r="C353" s="354" t="s">
        <v>1207</v>
      </c>
      <c r="D353" s="354" t="s">
        <v>1868</v>
      </c>
      <c r="E353" s="355" t="s">
        <v>1273</v>
      </c>
      <c r="F353" s="356">
        <v>125</v>
      </c>
      <c r="G353" s="356">
        <v>90</v>
      </c>
      <c r="H353" s="356">
        <v>11250</v>
      </c>
      <c r="I353" s="357">
        <v>3.51622935192E-2</v>
      </c>
      <c r="J353" s="357">
        <v>3.9069215020999998E-4</v>
      </c>
      <c r="K353" s="357">
        <v>0</v>
      </c>
    </row>
    <row r="354" spans="2:11" x14ac:dyDescent="0.2">
      <c r="B354" s="353" t="s">
        <v>2565</v>
      </c>
      <c r="C354" s="354" t="s">
        <v>1207</v>
      </c>
      <c r="D354" s="354" t="s">
        <v>1868</v>
      </c>
      <c r="E354" s="355" t="s">
        <v>1273</v>
      </c>
      <c r="F354" s="356">
        <v>37</v>
      </c>
      <c r="G354" s="356">
        <v>498.64864864864899</v>
      </c>
      <c r="H354" s="356">
        <v>18450</v>
      </c>
      <c r="I354" s="357">
        <v>5.7666161371489999E-2</v>
      </c>
      <c r="J354" s="357">
        <v>1.1564487646E-4</v>
      </c>
      <c r="K354" s="357">
        <v>0</v>
      </c>
    </row>
    <row r="355" spans="2:11" x14ac:dyDescent="0.2">
      <c r="B355" s="353" t="s">
        <v>2562</v>
      </c>
      <c r="C355" s="354" t="s">
        <v>1207</v>
      </c>
      <c r="D355" s="354" t="s">
        <v>1868</v>
      </c>
      <c r="E355" s="355" t="s">
        <v>1273</v>
      </c>
      <c r="F355" s="356">
        <v>66</v>
      </c>
      <c r="G355" s="356">
        <v>393.63636363636402</v>
      </c>
      <c r="H355" s="356">
        <v>25980</v>
      </c>
      <c r="I355" s="357">
        <v>8.1201456500339997E-2</v>
      </c>
      <c r="J355" s="357">
        <v>2.0628545531E-4</v>
      </c>
      <c r="K355" s="357">
        <v>0</v>
      </c>
    </row>
    <row r="356" spans="2:11" x14ac:dyDescent="0.2">
      <c r="B356" s="353" t="s">
        <v>2754</v>
      </c>
      <c r="C356" s="354" t="s">
        <v>1208</v>
      </c>
      <c r="D356" s="354" t="s">
        <v>1868</v>
      </c>
      <c r="E356" s="355" t="s">
        <v>1273</v>
      </c>
      <c r="F356" s="356">
        <v>1</v>
      </c>
      <c r="G356" s="356">
        <v>10</v>
      </c>
      <c r="H356" s="356">
        <v>10</v>
      </c>
      <c r="I356" s="357">
        <v>3.1255372020000002E-5</v>
      </c>
      <c r="J356" s="357">
        <v>3.1255371999999998E-6</v>
      </c>
      <c r="K356" s="357">
        <v>0</v>
      </c>
    </row>
    <row r="357" spans="2:11" x14ac:dyDescent="0.2">
      <c r="B357" s="353" t="s">
        <v>2754</v>
      </c>
      <c r="C357" s="354" t="s">
        <v>1208</v>
      </c>
      <c r="D357" s="354" t="s">
        <v>1868</v>
      </c>
      <c r="E357" s="355" t="s">
        <v>1273</v>
      </c>
      <c r="F357" s="356">
        <v>6</v>
      </c>
      <c r="G357" s="356">
        <v>10</v>
      </c>
      <c r="H357" s="356">
        <v>60</v>
      </c>
      <c r="I357" s="357">
        <v>1.8753223209999999E-4</v>
      </c>
      <c r="J357" s="357">
        <v>1.8753223210000001E-5</v>
      </c>
      <c r="K357" s="357">
        <v>0</v>
      </c>
    </row>
    <row r="358" spans="2:11" x14ac:dyDescent="0.2">
      <c r="B358" s="353" t="s">
        <v>2596</v>
      </c>
      <c r="C358" s="354" t="s">
        <v>1208</v>
      </c>
      <c r="D358" s="354" t="s">
        <v>1868</v>
      </c>
      <c r="E358" s="355" t="s">
        <v>1273</v>
      </c>
      <c r="F358" s="356">
        <v>6</v>
      </c>
      <c r="G358" s="356">
        <v>16.6666666666667</v>
      </c>
      <c r="H358" s="356">
        <v>100</v>
      </c>
      <c r="I358" s="357">
        <v>3.1255372017E-4</v>
      </c>
      <c r="J358" s="357">
        <v>1.8753223210000001E-5</v>
      </c>
      <c r="K358" s="357">
        <v>0</v>
      </c>
    </row>
    <row r="359" spans="2:11" x14ac:dyDescent="0.2">
      <c r="B359" s="353" t="s">
        <v>2686</v>
      </c>
      <c r="C359" s="354" t="s">
        <v>1208</v>
      </c>
      <c r="D359" s="354" t="s">
        <v>1868</v>
      </c>
      <c r="E359" s="355" t="s">
        <v>1273</v>
      </c>
      <c r="F359" s="356">
        <v>9</v>
      </c>
      <c r="G359" s="356">
        <v>84</v>
      </c>
      <c r="H359" s="356">
        <v>756</v>
      </c>
      <c r="I359" s="357">
        <v>2.36290612449E-3</v>
      </c>
      <c r="J359" s="357">
        <v>2.8129834819999998E-5</v>
      </c>
      <c r="K359" s="357">
        <v>0</v>
      </c>
    </row>
    <row r="360" spans="2:11" x14ac:dyDescent="0.2">
      <c r="B360" s="353" t="s">
        <v>2684</v>
      </c>
      <c r="C360" s="354" t="s">
        <v>1208</v>
      </c>
      <c r="D360" s="354" t="s">
        <v>1868</v>
      </c>
      <c r="E360" s="355" t="s">
        <v>1273</v>
      </c>
      <c r="F360" s="356">
        <v>3</v>
      </c>
      <c r="G360" s="356">
        <v>425</v>
      </c>
      <c r="H360" s="356">
        <v>1275</v>
      </c>
      <c r="I360" s="357">
        <v>3.9850599321799999E-3</v>
      </c>
      <c r="J360" s="357">
        <v>9.3766116100000005E-6</v>
      </c>
      <c r="K360" s="357">
        <v>0</v>
      </c>
    </row>
    <row r="361" spans="2:11" x14ac:dyDescent="0.2">
      <c r="B361" s="353" t="s">
        <v>2570</v>
      </c>
      <c r="C361" s="354" t="s">
        <v>1208</v>
      </c>
      <c r="D361" s="354" t="s">
        <v>1868</v>
      </c>
      <c r="E361" s="355" t="s">
        <v>1273</v>
      </c>
      <c r="F361" s="356">
        <v>9</v>
      </c>
      <c r="G361" s="356">
        <v>230</v>
      </c>
      <c r="H361" s="356">
        <v>2070</v>
      </c>
      <c r="I361" s="357">
        <v>6.4698620075299999E-3</v>
      </c>
      <c r="J361" s="357">
        <v>2.8129834819999998E-5</v>
      </c>
      <c r="K361" s="357">
        <v>0</v>
      </c>
    </row>
    <row r="362" spans="2:11" x14ac:dyDescent="0.2">
      <c r="B362" s="353" t="s">
        <v>2568</v>
      </c>
      <c r="C362" s="354" t="s">
        <v>1208</v>
      </c>
      <c r="D362" s="354" t="s">
        <v>1868</v>
      </c>
      <c r="E362" s="355" t="s">
        <v>1273</v>
      </c>
      <c r="F362" s="356">
        <v>11</v>
      </c>
      <c r="G362" s="356">
        <v>295</v>
      </c>
      <c r="H362" s="356">
        <v>3245</v>
      </c>
      <c r="I362" s="357">
        <v>1.014236821954E-2</v>
      </c>
      <c r="J362" s="357">
        <v>3.4380909220000002E-5</v>
      </c>
      <c r="K362" s="357">
        <v>0</v>
      </c>
    </row>
    <row r="363" spans="2:11" x14ac:dyDescent="0.2">
      <c r="B363" s="353" t="s">
        <v>2635</v>
      </c>
      <c r="C363" s="354" t="s">
        <v>1208</v>
      </c>
      <c r="D363" s="354" t="s">
        <v>1868</v>
      </c>
      <c r="E363" s="355" t="s">
        <v>1273</v>
      </c>
      <c r="F363" s="356">
        <v>48</v>
      </c>
      <c r="G363" s="356">
        <v>355</v>
      </c>
      <c r="H363" s="356">
        <v>17040</v>
      </c>
      <c r="I363" s="357">
        <v>5.3259153917079999E-2</v>
      </c>
      <c r="J363" s="357">
        <v>1.5002578568000001E-4</v>
      </c>
      <c r="K363" s="357">
        <v>0</v>
      </c>
    </row>
    <row r="364" spans="2:11" x14ac:dyDescent="0.2">
      <c r="B364" s="353" t="s">
        <v>2685</v>
      </c>
      <c r="C364" s="354" t="s">
        <v>1209</v>
      </c>
      <c r="D364" s="354" t="s">
        <v>1868</v>
      </c>
      <c r="E364" s="355" t="s">
        <v>1273</v>
      </c>
      <c r="F364" s="356">
        <v>9</v>
      </c>
      <c r="G364" s="356">
        <v>230</v>
      </c>
      <c r="H364" s="356">
        <v>2070</v>
      </c>
      <c r="I364" s="357">
        <v>6.4698620075299999E-3</v>
      </c>
      <c r="J364" s="357">
        <v>2.8129834819999998E-5</v>
      </c>
      <c r="K364" s="357">
        <v>0</v>
      </c>
    </row>
    <row r="365" spans="2:11" x14ac:dyDescent="0.2">
      <c r="B365" s="353" t="s">
        <v>2554</v>
      </c>
      <c r="C365" s="354" t="s">
        <v>1209</v>
      </c>
      <c r="D365" s="354" t="s">
        <v>1868</v>
      </c>
      <c r="E365" s="355" t="s">
        <v>1273</v>
      </c>
      <c r="F365" s="356">
        <v>10</v>
      </c>
      <c r="G365" s="356">
        <v>330</v>
      </c>
      <c r="H365" s="356">
        <v>3300</v>
      </c>
      <c r="I365" s="357">
        <v>1.031427276563E-2</v>
      </c>
      <c r="J365" s="357">
        <v>3.1255372020000002E-5</v>
      </c>
      <c r="K365" s="357">
        <v>0</v>
      </c>
    </row>
    <row r="366" spans="2:11" x14ac:dyDescent="0.2">
      <c r="B366" s="353" t="s">
        <v>2609</v>
      </c>
      <c r="C366" s="354" t="s">
        <v>1209</v>
      </c>
      <c r="D366" s="354" t="s">
        <v>1868</v>
      </c>
      <c r="E366" s="355" t="s">
        <v>1273</v>
      </c>
      <c r="F366" s="356">
        <v>15</v>
      </c>
      <c r="G366" s="356">
        <v>345</v>
      </c>
      <c r="H366" s="356">
        <v>5175</v>
      </c>
      <c r="I366" s="357">
        <v>1.617465501883E-2</v>
      </c>
      <c r="J366" s="357">
        <v>4.688305803E-5</v>
      </c>
      <c r="K366" s="357">
        <v>0</v>
      </c>
    </row>
    <row r="367" spans="2:11" x14ac:dyDescent="0.2">
      <c r="B367" s="353" t="s">
        <v>2698</v>
      </c>
      <c r="C367" s="354" t="s">
        <v>1209</v>
      </c>
      <c r="D367" s="354" t="s">
        <v>1868</v>
      </c>
      <c r="E367" s="355" t="s">
        <v>1273</v>
      </c>
      <c r="F367" s="356">
        <v>24</v>
      </c>
      <c r="G367" s="356">
        <v>395</v>
      </c>
      <c r="H367" s="356">
        <v>9480</v>
      </c>
      <c r="I367" s="357">
        <v>2.9630092672179999E-2</v>
      </c>
      <c r="J367" s="357">
        <v>7.5012892840000005E-5</v>
      </c>
      <c r="K367" s="357">
        <v>0</v>
      </c>
    </row>
    <row r="368" spans="2:11" x14ac:dyDescent="0.2">
      <c r="B368" s="353" t="s">
        <v>2695</v>
      </c>
      <c r="C368" s="354" t="s">
        <v>1209</v>
      </c>
      <c r="D368" s="354" t="s">
        <v>1868</v>
      </c>
      <c r="E368" s="355" t="s">
        <v>1273</v>
      </c>
      <c r="F368" s="356">
        <v>57</v>
      </c>
      <c r="G368" s="356">
        <v>208</v>
      </c>
      <c r="H368" s="356">
        <v>11856</v>
      </c>
      <c r="I368" s="357">
        <v>3.7056369063430003E-2</v>
      </c>
      <c r="J368" s="357">
        <v>1.7815562050000001E-4</v>
      </c>
      <c r="K368" s="357">
        <v>0</v>
      </c>
    </row>
    <row r="369" spans="2:11" x14ac:dyDescent="0.2">
      <c r="B369" s="353" t="s">
        <v>2754</v>
      </c>
      <c r="C369" s="354" t="s">
        <v>1210</v>
      </c>
      <c r="D369" s="354" t="s">
        <v>1868</v>
      </c>
      <c r="E369" s="355" t="s">
        <v>1273</v>
      </c>
      <c r="F369" s="356">
        <v>4</v>
      </c>
      <c r="G369" s="356">
        <v>10</v>
      </c>
      <c r="H369" s="356">
        <v>40</v>
      </c>
      <c r="I369" s="357">
        <v>1.2502148807E-4</v>
      </c>
      <c r="J369" s="357">
        <v>1.2502148810000001E-5</v>
      </c>
      <c r="K369" s="357">
        <v>0</v>
      </c>
    </row>
    <row r="370" spans="2:11" x14ac:dyDescent="0.2">
      <c r="B370" s="353" t="s">
        <v>2754</v>
      </c>
      <c r="C370" s="354" t="s">
        <v>1210</v>
      </c>
      <c r="D370" s="354" t="s">
        <v>1868</v>
      </c>
      <c r="E370" s="355" t="s">
        <v>1273</v>
      </c>
      <c r="F370" s="356">
        <v>4</v>
      </c>
      <c r="G370" s="356">
        <v>10</v>
      </c>
      <c r="H370" s="356">
        <v>40</v>
      </c>
      <c r="I370" s="357">
        <v>1.2502148807E-4</v>
      </c>
      <c r="J370" s="357">
        <v>1.2502148810000001E-5</v>
      </c>
      <c r="K370" s="357">
        <v>0</v>
      </c>
    </row>
    <row r="371" spans="2:11" x14ac:dyDescent="0.2">
      <c r="B371" s="353" t="s">
        <v>2686</v>
      </c>
      <c r="C371" s="354" t="s">
        <v>1210</v>
      </c>
      <c r="D371" s="354" t="s">
        <v>1868</v>
      </c>
      <c r="E371" s="355" t="s">
        <v>1273</v>
      </c>
      <c r="F371" s="356">
        <v>2</v>
      </c>
      <c r="G371" s="356">
        <v>84</v>
      </c>
      <c r="H371" s="356">
        <v>168</v>
      </c>
      <c r="I371" s="357">
        <v>5.2509024989000005E-4</v>
      </c>
      <c r="J371" s="357">
        <v>6.2510743999999996E-6</v>
      </c>
      <c r="K371" s="357">
        <v>0</v>
      </c>
    </row>
    <row r="372" spans="2:11" x14ac:dyDescent="0.2">
      <c r="B372" s="353" t="s">
        <v>2486</v>
      </c>
      <c r="C372" s="354" t="s">
        <v>1210</v>
      </c>
      <c r="D372" s="354" t="s">
        <v>1868</v>
      </c>
      <c r="E372" s="355" t="s">
        <v>1273</v>
      </c>
      <c r="F372" s="356">
        <v>20</v>
      </c>
      <c r="G372" s="356">
        <v>220</v>
      </c>
      <c r="H372" s="356">
        <v>4400</v>
      </c>
      <c r="I372" s="357">
        <v>1.375236368751E-2</v>
      </c>
      <c r="J372" s="357">
        <v>6.2510744030000001E-5</v>
      </c>
      <c r="K372" s="357">
        <v>0</v>
      </c>
    </row>
    <row r="373" spans="2:11" x14ac:dyDescent="0.2">
      <c r="B373" s="353" t="s">
        <v>2717</v>
      </c>
      <c r="C373" s="354" t="s">
        <v>1210</v>
      </c>
      <c r="D373" s="354" t="s">
        <v>1868</v>
      </c>
      <c r="E373" s="355" t="s">
        <v>1273</v>
      </c>
      <c r="F373" s="356">
        <v>19</v>
      </c>
      <c r="G373" s="356">
        <v>260</v>
      </c>
      <c r="H373" s="356">
        <v>4940</v>
      </c>
      <c r="I373" s="357">
        <v>1.544015377643E-2</v>
      </c>
      <c r="J373" s="357">
        <v>5.9385206830000001E-5</v>
      </c>
      <c r="K373" s="357">
        <v>0</v>
      </c>
    </row>
    <row r="374" spans="2:11" x14ac:dyDescent="0.2">
      <c r="B374" s="353" t="s">
        <v>2713</v>
      </c>
      <c r="C374" s="354" t="s">
        <v>1210</v>
      </c>
      <c r="D374" s="354" t="s">
        <v>1868</v>
      </c>
      <c r="E374" s="355" t="s">
        <v>1273</v>
      </c>
      <c r="F374" s="356">
        <v>30</v>
      </c>
      <c r="G374" s="356">
        <v>180</v>
      </c>
      <c r="H374" s="356">
        <v>5400</v>
      </c>
      <c r="I374" s="357">
        <v>1.6877900889220001E-2</v>
      </c>
      <c r="J374" s="357">
        <v>9.3766116049999996E-5</v>
      </c>
      <c r="K374" s="357">
        <v>0</v>
      </c>
    </row>
    <row r="375" spans="2:11" x14ac:dyDescent="0.2">
      <c r="B375" s="353" t="s">
        <v>2721</v>
      </c>
      <c r="C375" s="354" t="s">
        <v>1210</v>
      </c>
      <c r="D375" s="354" t="s">
        <v>1868</v>
      </c>
      <c r="E375" s="355" t="s">
        <v>1273</v>
      </c>
      <c r="F375" s="356">
        <v>30</v>
      </c>
      <c r="G375" s="356">
        <v>228</v>
      </c>
      <c r="H375" s="356">
        <v>6840</v>
      </c>
      <c r="I375" s="357">
        <v>2.137867445967E-2</v>
      </c>
      <c r="J375" s="357">
        <v>9.3766116049999996E-5</v>
      </c>
      <c r="K375" s="357">
        <v>0</v>
      </c>
    </row>
    <row r="376" spans="2:11" x14ac:dyDescent="0.2">
      <c r="B376" s="353" t="s">
        <v>2686</v>
      </c>
      <c r="C376" s="354" t="s">
        <v>1210</v>
      </c>
      <c r="D376" s="354" t="s">
        <v>1868</v>
      </c>
      <c r="E376" s="355" t="s">
        <v>1273</v>
      </c>
      <c r="F376" s="356">
        <v>24</v>
      </c>
      <c r="G376" s="356">
        <v>450</v>
      </c>
      <c r="H376" s="356">
        <v>10800</v>
      </c>
      <c r="I376" s="357">
        <v>3.3755801778430003E-2</v>
      </c>
      <c r="J376" s="357">
        <v>7.5012892840000005E-5</v>
      </c>
      <c r="K376" s="357">
        <v>0</v>
      </c>
    </row>
    <row r="377" spans="2:11" x14ac:dyDescent="0.2">
      <c r="B377" s="353" t="s">
        <v>2448</v>
      </c>
      <c r="C377" s="354" t="s">
        <v>1210</v>
      </c>
      <c r="D377" s="354" t="s">
        <v>1868</v>
      </c>
      <c r="E377" s="355" t="s">
        <v>1273</v>
      </c>
      <c r="F377" s="356">
        <v>36</v>
      </c>
      <c r="G377" s="356">
        <v>330</v>
      </c>
      <c r="H377" s="356">
        <v>11880</v>
      </c>
      <c r="I377" s="357">
        <v>3.7131381956269999E-2</v>
      </c>
      <c r="J377" s="357">
        <v>1.1251933926E-4</v>
      </c>
      <c r="K377" s="357">
        <v>0</v>
      </c>
    </row>
    <row r="378" spans="2:11" x14ac:dyDescent="0.2">
      <c r="B378" s="353" t="s">
        <v>2724</v>
      </c>
      <c r="C378" s="354" t="s">
        <v>1210</v>
      </c>
      <c r="D378" s="354" t="s">
        <v>1868</v>
      </c>
      <c r="E378" s="355" t="s">
        <v>1273</v>
      </c>
      <c r="F378" s="356">
        <v>49</v>
      </c>
      <c r="G378" s="356">
        <v>311.63265306122503</v>
      </c>
      <c r="H378" s="356">
        <v>15270</v>
      </c>
      <c r="I378" s="357">
        <v>4.7726953070060002E-2</v>
      </c>
      <c r="J378" s="357">
        <v>1.5315132288E-4</v>
      </c>
      <c r="K378" s="357">
        <v>0</v>
      </c>
    </row>
    <row r="379" spans="2:11" x14ac:dyDescent="0.2">
      <c r="B379" s="353" t="s">
        <v>2695</v>
      </c>
      <c r="C379" s="354" t="s">
        <v>1210</v>
      </c>
      <c r="D379" s="354" t="s">
        <v>1868</v>
      </c>
      <c r="E379" s="355" t="s">
        <v>1273</v>
      </c>
      <c r="F379" s="356">
        <v>27</v>
      </c>
      <c r="G379" s="356">
        <v>601</v>
      </c>
      <c r="H379" s="356">
        <v>16227</v>
      </c>
      <c r="I379" s="357">
        <v>5.0718092172090001E-2</v>
      </c>
      <c r="J379" s="357">
        <v>8.4389504449999995E-5</v>
      </c>
      <c r="K379" s="357">
        <v>0</v>
      </c>
    </row>
    <row r="380" spans="2:11" x14ac:dyDescent="0.2">
      <c r="B380" s="353" t="s">
        <v>2754</v>
      </c>
      <c r="C380" s="354" t="s">
        <v>1211</v>
      </c>
      <c r="D380" s="354" t="s">
        <v>1868</v>
      </c>
      <c r="E380" s="355" t="s">
        <v>1273</v>
      </c>
      <c r="F380" s="356">
        <v>11</v>
      </c>
      <c r="G380" s="356">
        <v>10</v>
      </c>
      <c r="H380" s="356">
        <v>110</v>
      </c>
      <c r="I380" s="357">
        <v>3.4380909218999998E-4</v>
      </c>
      <c r="J380" s="357">
        <v>3.4380909220000002E-5</v>
      </c>
      <c r="K380" s="357">
        <v>0</v>
      </c>
    </row>
    <row r="381" spans="2:11" x14ac:dyDescent="0.2">
      <c r="B381" s="353" t="s">
        <v>2754</v>
      </c>
      <c r="C381" s="354" t="s">
        <v>1211</v>
      </c>
      <c r="D381" s="354" t="s">
        <v>1868</v>
      </c>
      <c r="E381" s="355" t="s">
        <v>1273</v>
      </c>
      <c r="F381" s="356">
        <v>14</v>
      </c>
      <c r="G381" s="356">
        <v>10</v>
      </c>
      <c r="H381" s="356">
        <v>140</v>
      </c>
      <c r="I381" s="357">
        <v>4.3757520824E-4</v>
      </c>
      <c r="J381" s="357">
        <v>4.3757520820000003E-5</v>
      </c>
      <c r="K381" s="357">
        <v>0</v>
      </c>
    </row>
    <row r="382" spans="2:11" x14ac:dyDescent="0.2">
      <c r="B382" s="353" t="s">
        <v>2635</v>
      </c>
      <c r="C382" s="354" t="s">
        <v>1211</v>
      </c>
      <c r="D382" s="354" t="s">
        <v>1868</v>
      </c>
      <c r="E382" s="355" t="s">
        <v>1273</v>
      </c>
      <c r="F382" s="356">
        <v>1</v>
      </c>
      <c r="G382" s="356">
        <v>355</v>
      </c>
      <c r="H382" s="356">
        <v>355</v>
      </c>
      <c r="I382" s="357">
        <v>1.10956570661E-3</v>
      </c>
      <c r="J382" s="357">
        <v>3.1255371999999998E-6</v>
      </c>
      <c r="K382" s="357">
        <v>0</v>
      </c>
    </row>
    <row r="383" spans="2:11" x14ac:dyDescent="0.2">
      <c r="B383" s="353" t="s">
        <v>2682</v>
      </c>
      <c r="C383" s="354" t="s">
        <v>1211</v>
      </c>
      <c r="D383" s="354" t="s">
        <v>1868</v>
      </c>
      <c r="E383" s="355" t="s">
        <v>1273</v>
      </c>
      <c r="F383" s="356">
        <v>4</v>
      </c>
      <c r="G383" s="356">
        <v>240</v>
      </c>
      <c r="H383" s="356">
        <v>960</v>
      </c>
      <c r="I383" s="357">
        <v>3.00051571364E-3</v>
      </c>
      <c r="J383" s="357">
        <v>1.2502148810000001E-5</v>
      </c>
      <c r="K383" s="357">
        <v>0</v>
      </c>
    </row>
    <row r="384" spans="2:11" x14ac:dyDescent="0.2">
      <c r="B384" s="353" t="s">
        <v>2605</v>
      </c>
      <c r="C384" s="354" t="s">
        <v>1211</v>
      </c>
      <c r="D384" s="354" t="s">
        <v>1868</v>
      </c>
      <c r="E384" s="355" t="s">
        <v>1273</v>
      </c>
      <c r="F384" s="356">
        <v>169</v>
      </c>
      <c r="G384" s="356">
        <v>9</v>
      </c>
      <c r="H384" s="356">
        <v>1521</v>
      </c>
      <c r="I384" s="357">
        <v>4.7539420837999996E-3</v>
      </c>
      <c r="J384" s="357">
        <v>5.2821578709000001E-4</v>
      </c>
      <c r="K384" s="357">
        <v>0</v>
      </c>
    </row>
    <row r="385" spans="2:11" x14ac:dyDescent="0.2">
      <c r="B385" s="353" t="s">
        <v>2660</v>
      </c>
      <c r="C385" s="354" t="s">
        <v>1211</v>
      </c>
      <c r="D385" s="354" t="s">
        <v>1868</v>
      </c>
      <c r="E385" s="355" t="s">
        <v>1273</v>
      </c>
      <c r="F385" s="356">
        <v>15</v>
      </c>
      <c r="G385" s="356">
        <v>280</v>
      </c>
      <c r="H385" s="356">
        <v>4200</v>
      </c>
      <c r="I385" s="357">
        <v>1.312725624717E-2</v>
      </c>
      <c r="J385" s="357">
        <v>4.688305803E-5</v>
      </c>
      <c r="K385" s="357">
        <v>0</v>
      </c>
    </row>
    <row r="386" spans="2:11" x14ac:dyDescent="0.2">
      <c r="B386" s="353" t="s">
        <v>2568</v>
      </c>
      <c r="C386" s="354" t="s">
        <v>1211</v>
      </c>
      <c r="D386" s="354" t="s">
        <v>1868</v>
      </c>
      <c r="E386" s="355" t="s">
        <v>1273</v>
      </c>
      <c r="F386" s="356">
        <v>17</v>
      </c>
      <c r="G386" s="356">
        <v>335</v>
      </c>
      <c r="H386" s="356">
        <v>5695</v>
      </c>
      <c r="I386" s="357">
        <v>1.7799934363719998E-2</v>
      </c>
      <c r="J386" s="357">
        <v>5.313413243E-5</v>
      </c>
      <c r="K386" s="357">
        <v>0</v>
      </c>
    </row>
    <row r="387" spans="2:11" x14ac:dyDescent="0.2">
      <c r="B387" s="353" t="s">
        <v>2701</v>
      </c>
      <c r="C387" s="354" t="s">
        <v>1211</v>
      </c>
      <c r="D387" s="354" t="s">
        <v>1868</v>
      </c>
      <c r="E387" s="355" t="s">
        <v>1273</v>
      </c>
      <c r="F387" s="356">
        <v>22</v>
      </c>
      <c r="G387" s="356">
        <v>366</v>
      </c>
      <c r="H387" s="356">
        <v>8052</v>
      </c>
      <c r="I387" s="357">
        <v>2.5166825548139999E-2</v>
      </c>
      <c r="J387" s="357">
        <v>6.8761818440000005E-5</v>
      </c>
      <c r="K387" s="357">
        <v>0</v>
      </c>
    </row>
    <row r="388" spans="2:11" x14ac:dyDescent="0.2">
      <c r="B388" s="353" t="s">
        <v>2525</v>
      </c>
      <c r="C388" s="354" t="s">
        <v>1211</v>
      </c>
      <c r="D388" s="354" t="s">
        <v>1868</v>
      </c>
      <c r="E388" s="355" t="s">
        <v>1273</v>
      </c>
      <c r="F388" s="356">
        <v>34</v>
      </c>
      <c r="G388" s="356">
        <v>299</v>
      </c>
      <c r="H388" s="356">
        <v>10166</v>
      </c>
      <c r="I388" s="357">
        <v>3.177421119255E-2</v>
      </c>
      <c r="J388" s="357">
        <v>1.0626826486E-4</v>
      </c>
      <c r="K388" s="357">
        <v>0</v>
      </c>
    </row>
    <row r="389" spans="2:11" x14ac:dyDescent="0.2">
      <c r="B389" s="353" t="s">
        <v>2735</v>
      </c>
      <c r="C389" s="354" t="s">
        <v>1211</v>
      </c>
      <c r="D389" s="354" t="s">
        <v>1868</v>
      </c>
      <c r="E389" s="355" t="s">
        <v>1273</v>
      </c>
      <c r="F389" s="356">
        <v>20</v>
      </c>
      <c r="G389" s="356">
        <v>510</v>
      </c>
      <c r="H389" s="356">
        <v>10200</v>
      </c>
      <c r="I389" s="357">
        <v>3.1880479457410002E-2</v>
      </c>
      <c r="J389" s="357">
        <v>6.2510744030000001E-5</v>
      </c>
      <c r="K389" s="357">
        <v>0</v>
      </c>
    </row>
    <row r="390" spans="2:11" x14ac:dyDescent="0.2">
      <c r="B390" s="353" t="s">
        <v>2700</v>
      </c>
      <c r="C390" s="354" t="s">
        <v>1211</v>
      </c>
      <c r="D390" s="354" t="s">
        <v>1868</v>
      </c>
      <c r="E390" s="355" t="s">
        <v>1273</v>
      </c>
      <c r="F390" s="356">
        <v>22</v>
      </c>
      <c r="G390" s="356">
        <v>560</v>
      </c>
      <c r="H390" s="356">
        <v>12320</v>
      </c>
      <c r="I390" s="357">
        <v>3.8506618325020003E-2</v>
      </c>
      <c r="J390" s="357">
        <v>6.8761818440000005E-5</v>
      </c>
      <c r="K390" s="357">
        <v>0</v>
      </c>
    </row>
    <row r="391" spans="2:11" x14ac:dyDescent="0.2">
      <c r="B391" s="353" t="s">
        <v>2637</v>
      </c>
      <c r="C391" s="354" t="s">
        <v>1211</v>
      </c>
      <c r="D391" s="354" t="s">
        <v>1868</v>
      </c>
      <c r="E391" s="355" t="s">
        <v>1273</v>
      </c>
      <c r="F391" s="356">
        <v>43</v>
      </c>
      <c r="G391" s="356">
        <v>375</v>
      </c>
      <c r="H391" s="356">
        <v>16125</v>
      </c>
      <c r="I391" s="357">
        <v>5.0399287377520002E-2</v>
      </c>
      <c r="J391" s="357">
        <v>1.3439809966999999E-4</v>
      </c>
      <c r="K391" s="357">
        <v>0</v>
      </c>
    </row>
    <row r="392" spans="2:11" x14ac:dyDescent="0.2">
      <c r="B392" s="353" t="s">
        <v>2689</v>
      </c>
      <c r="C392" s="354" t="s">
        <v>1212</v>
      </c>
      <c r="D392" s="354" t="s">
        <v>1868</v>
      </c>
      <c r="E392" s="355" t="s">
        <v>1273</v>
      </c>
      <c r="F392" s="356">
        <v>3</v>
      </c>
      <c r="G392" s="356">
        <v>270</v>
      </c>
      <c r="H392" s="356">
        <v>810</v>
      </c>
      <c r="I392" s="357">
        <v>2.5316851333799999E-3</v>
      </c>
      <c r="J392" s="357">
        <v>9.3766116100000005E-6</v>
      </c>
      <c r="K392" s="357">
        <v>0</v>
      </c>
    </row>
    <row r="393" spans="2:11" x14ac:dyDescent="0.2">
      <c r="B393" s="353" t="s">
        <v>2686</v>
      </c>
      <c r="C393" s="354" t="s">
        <v>1212</v>
      </c>
      <c r="D393" s="354" t="s">
        <v>1868</v>
      </c>
      <c r="E393" s="355" t="s">
        <v>1273</v>
      </c>
      <c r="F393" s="356">
        <v>5</v>
      </c>
      <c r="G393" s="356">
        <v>305</v>
      </c>
      <c r="H393" s="356">
        <v>1525</v>
      </c>
      <c r="I393" s="357">
        <v>4.7664442325999999E-3</v>
      </c>
      <c r="J393" s="357">
        <v>1.5627686010000001E-5</v>
      </c>
      <c r="K393" s="357">
        <v>0</v>
      </c>
    </row>
    <row r="394" spans="2:11" x14ac:dyDescent="0.2">
      <c r="B394" s="353" t="s">
        <v>2687</v>
      </c>
      <c r="C394" s="354" t="s">
        <v>1212</v>
      </c>
      <c r="D394" s="354" t="s">
        <v>1868</v>
      </c>
      <c r="E394" s="355" t="s">
        <v>1273</v>
      </c>
      <c r="F394" s="356">
        <v>15</v>
      </c>
      <c r="G394" s="356">
        <v>165</v>
      </c>
      <c r="H394" s="356">
        <v>2475</v>
      </c>
      <c r="I394" s="357">
        <v>7.73570457422E-3</v>
      </c>
      <c r="J394" s="357">
        <v>4.688305803E-5</v>
      </c>
      <c r="K394" s="357">
        <v>0</v>
      </c>
    </row>
    <row r="395" spans="2:11" x14ac:dyDescent="0.2">
      <c r="B395" s="353" t="s">
        <v>2682</v>
      </c>
      <c r="C395" s="354" t="s">
        <v>1212</v>
      </c>
      <c r="D395" s="354" t="s">
        <v>1868</v>
      </c>
      <c r="E395" s="355" t="s">
        <v>1273</v>
      </c>
      <c r="F395" s="356">
        <v>13</v>
      </c>
      <c r="G395" s="356">
        <v>240</v>
      </c>
      <c r="H395" s="356">
        <v>3120</v>
      </c>
      <c r="I395" s="357">
        <v>9.7516760693200002E-3</v>
      </c>
      <c r="J395" s="357">
        <v>4.0631983620000003E-5</v>
      </c>
      <c r="K395" s="357">
        <v>0</v>
      </c>
    </row>
    <row r="396" spans="2:11" x14ac:dyDescent="0.2">
      <c r="B396" s="353" t="s">
        <v>2738</v>
      </c>
      <c r="C396" s="354" t="s">
        <v>1212</v>
      </c>
      <c r="D396" s="354" t="s">
        <v>1868</v>
      </c>
      <c r="E396" s="355" t="s">
        <v>1273</v>
      </c>
      <c r="F396" s="356">
        <v>162</v>
      </c>
      <c r="G396" s="356">
        <v>477</v>
      </c>
      <c r="H396" s="356">
        <v>77274</v>
      </c>
      <c r="I396" s="357">
        <v>0.24152276172466999</v>
      </c>
      <c r="J396" s="357">
        <v>5.0633702668000005E-4</v>
      </c>
      <c r="K396" s="357">
        <v>0</v>
      </c>
    </row>
    <row r="397" spans="2:11" x14ac:dyDescent="0.2">
      <c r="B397" s="353" t="s">
        <v>2732</v>
      </c>
      <c r="C397" s="354" t="s">
        <v>1213</v>
      </c>
      <c r="D397" s="354" t="s">
        <v>1868</v>
      </c>
      <c r="E397" s="355" t="s">
        <v>1273</v>
      </c>
      <c r="F397" s="356">
        <v>1</v>
      </c>
      <c r="G397" s="356">
        <v>135</v>
      </c>
      <c r="H397" s="356">
        <v>135</v>
      </c>
      <c r="I397" s="357">
        <v>4.2194752223000001E-4</v>
      </c>
      <c r="J397" s="357">
        <v>3.1255371999999998E-6</v>
      </c>
      <c r="K397" s="357">
        <v>0</v>
      </c>
    </row>
    <row r="398" spans="2:11" x14ac:dyDescent="0.2">
      <c r="B398" s="353" t="s">
        <v>2702</v>
      </c>
      <c r="C398" s="354" t="s">
        <v>1213</v>
      </c>
      <c r="D398" s="354" t="s">
        <v>1868</v>
      </c>
      <c r="E398" s="355" t="s">
        <v>1273</v>
      </c>
      <c r="F398" s="356">
        <v>1</v>
      </c>
      <c r="G398" s="356">
        <v>180</v>
      </c>
      <c r="H398" s="356">
        <v>180</v>
      </c>
      <c r="I398" s="357">
        <v>5.6259669630999995E-4</v>
      </c>
      <c r="J398" s="357">
        <v>3.1255371999999998E-6</v>
      </c>
      <c r="K398" s="357">
        <v>0</v>
      </c>
    </row>
    <row r="399" spans="2:11" x14ac:dyDescent="0.2">
      <c r="B399" s="353" t="s">
        <v>2703</v>
      </c>
      <c r="C399" s="354" t="s">
        <v>1213</v>
      </c>
      <c r="D399" s="354" t="s">
        <v>1868</v>
      </c>
      <c r="E399" s="355" t="s">
        <v>1273</v>
      </c>
      <c r="F399" s="356">
        <v>1</v>
      </c>
      <c r="G399" s="356">
        <v>220</v>
      </c>
      <c r="H399" s="356">
        <v>220</v>
      </c>
      <c r="I399" s="357">
        <v>6.8761818437999996E-4</v>
      </c>
      <c r="J399" s="357">
        <v>3.1255371999999998E-6</v>
      </c>
      <c r="K399" s="357">
        <v>0</v>
      </c>
    </row>
    <row r="400" spans="2:11" x14ac:dyDescent="0.2">
      <c r="B400" s="353" t="s">
        <v>2770</v>
      </c>
      <c r="C400" s="354" t="s">
        <v>1213</v>
      </c>
      <c r="D400" s="354" t="s">
        <v>1868</v>
      </c>
      <c r="E400" s="355" t="s">
        <v>1273</v>
      </c>
      <c r="F400" s="356">
        <v>4</v>
      </c>
      <c r="G400" s="356">
        <v>59</v>
      </c>
      <c r="H400" s="356">
        <v>236</v>
      </c>
      <c r="I400" s="357">
        <v>7.3762677960000002E-4</v>
      </c>
      <c r="J400" s="357">
        <v>1.2502148810000001E-5</v>
      </c>
      <c r="K400" s="357">
        <v>0</v>
      </c>
    </row>
    <row r="401" spans="2:11" x14ac:dyDescent="0.2">
      <c r="B401" s="353" t="s">
        <v>2702</v>
      </c>
      <c r="C401" s="354" t="s">
        <v>1213</v>
      </c>
      <c r="D401" s="354" t="s">
        <v>1868</v>
      </c>
      <c r="E401" s="355" t="s">
        <v>1273</v>
      </c>
      <c r="F401" s="356">
        <v>3</v>
      </c>
      <c r="G401" s="356">
        <v>180</v>
      </c>
      <c r="H401" s="356">
        <v>540</v>
      </c>
      <c r="I401" s="357">
        <v>1.68779008892E-3</v>
      </c>
      <c r="J401" s="357">
        <v>9.3766116100000005E-6</v>
      </c>
      <c r="K401" s="357">
        <v>0</v>
      </c>
    </row>
    <row r="402" spans="2:11" x14ac:dyDescent="0.2">
      <c r="B402" s="353" t="s">
        <v>2686</v>
      </c>
      <c r="C402" s="354" t="s">
        <v>1213</v>
      </c>
      <c r="D402" s="354" t="s">
        <v>1868</v>
      </c>
      <c r="E402" s="355" t="s">
        <v>1273</v>
      </c>
      <c r="F402" s="356">
        <v>80</v>
      </c>
      <c r="G402" s="356">
        <v>400</v>
      </c>
      <c r="H402" s="356">
        <v>32000</v>
      </c>
      <c r="I402" s="357">
        <v>0.10001719045460999</v>
      </c>
      <c r="J402" s="357">
        <v>2.5004297614000001E-4</v>
      </c>
      <c r="K402" s="357">
        <v>0</v>
      </c>
    </row>
    <row r="403" spans="2:11" x14ac:dyDescent="0.2">
      <c r="B403" s="353" t="s">
        <v>2652</v>
      </c>
      <c r="C403" s="354" t="s">
        <v>1213</v>
      </c>
      <c r="D403" s="354" t="s">
        <v>1868</v>
      </c>
      <c r="E403" s="355" t="s">
        <v>1273</v>
      </c>
      <c r="F403" s="356">
        <v>129</v>
      </c>
      <c r="G403" s="356">
        <v>320</v>
      </c>
      <c r="H403" s="356">
        <v>41280</v>
      </c>
      <c r="I403" s="357">
        <v>0.12902217568645</v>
      </c>
      <c r="J403" s="357">
        <v>4.0319429902000001E-4</v>
      </c>
      <c r="K403" s="357">
        <v>0</v>
      </c>
    </row>
    <row r="404" spans="2:11" x14ac:dyDescent="0.2">
      <c r="B404" s="353" t="s">
        <v>2723</v>
      </c>
      <c r="C404" s="354" t="s">
        <v>1214</v>
      </c>
      <c r="D404" s="354" t="s">
        <v>1868</v>
      </c>
      <c r="E404" s="355" t="s">
        <v>1273</v>
      </c>
      <c r="F404" s="356">
        <v>2</v>
      </c>
      <c r="G404" s="356">
        <v>310</v>
      </c>
      <c r="H404" s="356">
        <v>620</v>
      </c>
      <c r="I404" s="357">
        <v>1.9378330650600001E-3</v>
      </c>
      <c r="J404" s="357">
        <v>6.2510743999999996E-6</v>
      </c>
      <c r="K404" s="357">
        <v>0</v>
      </c>
    </row>
    <row r="405" spans="2:11" x14ac:dyDescent="0.2">
      <c r="B405" s="353" t="s">
        <v>2743</v>
      </c>
      <c r="C405" s="354" t="s">
        <v>1214</v>
      </c>
      <c r="D405" s="354" t="s">
        <v>1868</v>
      </c>
      <c r="E405" s="355" t="s">
        <v>1273</v>
      </c>
      <c r="F405" s="356">
        <v>5</v>
      </c>
      <c r="G405" s="356">
        <v>155</v>
      </c>
      <c r="H405" s="356">
        <v>775</v>
      </c>
      <c r="I405" s="357">
        <v>2.4222913313200001E-3</v>
      </c>
      <c r="J405" s="357">
        <v>1.5627686010000001E-5</v>
      </c>
      <c r="K405" s="357">
        <v>0</v>
      </c>
    </row>
    <row r="406" spans="2:11" x14ac:dyDescent="0.2">
      <c r="B406" s="353" t="s">
        <v>2741</v>
      </c>
      <c r="C406" s="354" t="s">
        <v>1214</v>
      </c>
      <c r="D406" s="354" t="s">
        <v>1868</v>
      </c>
      <c r="E406" s="355" t="s">
        <v>1273</v>
      </c>
      <c r="F406" s="356">
        <v>26</v>
      </c>
      <c r="G406" s="356">
        <v>240</v>
      </c>
      <c r="H406" s="356">
        <v>6240</v>
      </c>
      <c r="I406" s="357">
        <v>1.9503352138649999E-2</v>
      </c>
      <c r="J406" s="357">
        <v>8.1263967240000006E-5</v>
      </c>
      <c r="K406" s="357">
        <v>0</v>
      </c>
    </row>
    <row r="407" spans="2:11" x14ac:dyDescent="0.2">
      <c r="B407" s="353" t="s">
        <v>2743</v>
      </c>
      <c r="C407" s="354" t="s">
        <v>1214</v>
      </c>
      <c r="D407" s="354" t="s">
        <v>1868</v>
      </c>
      <c r="E407" s="355" t="s">
        <v>1273</v>
      </c>
      <c r="F407" s="356">
        <v>29</v>
      </c>
      <c r="G407" s="356">
        <v>220</v>
      </c>
      <c r="H407" s="356">
        <v>6380</v>
      </c>
      <c r="I407" s="357">
        <v>1.994092734689E-2</v>
      </c>
      <c r="J407" s="357">
        <v>9.0640578849999996E-5</v>
      </c>
      <c r="K407" s="357">
        <v>0</v>
      </c>
    </row>
    <row r="408" spans="2:11" x14ac:dyDescent="0.2">
      <c r="B408" s="353" t="s">
        <v>2707</v>
      </c>
      <c r="C408" s="354" t="s">
        <v>1214</v>
      </c>
      <c r="D408" s="354" t="s">
        <v>1868</v>
      </c>
      <c r="E408" s="355" t="s">
        <v>1273</v>
      </c>
      <c r="F408" s="356">
        <v>91</v>
      </c>
      <c r="G408" s="356">
        <v>120</v>
      </c>
      <c r="H408" s="356">
        <v>10920</v>
      </c>
      <c r="I408" s="357">
        <v>3.4130866242640001E-2</v>
      </c>
      <c r="J408" s="357">
        <v>2.8442388536000001E-4</v>
      </c>
      <c r="K408" s="357">
        <v>0</v>
      </c>
    </row>
    <row r="409" spans="2:11" x14ac:dyDescent="0.2">
      <c r="B409" s="353" t="s">
        <v>2770</v>
      </c>
      <c r="C409" s="354" t="s">
        <v>1214</v>
      </c>
      <c r="D409" s="354" t="s">
        <v>1868</v>
      </c>
      <c r="E409" s="355" t="s">
        <v>1273</v>
      </c>
      <c r="F409" s="356">
        <v>103</v>
      </c>
      <c r="G409" s="356">
        <v>311.98058252427199</v>
      </c>
      <c r="H409" s="356">
        <v>32134</v>
      </c>
      <c r="I409" s="357">
        <v>0.10043601243964</v>
      </c>
      <c r="J409" s="357">
        <v>3.2193033178000001E-4</v>
      </c>
      <c r="K409" s="357">
        <v>0</v>
      </c>
    </row>
    <row r="410" spans="2:11" x14ac:dyDescent="0.2">
      <c r="B410" s="353" t="s">
        <v>2548</v>
      </c>
      <c r="C410" s="354" t="s">
        <v>1371</v>
      </c>
      <c r="D410" s="354" t="s">
        <v>1868</v>
      </c>
      <c r="E410" s="355" t="s">
        <v>1273</v>
      </c>
      <c r="F410" s="356">
        <v>3</v>
      </c>
      <c r="G410" s="356">
        <v>260</v>
      </c>
      <c r="H410" s="356">
        <v>780</v>
      </c>
      <c r="I410" s="357">
        <v>2.43791901733E-3</v>
      </c>
      <c r="J410" s="357">
        <v>9.3766116100000005E-6</v>
      </c>
      <c r="K410" s="357">
        <v>0</v>
      </c>
    </row>
    <row r="411" spans="2:11" x14ac:dyDescent="0.2">
      <c r="B411" s="353" t="s">
        <v>2583</v>
      </c>
      <c r="C411" s="354" t="s">
        <v>1371</v>
      </c>
      <c r="D411" s="354" t="s">
        <v>1868</v>
      </c>
      <c r="E411" s="355" t="s">
        <v>1273</v>
      </c>
      <c r="F411" s="356">
        <v>4</v>
      </c>
      <c r="G411" s="356">
        <v>230</v>
      </c>
      <c r="H411" s="356">
        <v>920</v>
      </c>
      <c r="I411" s="357">
        <v>2.8754942255699999E-3</v>
      </c>
      <c r="J411" s="357">
        <v>1.2502148810000001E-5</v>
      </c>
      <c r="K411" s="357">
        <v>0</v>
      </c>
    </row>
    <row r="412" spans="2:11" x14ac:dyDescent="0.2">
      <c r="B412" s="353" t="s">
        <v>2470</v>
      </c>
      <c r="C412" s="354" t="s">
        <v>1371</v>
      </c>
      <c r="D412" s="354" t="s">
        <v>1868</v>
      </c>
      <c r="E412" s="355" t="s">
        <v>1273</v>
      </c>
      <c r="F412" s="356">
        <v>6</v>
      </c>
      <c r="G412" s="356">
        <v>370</v>
      </c>
      <c r="H412" s="356">
        <v>2220</v>
      </c>
      <c r="I412" s="357">
        <v>6.9386925877899996E-3</v>
      </c>
      <c r="J412" s="357">
        <v>1.8753223210000001E-5</v>
      </c>
      <c r="K412" s="357">
        <v>0</v>
      </c>
    </row>
    <row r="413" spans="2:11" x14ac:dyDescent="0.2">
      <c r="B413" s="353" t="s">
        <v>2605</v>
      </c>
      <c r="C413" s="354" t="s">
        <v>1371</v>
      </c>
      <c r="D413" s="354" t="s">
        <v>1868</v>
      </c>
      <c r="E413" s="355" t="s">
        <v>1273</v>
      </c>
      <c r="F413" s="356">
        <v>30</v>
      </c>
      <c r="G413" s="356">
        <v>125</v>
      </c>
      <c r="H413" s="356">
        <v>3750</v>
      </c>
      <c r="I413" s="357">
        <v>1.17207645064E-2</v>
      </c>
      <c r="J413" s="357">
        <v>9.3766116049999996E-5</v>
      </c>
      <c r="K413" s="357">
        <v>0</v>
      </c>
    </row>
    <row r="414" spans="2:11" x14ac:dyDescent="0.2">
      <c r="B414" s="353" t="s">
        <v>2605</v>
      </c>
      <c r="C414" s="354" t="s">
        <v>1371</v>
      </c>
      <c r="D414" s="354" t="s">
        <v>1868</v>
      </c>
      <c r="E414" s="355" t="s">
        <v>1273</v>
      </c>
      <c r="F414" s="356">
        <v>17</v>
      </c>
      <c r="G414" s="356">
        <v>440</v>
      </c>
      <c r="H414" s="356">
        <v>7480</v>
      </c>
      <c r="I414" s="357">
        <v>2.3379018268759998E-2</v>
      </c>
      <c r="J414" s="357">
        <v>5.313413243E-5</v>
      </c>
      <c r="K414" s="357">
        <v>0</v>
      </c>
    </row>
    <row r="415" spans="2:11" x14ac:dyDescent="0.2">
      <c r="B415" s="353" t="s">
        <v>2636</v>
      </c>
      <c r="C415" s="354" t="s">
        <v>1371</v>
      </c>
      <c r="D415" s="354" t="s">
        <v>1868</v>
      </c>
      <c r="E415" s="355" t="s">
        <v>1273</v>
      </c>
      <c r="F415" s="356">
        <v>44</v>
      </c>
      <c r="G415" s="356">
        <v>484</v>
      </c>
      <c r="H415" s="356">
        <v>21296</v>
      </c>
      <c r="I415" s="357">
        <v>6.6561440247540002E-2</v>
      </c>
      <c r="J415" s="357">
        <v>1.3752363688000001E-4</v>
      </c>
      <c r="K415" s="357">
        <v>0</v>
      </c>
    </row>
    <row r="416" spans="2:11" x14ac:dyDescent="0.2">
      <c r="B416" s="353" t="s">
        <v>2602</v>
      </c>
      <c r="C416" s="354" t="s">
        <v>1371</v>
      </c>
      <c r="D416" s="354" t="s">
        <v>1868</v>
      </c>
      <c r="E416" s="355" t="s">
        <v>1273</v>
      </c>
      <c r="F416" s="356">
        <v>107</v>
      </c>
      <c r="G416" s="356">
        <v>400</v>
      </c>
      <c r="H416" s="356">
        <v>42800</v>
      </c>
      <c r="I416" s="357">
        <v>0.13377299223304001</v>
      </c>
      <c r="J416" s="357">
        <v>3.3443248058000002E-4</v>
      </c>
      <c r="K416" s="357">
        <v>0</v>
      </c>
    </row>
    <row r="417" spans="2:11" x14ac:dyDescent="0.2">
      <c r="B417" s="353" t="s">
        <v>2596</v>
      </c>
      <c r="C417" s="354" t="s">
        <v>1371</v>
      </c>
      <c r="D417" s="354" t="s">
        <v>1868</v>
      </c>
      <c r="E417" s="355" t="s">
        <v>1273</v>
      </c>
      <c r="F417" s="356">
        <v>94</v>
      </c>
      <c r="G417" s="356">
        <v>463</v>
      </c>
      <c r="H417" s="356">
        <v>43522</v>
      </c>
      <c r="I417" s="357">
        <v>0.13602963009267</v>
      </c>
      <c r="J417" s="357">
        <v>2.9380049695999999E-4</v>
      </c>
      <c r="K417" s="357">
        <v>0</v>
      </c>
    </row>
    <row r="418" spans="2:11" x14ac:dyDescent="0.2">
      <c r="B418" s="353" t="s">
        <v>2438</v>
      </c>
      <c r="C418" s="354" t="s">
        <v>1372</v>
      </c>
      <c r="D418" s="354" t="s">
        <v>1868</v>
      </c>
      <c r="E418" s="355" t="s">
        <v>1273</v>
      </c>
      <c r="F418" s="356">
        <v>1</v>
      </c>
      <c r="G418" s="356">
        <v>95</v>
      </c>
      <c r="H418" s="356">
        <v>95</v>
      </c>
      <c r="I418" s="357">
        <v>2.9692603416000001E-4</v>
      </c>
      <c r="J418" s="357">
        <v>3.1255371999999998E-6</v>
      </c>
      <c r="K418" s="357">
        <v>0</v>
      </c>
    </row>
    <row r="419" spans="2:11" x14ac:dyDescent="0.2">
      <c r="B419" s="353" t="s">
        <v>2458</v>
      </c>
      <c r="C419" s="354" t="s">
        <v>1372</v>
      </c>
      <c r="D419" s="354" t="s">
        <v>1868</v>
      </c>
      <c r="E419" s="355" t="s">
        <v>1273</v>
      </c>
      <c r="F419" s="356">
        <v>2</v>
      </c>
      <c r="G419" s="356">
        <v>67</v>
      </c>
      <c r="H419" s="356">
        <v>134</v>
      </c>
      <c r="I419" s="357">
        <v>4.1882198503E-4</v>
      </c>
      <c r="J419" s="357">
        <v>6.2510743999999996E-6</v>
      </c>
      <c r="K419" s="357">
        <v>0</v>
      </c>
    </row>
    <row r="420" spans="2:11" x14ac:dyDescent="0.2">
      <c r="B420" s="353" t="s">
        <v>2641</v>
      </c>
      <c r="C420" s="354" t="s">
        <v>1372</v>
      </c>
      <c r="D420" s="354" t="s">
        <v>1868</v>
      </c>
      <c r="E420" s="355" t="s">
        <v>1273</v>
      </c>
      <c r="F420" s="356">
        <v>1</v>
      </c>
      <c r="G420" s="356">
        <v>375</v>
      </c>
      <c r="H420" s="356">
        <v>375</v>
      </c>
      <c r="I420" s="357">
        <v>1.1720764506399999E-3</v>
      </c>
      <c r="J420" s="357">
        <v>3.1255371999999998E-6</v>
      </c>
      <c r="K420" s="357">
        <v>0</v>
      </c>
    </row>
    <row r="421" spans="2:11" x14ac:dyDescent="0.2">
      <c r="B421" s="353" t="s">
        <v>2498</v>
      </c>
      <c r="C421" s="354" t="s">
        <v>1372</v>
      </c>
      <c r="D421" s="354" t="s">
        <v>1868</v>
      </c>
      <c r="E421" s="355" t="s">
        <v>1273</v>
      </c>
      <c r="F421" s="356">
        <v>5</v>
      </c>
      <c r="G421" s="356">
        <v>75</v>
      </c>
      <c r="H421" s="356">
        <v>375</v>
      </c>
      <c r="I421" s="357">
        <v>1.1720764506399999E-3</v>
      </c>
      <c r="J421" s="357">
        <v>1.5627686010000001E-5</v>
      </c>
      <c r="K421" s="357">
        <v>0</v>
      </c>
    </row>
    <row r="422" spans="2:11" x14ac:dyDescent="0.2">
      <c r="B422" s="353" t="s">
        <v>2438</v>
      </c>
      <c r="C422" s="354" t="s">
        <v>1372</v>
      </c>
      <c r="D422" s="354" t="s">
        <v>1868</v>
      </c>
      <c r="E422" s="355" t="s">
        <v>1273</v>
      </c>
      <c r="F422" s="356">
        <v>11</v>
      </c>
      <c r="G422" s="356">
        <v>100</v>
      </c>
      <c r="H422" s="356">
        <v>1100</v>
      </c>
      <c r="I422" s="357">
        <v>3.4380909218799998E-3</v>
      </c>
      <c r="J422" s="357">
        <v>3.4380909220000002E-5</v>
      </c>
      <c r="K422" s="357">
        <v>0</v>
      </c>
    </row>
    <row r="423" spans="2:11" x14ac:dyDescent="0.2">
      <c r="B423" s="353" t="s">
        <v>2499</v>
      </c>
      <c r="C423" s="354" t="s">
        <v>1372</v>
      </c>
      <c r="D423" s="354" t="s">
        <v>1868</v>
      </c>
      <c r="E423" s="355" t="s">
        <v>1273</v>
      </c>
      <c r="F423" s="356">
        <v>16</v>
      </c>
      <c r="G423" s="356">
        <v>70</v>
      </c>
      <c r="H423" s="356">
        <v>1120</v>
      </c>
      <c r="I423" s="357">
        <v>3.5006016659100002E-3</v>
      </c>
      <c r="J423" s="357">
        <v>5.000859523E-5</v>
      </c>
      <c r="K423" s="357">
        <v>0</v>
      </c>
    </row>
    <row r="424" spans="2:11" x14ac:dyDescent="0.2">
      <c r="B424" s="353" t="s">
        <v>2504</v>
      </c>
      <c r="C424" s="354" t="s">
        <v>1372</v>
      </c>
      <c r="D424" s="354" t="s">
        <v>1868</v>
      </c>
      <c r="E424" s="355" t="s">
        <v>1273</v>
      </c>
      <c r="F424" s="356">
        <v>14</v>
      </c>
      <c r="G424" s="356">
        <v>385</v>
      </c>
      <c r="H424" s="356">
        <v>5390</v>
      </c>
      <c r="I424" s="357">
        <v>1.6846645517199998E-2</v>
      </c>
      <c r="J424" s="357">
        <v>4.3757520820000003E-5</v>
      </c>
      <c r="K424" s="357">
        <v>0</v>
      </c>
    </row>
    <row r="425" spans="2:11" x14ac:dyDescent="0.2">
      <c r="B425" s="353" t="s">
        <v>2562</v>
      </c>
      <c r="C425" s="354" t="s">
        <v>1372</v>
      </c>
      <c r="D425" s="354" t="s">
        <v>1868</v>
      </c>
      <c r="E425" s="355" t="s">
        <v>1273</v>
      </c>
      <c r="F425" s="356">
        <v>70</v>
      </c>
      <c r="G425" s="356">
        <v>347</v>
      </c>
      <c r="H425" s="356">
        <v>24290</v>
      </c>
      <c r="I425" s="357">
        <v>7.5919298629450002E-2</v>
      </c>
      <c r="J425" s="357">
        <v>2.1878760412E-4</v>
      </c>
      <c r="K425" s="357">
        <v>0</v>
      </c>
    </row>
    <row r="426" spans="2:11" x14ac:dyDescent="0.2">
      <c r="B426" s="353" t="s">
        <v>2460</v>
      </c>
      <c r="C426" s="354" t="s">
        <v>1372</v>
      </c>
      <c r="D426" s="354" t="s">
        <v>1868</v>
      </c>
      <c r="E426" s="355" t="s">
        <v>1273</v>
      </c>
      <c r="F426" s="356">
        <v>106</v>
      </c>
      <c r="G426" s="356">
        <v>435</v>
      </c>
      <c r="H426" s="356">
        <v>46110</v>
      </c>
      <c r="I426" s="357">
        <v>0.14411852037069001</v>
      </c>
      <c r="J426" s="357">
        <v>3.3130694338E-4</v>
      </c>
      <c r="K426" s="357">
        <v>0</v>
      </c>
    </row>
    <row r="427" spans="2:11" x14ac:dyDescent="0.2">
      <c r="B427" s="353" t="s">
        <v>2764</v>
      </c>
      <c r="C427" s="354" t="s">
        <v>1373</v>
      </c>
      <c r="D427" s="354" t="s">
        <v>1868</v>
      </c>
      <c r="E427" s="355" t="s">
        <v>1273</v>
      </c>
      <c r="F427" s="356">
        <v>17</v>
      </c>
      <c r="G427" s="356">
        <v>150</v>
      </c>
      <c r="H427" s="356">
        <v>2550</v>
      </c>
      <c r="I427" s="357">
        <v>7.9701198643500008E-3</v>
      </c>
      <c r="J427" s="357">
        <v>5.313413243E-5</v>
      </c>
      <c r="K427" s="357">
        <v>0</v>
      </c>
    </row>
    <row r="428" spans="2:11" x14ac:dyDescent="0.2">
      <c r="B428" s="353" t="s">
        <v>2550</v>
      </c>
      <c r="C428" s="354" t="s">
        <v>1373</v>
      </c>
      <c r="D428" s="354" t="s">
        <v>1868</v>
      </c>
      <c r="E428" s="355" t="s">
        <v>1273</v>
      </c>
      <c r="F428" s="356">
        <v>16</v>
      </c>
      <c r="G428" s="356">
        <v>160</v>
      </c>
      <c r="H428" s="356">
        <v>2560</v>
      </c>
      <c r="I428" s="357">
        <v>8.0013752363699998E-3</v>
      </c>
      <c r="J428" s="357">
        <v>5.000859523E-5</v>
      </c>
      <c r="K428" s="357">
        <v>0</v>
      </c>
    </row>
    <row r="429" spans="2:11" x14ac:dyDescent="0.2">
      <c r="B429" s="353" t="s">
        <v>2442</v>
      </c>
      <c r="C429" s="354" t="s">
        <v>1373</v>
      </c>
      <c r="D429" s="354" t="s">
        <v>1868</v>
      </c>
      <c r="E429" s="355" t="s">
        <v>1273</v>
      </c>
      <c r="F429" s="356">
        <v>17</v>
      </c>
      <c r="G429" s="356">
        <v>280</v>
      </c>
      <c r="H429" s="356">
        <v>4760</v>
      </c>
      <c r="I429" s="357">
        <v>1.487755708012E-2</v>
      </c>
      <c r="J429" s="357">
        <v>5.313413243E-5</v>
      </c>
      <c r="K429" s="357">
        <v>0</v>
      </c>
    </row>
    <row r="430" spans="2:11" x14ac:dyDescent="0.2">
      <c r="B430" s="353" t="s">
        <v>2646</v>
      </c>
      <c r="C430" s="354" t="s">
        <v>1373</v>
      </c>
      <c r="D430" s="354" t="s">
        <v>1868</v>
      </c>
      <c r="E430" s="355" t="s">
        <v>1273</v>
      </c>
      <c r="F430" s="356">
        <v>18</v>
      </c>
      <c r="G430" s="356">
        <v>302</v>
      </c>
      <c r="H430" s="356">
        <v>5436</v>
      </c>
      <c r="I430" s="357">
        <v>1.6990420228480001E-2</v>
      </c>
      <c r="J430" s="357">
        <v>5.625966963E-5</v>
      </c>
      <c r="K430" s="357">
        <v>0</v>
      </c>
    </row>
    <row r="431" spans="2:11" x14ac:dyDescent="0.2">
      <c r="B431" s="353" t="s">
        <v>2583</v>
      </c>
      <c r="C431" s="354" t="s">
        <v>1374</v>
      </c>
      <c r="D431" s="354" t="s">
        <v>1868</v>
      </c>
      <c r="E431" s="355" t="s">
        <v>1273</v>
      </c>
      <c r="F431" s="356">
        <v>6</v>
      </c>
      <c r="G431" s="356">
        <v>230</v>
      </c>
      <c r="H431" s="356">
        <v>1380</v>
      </c>
      <c r="I431" s="357">
        <v>4.3132413383600004E-3</v>
      </c>
      <c r="J431" s="357">
        <v>1.8753223210000001E-5</v>
      </c>
      <c r="K431" s="357">
        <v>0</v>
      </c>
    </row>
    <row r="432" spans="2:11" x14ac:dyDescent="0.2">
      <c r="B432" s="353" t="s">
        <v>2626</v>
      </c>
      <c r="C432" s="354" t="s">
        <v>1374</v>
      </c>
      <c r="D432" s="354" t="s">
        <v>1868</v>
      </c>
      <c r="E432" s="355" t="s">
        <v>1273</v>
      </c>
      <c r="F432" s="356">
        <v>12</v>
      </c>
      <c r="G432" s="356">
        <v>159</v>
      </c>
      <c r="H432" s="356">
        <v>1908</v>
      </c>
      <c r="I432" s="357">
        <v>5.9635249808600004E-3</v>
      </c>
      <c r="J432" s="357">
        <v>3.7506446420000003E-5</v>
      </c>
      <c r="K432" s="357">
        <v>0</v>
      </c>
    </row>
    <row r="433" spans="2:11" x14ac:dyDescent="0.2">
      <c r="B433" s="353" t="s">
        <v>2610</v>
      </c>
      <c r="C433" s="354" t="s">
        <v>1374</v>
      </c>
      <c r="D433" s="354" t="s">
        <v>1868</v>
      </c>
      <c r="E433" s="355" t="s">
        <v>1273</v>
      </c>
      <c r="F433" s="356">
        <v>44</v>
      </c>
      <c r="G433" s="356">
        <v>305</v>
      </c>
      <c r="H433" s="356">
        <v>13420</v>
      </c>
      <c r="I433" s="357">
        <v>4.1944709246899997E-2</v>
      </c>
      <c r="J433" s="357">
        <v>1.3752363688000001E-4</v>
      </c>
      <c r="K433" s="357">
        <v>0</v>
      </c>
    </row>
    <row r="434" spans="2:11" x14ac:dyDescent="0.2">
      <c r="B434" s="353" t="s">
        <v>2683</v>
      </c>
      <c r="C434" s="354" t="s">
        <v>1375</v>
      </c>
      <c r="D434" s="354" t="s">
        <v>1868</v>
      </c>
      <c r="E434" s="355" t="s">
        <v>1273</v>
      </c>
      <c r="F434" s="356">
        <v>1</v>
      </c>
      <c r="G434" s="356">
        <v>395</v>
      </c>
      <c r="H434" s="356">
        <v>395</v>
      </c>
      <c r="I434" s="357">
        <v>1.2345871946700001E-3</v>
      </c>
      <c r="J434" s="357">
        <v>3.1255371999999998E-6</v>
      </c>
      <c r="K434" s="357">
        <v>0</v>
      </c>
    </row>
    <row r="435" spans="2:11" x14ac:dyDescent="0.2">
      <c r="B435" s="353" t="s">
        <v>2667</v>
      </c>
      <c r="C435" s="354" t="s">
        <v>1375</v>
      </c>
      <c r="D435" s="354" t="s">
        <v>1868</v>
      </c>
      <c r="E435" s="355" t="s">
        <v>1273</v>
      </c>
      <c r="F435" s="356">
        <v>16</v>
      </c>
      <c r="G435" s="356">
        <v>335</v>
      </c>
      <c r="H435" s="356">
        <v>5360</v>
      </c>
      <c r="I435" s="357">
        <v>1.675287940115E-2</v>
      </c>
      <c r="J435" s="357">
        <v>5.000859523E-5</v>
      </c>
      <c r="K435" s="357">
        <v>0</v>
      </c>
    </row>
    <row r="436" spans="2:11" x14ac:dyDescent="0.2">
      <c r="B436" s="353" t="s">
        <v>2705</v>
      </c>
      <c r="C436" s="354" t="s">
        <v>1375</v>
      </c>
      <c r="D436" s="354" t="s">
        <v>1868</v>
      </c>
      <c r="E436" s="355" t="s">
        <v>1273</v>
      </c>
      <c r="F436" s="356">
        <v>97</v>
      </c>
      <c r="G436" s="356">
        <v>480</v>
      </c>
      <c r="H436" s="356">
        <v>46560</v>
      </c>
      <c r="I436" s="357">
        <v>0.14552501211145999</v>
      </c>
      <c r="J436" s="357">
        <v>3.0317710857000001E-4</v>
      </c>
      <c r="K436" s="357">
        <v>0</v>
      </c>
    </row>
    <row r="437" spans="2:11" x14ac:dyDescent="0.2">
      <c r="B437" s="353" t="s">
        <v>2670</v>
      </c>
      <c r="C437" s="354" t="s">
        <v>1376</v>
      </c>
      <c r="D437" s="354" t="s">
        <v>1868</v>
      </c>
      <c r="E437" s="355" t="s">
        <v>1273</v>
      </c>
      <c r="F437" s="356">
        <v>1</v>
      </c>
      <c r="G437" s="356">
        <v>250</v>
      </c>
      <c r="H437" s="356">
        <v>250</v>
      </c>
      <c r="I437" s="357">
        <v>7.8138430042999998E-4</v>
      </c>
      <c r="J437" s="357">
        <v>3.1255371999999998E-6</v>
      </c>
      <c r="K437" s="357">
        <v>0</v>
      </c>
    </row>
    <row r="438" spans="2:11" x14ac:dyDescent="0.2">
      <c r="B438" s="353" t="s">
        <v>2563</v>
      </c>
      <c r="C438" s="354" t="s">
        <v>1377</v>
      </c>
      <c r="D438" s="354" t="s">
        <v>1868</v>
      </c>
      <c r="E438" s="355" t="s">
        <v>1273</v>
      </c>
      <c r="F438" s="356">
        <v>7</v>
      </c>
      <c r="G438" s="356">
        <v>145</v>
      </c>
      <c r="H438" s="356">
        <v>1015</v>
      </c>
      <c r="I438" s="357">
        <v>3.1724202597300001E-3</v>
      </c>
      <c r="J438" s="357">
        <v>2.1878760410000002E-5</v>
      </c>
      <c r="K438" s="357">
        <v>0</v>
      </c>
    </row>
    <row r="439" spans="2:11" x14ac:dyDescent="0.2">
      <c r="B439" s="353" t="s">
        <v>2747</v>
      </c>
      <c r="C439" s="354" t="s">
        <v>1378</v>
      </c>
      <c r="D439" s="354" t="s">
        <v>1868</v>
      </c>
      <c r="E439" s="355" t="s">
        <v>1273</v>
      </c>
      <c r="F439" s="356">
        <v>9</v>
      </c>
      <c r="G439" s="356">
        <v>20</v>
      </c>
      <c r="H439" s="356">
        <v>180</v>
      </c>
      <c r="I439" s="357">
        <v>5.6259669630999995E-4</v>
      </c>
      <c r="J439" s="357">
        <v>2.8129834819999998E-5</v>
      </c>
      <c r="K439" s="357">
        <v>0</v>
      </c>
    </row>
    <row r="440" spans="2:11" x14ac:dyDescent="0.2">
      <c r="B440" s="353" t="s">
        <v>2739</v>
      </c>
      <c r="C440" s="354" t="s">
        <v>1378</v>
      </c>
      <c r="D440" s="354" t="s">
        <v>1868</v>
      </c>
      <c r="E440" s="355" t="s">
        <v>1273</v>
      </c>
      <c r="F440" s="356">
        <v>12</v>
      </c>
      <c r="G440" s="356">
        <v>360</v>
      </c>
      <c r="H440" s="356">
        <v>4320</v>
      </c>
      <c r="I440" s="357">
        <v>1.3502320711369999E-2</v>
      </c>
      <c r="J440" s="357">
        <v>3.7506446420000003E-5</v>
      </c>
      <c r="K440" s="357">
        <v>0</v>
      </c>
    </row>
    <row r="441" spans="2:11" x14ac:dyDescent="0.2">
      <c r="B441" s="353" t="s">
        <v>2708</v>
      </c>
      <c r="C441" s="354" t="s">
        <v>1378</v>
      </c>
      <c r="D441" s="354" t="s">
        <v>1868</v>
      </c>
      <c r="E441" s="355" t="s">
        <v>1273</v>
      </c>
      <c r="F441" s="356">
        <v>103</v>
      </c>
      <c r="G441" s="356">
        <v>370</v>
      </c>
      <c r="H441" s="356">
        <v>38110</v>
      </c>
      <c r="I441" s="357">
        <v>0.11911422275704001</v>
      </c>
      <c r="J441" s="357">
        <v>3.2193033178000001E-4</v>
      </c>
      <c r="K441" s="357">
        <v>0</v>
      </c>
    </row>
    <row r="442" spans="2:11" x14ac:dyDescent="0.2">
      <c r="B442" s="353" t="s">
        <v>2755</v>
      </c>
      <c r="C442" s="354" t="s">
        <v>1264</v>
      </c>
      <c r="D442" s="354" t="s">
        <v>1868</v>
      </c>
      <c r="E442" s="355" t="s">
        <v>1273</v>
      </c>
      <c r="F442" s="356">
        <v>1</v>
      </c>
      <c r="G442" s="356">
        <v>45</v>
      </c>
      <c r="H442" s="356">
        <v>45</v>
      </c>
      <c r="I442" s="357">
        <v>1.4064917408E-4</v>
      </c>
      <c r="J442" s="357">
        <v>3.1255371999999998E-6</v>
      </c>
      <c r="K442" s="357">
        <v>0</v>
      </c>
    </row>
    <row r="443" spans="2:11" x14ac:dyDescent="0.2">
      <c r="B443" s="353" t="s">
        <v>2610</v>
      </c>
      <c r="C443" s="354" t="s">
        <v>1379</v>
      </c>
      <c r="D443" s="354" t="s">
        <v>1868</v>
      </c>
      <c r="E443" s="355" t="s">
        <v>1273</v>
      </c>
      <c r="F443" s="356">
        <v>1</v>
      </c>
      <c r="G443" s="356">
        <v>285</v>
      </c>
      <c r="H443" s="356">
        <v>285</v>
      </c>
      <c r="I443" s="357">
        <v>8.9077810249000005E-4</v>
      </c>
      <c r="J443" s="357">
        <v>3.1255371999999998E-6</v>
      </c>
      <c r="K443" s="357">
        <v>0</v>
      </c>
    </row>
    <row r="444" spans="2:11" x14ac:dyDescent="0.2">
      <c r="B444" s="353" t="s">
        <v>2472</v>
      </c>
      <c r="C444" s="354" t="s">
        <v>1380</v>
      </c>
      <c r="D444" s="354" t="s">
        <v>1868</v>
      </c>
      <c r="E444" s="355" t="s">
        <v>1273</v>
      </c>
      <c r="F444" s="356">
        <v>2</v>
      </c>
      <c r="G444" s="356">
        <v>88</v>
      </c>
      <c r="H444" s="356">
        <v>176</v>
      </c>
      <c r="I444" s="357">
        <v>5.5009454749999998E-4</v>
      </c>
      <c r="J444" s="357">
        <v>6.2510743999999996E-6</v>
      </c>
      <c r="K444" s="357">
        <v>0</v>
      </c>
    </row>
    <row r="445" spans="2:11" x14ac:dyDescent="0.2">
      <c r="B445" s="353" t="s">
        <v>2567</v>
      </c>
      <c r="C445" s="354" t="s">
        <v>1380</v>
      </c>
      <c r="D445" s="354" t="s">
        <v>1868</v>
      </c>
      <c r="E445" s="355" t="s">
        <v>1273</v>
      </c>
      <c r="F445" s="356">
        <v>1</v>
      </c>
      <c r="G445" s="356">
        <v>550</v>
      </c>
      <c r="H445" s="356">
        <v>550</v>
      </c>
      <c r="I445" s="357">
        <v>1.7190454609399999E-3</v>
      </c>
      <c r="J445" s="357">
        <v>3.1255371999999998E-6</v>
      </c>
      <c r="K445" s="357">
        <v>0</v>
      </c>
    </row>
    <row r="446" spans="2:11" x14ac:dyDescent="0.2">
      <c r="B446" s="353" t="s">
        <v>2486</v>
      </c>
      <c r="C446" s="354" t="s">
        <v>1381</v>
      </c>
      <c r="D446" s="354" t="s">
        <v>1868</v>
      </c>
      <c r="E446" s="355" t="s">
        <v>1273</v>
      </c>
      <c r="F446" s="356">
        <v>1</v>
      </c>
      <c r="G446" s="356">
        <v>96</v>
      </c>
      <c r="H446" s="356">
        <v>96</v>
      </c>
      <c r="I446" s="357">
        <v>3.0005157136000002E-4</v>
      </c>
      <c r="J446" s="357">
        <v>3.1255371999999998E-6</v>
      </c>
      <c r="K446" s="357">
        <v>0</v>
      </c>
    </row>
    <row r="447" spans="2:11" x14ac:dyDescent="0.2">
      <c r="B447" s="353" t="s">
        <v>2486</v>
      </c>
      <c r="C447" s="354" t="s">
        <v>1381</v>
      </c>
      <c r="D447" s="354" t="s">
        <v>1868</v>
      </c>
      <c r="E447" s="355" t="s">
        <v>1273</v>
      </c>
      <c r="F447" s="356">
        <v>9</v>
      </c>
      <c r="G447" s="356">
        <v>255</v>
      </c>
      <c r="H447" s="356">
        <v>2295</v>
      </c>
      <c r="I447" s="357">
        <v>7.1731078779200003E-3</v>
      </c>
      <c r="J447" s="357">
        <v>2.8129834819999998E-5</v>
      </c>
      <c r="K447" s="357">
        <v>0</v>
      </c>
    </row>
    <row r="448" spans="2:11" x14ac:dyDescent="0.2">
      <c r="B448" s="353" t="s">
        <v>2600</v>
      </c>
      <c r="C448" s="354" t="s">
        <v>1382</v>
      </c>
      <c r="D448" s="354" t="s">
        <v>1868</v>
      </c>
      <c r="E448" s="355" t="s">
        <v>1273</v>
      </c>
      <c r="F448" s="356">
        <v>14</v>
      </c>
      <c r="G448" s="356">
        <v>350</v>
      </c>
      <c r="H448" s="356">
        <v>4900</v>
      </c>
      <c r="I448" s="357">
        <v>1.5315132288359999E-2</v>
      </c>
      <c r="J448" s="357">
        <v>4.3757520820000003E-5</v>
      </c>
      <c r="K448" s="357">
        <v>0</v>
      </c>
    </row>
    <row r="449" spans="2:11" x14ac:dyDescent="0.2">
      <c r="B449" s="353" t="s">
        <v>2677</v>
      </c>
      <c r="C449" s="354" t="s">
        <v>1382</v>
      </c>
      <c r="D449" s="354" t="s">
        <v>1868</v>
      </c>
      <c r="E449" s="355" t="s">
        <v>1273</v>
      </c>
      <c r="F449" s="356">
        <v>32</v>
      </c>
      <c r="G449" s="356">
        <v>715</v>
      </c>
      <c r="H449" s="356">
        <v>22880</v>
      </c>
      <c r="I449" s="357">
        <v>7.1512291175049994E-2</v>
      </c>
      <c r="J449" s="357">
        <v>1.0001719045E-4</v>
      </c>
      <c r="K449" s="357">
        <v>0</v>
      </c>
    </row>
    <row r="450" spans="2:11" x14ac:dyDescent="0.2">
      <c r="B450" s="353" t="s">
        <v>2546</v>
      </c>
      <c r="C450" s="354" t="s">
        <v>1383</v>
      </c>
      <c r="D450" s="354" t="s">
        <v>1868</v>
      </c>
      <c r="E450" s="355" t="s">
        <v>1273</v>
      </c>
      <c r="F450" s="356">
        <v>1</v>
      </c>
      <c r="G450" s="356">
        <v>45</v>
      </c>
      <c r="H450" s="356">
        <v>45</v>
      </c>
      <c r="I450" s="357">
        <v>1.4064917408E-4</v>
      </c>
      <c r="J450" s="357">
        <v>3.1255371999999998E-6</v>
      </c>
      <c r="K450" s="357">
        <v>0</v>
      </c>
    </row>
    <row r="451" spans="2:11" x14ac:dyDescent="0.2">
      <c r="B451" s="353" t="s">
        <v>2740</v>
      </c>
      <c r="C451" s="354" t="s">
        <v>1383</v>
      </c>
      <c r="D451" s="354" t="s">
        <v>1868</v>
      </c>
      <c r="E451" s="355" t="s">
        <v>1273</v>
      </c>
      <c r="F451" s="356">
        <v>7</v>
      </c>
      <c r="G451" s="356">
        <v>485</v>
      </c>
      <c r="H451" s="356">
        <v>3395</v>
      </c>
      <c r="I451" s="357">
        <v>1.061119879979E-2</v>
      </c>
      <c r="J451" s="357">
        <v>2.1878760410000002E-5</v>
      </c>
      <c r="K451" s="357">
        <v>0</v>
      </c>
    </row>
    <row r="452" spans="2:11" x14ac:dyDescent="0.2">
      <c r="B452" s="353" t="s">
        <v>2569</v>
      </c>
      <c r="C452" s="354" t="s">
        <v>1384</v>
      </c>
      <c r="D452" s="354" t="s">
        <v>1868</v>
      </c>
      <c r="E452" s="355" t="s">
        <v>1273</v>
      </c>
      <c r="F452" s="356">
        <v>1</v>
      </c>
      <c r="G452" s="356">
        <v>57</v>
      </c>
      <c r="H452" s="356">
        <v>57</v>
      </c>
      <c r="I452" s="357">
        <v>1.7815562050000001E-4</v>
      </c>
      <c r="J452" s="357">
        <v>3.1255371999999998E-6</v>
      </c>
      <c r="K452" s="357">
        <v>0</v>
      </c>
    </row>
    <row r="453" spans="2:11" x14ac:dyDescent="0.2">
      <c r="B453" s="353" t="s">
        <v>2524</v>
      </c>
      <c r="C453" s="354" t="s">
        <v>1384</v>
      </c>
      <c r="D453" s="354" t="s">
        <v>1868</v>
      </c>
      <c r="E453" s="355" t="s">
        <v>1273</v>
      </c>
      <c r="F453" s="356">
        <v>1</v>
      </c>
      <c r="G453" s="356">
        <v>178</v>
      </c>
      <c r="H453" s="356">
        <v>178</v>
      </c>
      <c r="I453" s="357">
        <v>5.563456219E-4</v>
      </c>
      <c r="J453" s="357">
        <v>3.1255371999999998E-6</v>
      </c>
      <c r="K453" s="357">
        <v>0</v>
      </c>
    </row>
    <row r="454" spans="2:11" x14ac:dyDescent="0.2">
      <c r="B454" s="353" t="s">
        <v>2521</v>
      </c>
      <c r="C454" s="354" t="s">
        <v>1384</v>
      </c>
      <c r="D454" s="354" t="s">
        <v>1868</v>
      </c>
      <c r="E454" s="355" t="s">
        <v>1273</v>
      </c>
      <c r="F454" s="356">
        <v>40</v>
      </c>
      <c r="G454" s="356">
        <v>35</v>
      </c>
      <c r="H454" s="356">
        <v>1400</v>
      </c>
      <c r="I454" s="357">
        <v>4.3757520823900003E-3</v>
      </c>
      <c r="J454" s="357">
        <v>1.2502148807E-4</v>
      </c>
      <c r="K454" s="357">
        <v>0</v>
      </c>
    </row>
    <row r="455" spans="2:11" x14ac:dyDescent="0.2">
      <c r="B455" s="353" t="s">
        <v>2678</v>
      </c>
      <c r="C455" s="354" t="s">
        <v>1384</v>
      </c>
      <c r="D455" s="354" t="s">
        <v>1868</v>
      </c>
      <c r="E455" s="355" t="s">
        <v>1273</v>
      </c>
      <c r="F455" s="356">
        <v>6</v>
      </c>
      <c r="G455" s="356">
        <v>475</v>
      </c>
      <c r="H455" s="356">
        <v>2850</v>
      </c>
      <c r="I455" s="357">
        <v>8.9077810248599995E-3</v>
      </c>
      <c r="J455" s="357">
        <v>1.8753223210000001E-5</v>
      </c>
      <c r="K455" s="357">
        <v>0</v>
      </c>
    </row>
    <row r="456" spans="2:11" x14ac:dyDescent="0.2">
      <c r="B456" s="353" t="s">
        <v>2700</v>
      </c>
      <c r="C456" s="354" t="s">
        <v>1384</v>
      </c>
      <c r="D456" s="354" t="s">
        <v>1868</v>
      </c>
      <c r="E456" s="355" t="s">
        <v>1273</v>
      </c>
      <c r="F456" s="356">
        <v>21</v>
      </c>
      <c r="G456" s="356">
        <v>385</v>
      </c>
      <c r="H456" s="356">
        <v>8085</v>
      </c>
      <c r="I456" s="357">
        <v>2.5269968275800001E-2</v>
      </c>
      <c r="J456" s="357">
        <v>6.5636281240000004E-5</v>
      </c>
      <c r="K456" s="357">
        <v>0</v>
      </c>
    </row>
    <row r="457" spans="2:11" x14ac:dyDescent="0.2">
      <c r="B457" s="353" t="s">
        <v>2712</v>
      </c>
      <c r="C457" s="354" t="s">
        <v>1384</v>
      </c>
      <c r="D457" s="354" t="s">
        <v>1868</v>
      </c>
      <c r="E457" s="355" t="s">
        <v>1273</v>
      </c>
      <c r="F457" s="356">
        <v>42</v>
      </c>
      <c r="G457" s="356">
        <v>540</v>
      </c>
      <c r="H457" s="356">
        <v>22680</v>
      </c>
      <c r="I457" s="357">
        <v>7.0887183734700002E-2</v>
      </c>
      <c r="J457" s="357">
        <v>1.3127256247000001E-4</v>
      </c>
      <c r="K457" s="357">
        <v>0</v>
      </c>
    </row>
    <row r="458" spans="2:11" x14ac:dyDescent="0.2">
      <c r="B458" s="353" t="s">
        <v>2569</v>
      </c>
      <c r="C458" s="354" t="s">
        <v>1385</v>
      </c>
      <c r="D458" s="354" t="s">
        <v>1868</v>
      </c>
      <c r="E458" s="355" t="s">
        <v>1273</v>
      </c>
      <c r="F458" s="356">
        <v>39</v>
      </c>
      <c r="G458" s="356">
        <v>57</v>
      </c>
      <c r="H458" s="356">
        <v>2223</v>
      </c>
      <c r="I458" s="357">
        <v>6.9480691993899996E-3</v>
      </c>
      <c r="J458" s="357">
        <v>1.2189595087E-4</v>
      </c>
      <c r="K458" s="357">
        <v>0</v>
      </c>
    </row>
    <row r="459" spans="2:11" x14ac:dyDescent="0.2">
      <c r="B459" s="353" t="s">
        <v>2751</v>
      </c>
      <c r="C459" s="354" t="s">
        <v>1385</v>
      </c>
      <c r="D459" s="354" t="s">
        <v>1868</v>
      </c>
      <c r="E459" s="355" t="s">
        <v>1273</v>
      </c>
      <c r="F459" s="356">
        <v>89</v>
      </c>
      <c r="G459" s="356">
        <v>100</v>
      </c>
      <c r="H459" s="356">
        <v>8900</v>
      </c>
      <c r="I459" s="357">
        <v>2.7817281095190001E-2</v>
      </c>
      <c r="J459" s="357">
        <v>2.7817281095E-4</v>
      </c>
      <c r="K459" s="357">
        <v>0</v>
      </c>
    </row>
    <row r="460" spans="2:11" x14ac:dyDescent="0.2">
      <c r="B460" s="353" t="s">
        <v>2642</v>
      </c>
      <c r="C460" s="354" t="s">
        <v>1385</v>
      </c>
      <c r="D460" s="354" t="s">
        <v>1868</v>
      </c>
      <c r="E460" s="355" t="s">
        <v>1273</v>
      </c>
      <c r="F460" s="356">
        <v>22</v>
      </c>
      <c r="G460" s="356">
        <v>670</v>
      </c>
      <c r="H460" s="356">
        <v>14740</v>
      </c>
      <c r="I460" s="357">
        <v>4.6070418353149997E-2</v>
      </c>
      <c r="J460" s="357">
        <v>6.8761818440000005E-5</v>
      </c>
      <c r="K460" s="357">
        <v>0</v>
      </c>
    </row>
    <row r="461" spans="2:11" x14ac:dyDescent="0.2">
      <c r="B461" s="353" t="s">
        <v>2730</v>
      </c>
      <c r="C461" s="354" t="s">
        <v>1386</v>
      </c>
      <c r="D461" s="354" t="s">
        <v>1868</v>
      </c>
      <c r="E461" s="355" t="s">
        <v>1273</v>
      </c>
      <c r="F461" s="356">
        <v>12</v>
      </c>
      <c r="G461" s="356">
        <v>345</v>
      </c>
      <c r="H461" s="356">
        <v>4140</v>
      </c>
      <c r="I461" s="357">
        <v>1.293972401507E-2</v>
      </c>
      <c r="J461" s="357">
        <v>3.7506446420000003E-5</v>
      </c>
      <c r="K461" s="357">
        <v>0</v>
      </c>
    </row>
    <row r="462" spans="2:11" x14ac:dyDescent="0.2">
      <c r="B462" s="353" t="s">
        <v>2448</v>
      </c>
      <c r="C462" s="354" t="s">
        <v>1387</v>
      </c>
      <c r="D462" s="354" t="s">
        <v>1868</v>
      </c>
      <c r="E462" s="355" t="s">
        <v>1273</v>
      </c>
      <c r="F462" s="356">
        <v>56</v>
      </c>
      <c r="G462" s="356">
        <v>300</v>
      </c>
      <c r="H462" s="356">
        <v>16800</v>
      </c>
      <c r="I462" s="357">
        <v>5.2509024988670001E-2</v>
      </c>
      <c r="J462" s="357">
        <v>1.7503008329999999E-4</v>
      </c>
      <c r="K462" s="357">
        <v>0</v>
      </c>
    </row>
    <row r="463" spans="2:11" x14ac:dyDescent="0.2">
      <c r="B463" s="353" t="s">
        <v>2747</v>
      </c>
      <c r="C463" s="354" t="s">
        <v>1387</v>
      </c>
      <c r="D463" s="354" t="s">
        <v>1868</v>
      </c>
      <c r="E463" s="355" t="s">
        <v>1273</v>
      </c>
      <c r="F463" s="356">
        <v>81</v>
      </c>
      <c r="G463" s="356">
        <v>234</v>
      </c>
      <c r="H463" s="356">
        <v>18954</v>
      </c>
      <c r="I463" s="357">
        <v>5.9241432121150003E-2</v>
      </c>
      <c r="J463" s="357">
        <v>2.5316851334000002E-4</v>
      </c>
      <c r="K463" s="357">
        <v>0</v>
      </c>
    </row>
    <row r="464" spans="2:11" x14ac:dyDescent="0.2">
      <c r="B464" s="353" t="s">
        <v>2586</v>
      </c>
      <c r="C464" s="354" t="s">
        <v>1388</v>
      </c>
      <c r="D464" s="354" t="s">
        <v>1868</v>
      </c>
      <c r="E464" s="355" t="s">
        <v>1273</v>
      </c>
      <c r="F464" s="356">
        <v>12</v>
      </c>
      <c r="G464" s="356">
        <v>390</v>
      </c>
      <c r="H464" s="356">
        <v>4680</v>
      </c>
      <c r="I464" s="357">
        <v>1.462751410399E-2</v>
      </c>
      <c r="J464" s="357">
        <v>3.7506446420000003E-5</v>
      </c>
      <c r="K464" s="357">
        <v>0</v>
      </c>
    </row>
    <row r="465" spans="2:11" x14ac:dyDescent="0.2">
      <c r="B465" s="353" t="s">
        <v>2542</v>
      </c>
      <c r="C465" s="354" t="s">
        <v>1388</v>
      </c>
      <c r="D465" s="354" t="s">
        <v>1868</v>
      </c>
      <c r="E465" s="355" t="s">
        <v>1273</v>
      </c>
      <c r="F465" s="356">
        <v>40</v>
      </c>
      <c r="G465" s="356">
        <v>286</v>
      </c>
      <c r="H465" s="356">
        <v>11440</v>
      </c>
      <c r="I465" s="357">
        <v>3.5756145587520001E-2</v>
      </c>
      <c r="J465" s="357">
        <v>1.2502148807E-4</v>
      </c>
      <c r="K465" s="357">
        <v>0</v>
      </c>
    </row>
    <row r="466" spans="2:11" x14ac:dyDescent="0.2">
      <c r="B466" s="353" t="s">
        <v>2542</v>
      </c>
      <c r="C466" s="354" t="s">
        <v>1388</v>
      </c>
      <c r="D466" s="354" t="s">
        <v>1868</v>
      </c>
      <c r="E466" s="355" t="s">
        <v>1273</v>
      </c>
      <c r="F466" s="356">
        <v>95</v>
      </c>
      <c r="G466" s="356">
        <v>295</v>
      </c>
      <c r="H466" s="356">
        <v>28025</v>
      </c>
      <c r="I466" s="357">
        <v>8.7593180077829999E-2</v>
      </c>
      <c r="J466" s="357">
        <v>2.9692603416000001E-4</v>
      </c>
      <c r="K466" s="357">
        <v>0</v>
      </c>
    </row>
    <row r="467" spans="2:11" x14ac:dyDescent="0.2">
      <c r="B467" s="353" t="s">
        <v>2553</v>
      </c>
      <c r="C467" s="354" t="s">
        <v>1233</v>
      </c>
      <c r="D467" s="354" t="s">
        <v>1868</v>
      </c>
      <c r="E467" s="355" t="s">
        <v>1273</v>
      </c>
      <c r="F467" s="356">
        <v>1</v>
      </c>
      <c r="G467" s="356">
        <v>300</v>
      </c>
      <c r="H467" s="356">
        <v>300</v>
      </c>
      <c r="I467" s="357">
        <v>9.3766116051000005E-4</v>
      </c>
      <c r="J467" s="357">
        <v>3.1255371999999998E-6</v>
      </c>
      <c r="K467" s="357">
        <v>0</v>
      </c>
    </row>
    <row r="468" spans="2:11" x14ac:dyDescent="0.2">
      <c r="B468" s="353" t="s">
        <v>2616</v>
      </c>
      <c r="C468" s="354" t="s">
        <v>1233</v>
      </c>
      <c r="D468" s="354" t="s">
        <v>1868</v>
      </c>
      <c r="E468" s="355" t="s">
        <v>1273</v>
      </c>
      <c r="F468" s="356">
        <v>1</v>
      </c>
      <c r="G468" s="356">
        <v>375</v>
      </c>
      <c r="H468" s="356">
        <v>375</v>
      </c>
      <c r="I468" s="357">
        <v>1.1720764506399999E-3</v>
      </c>
      <c r="J468" s="357">
        <v>3.1255371999999998E-6</v>
      </c>
      <c r="K468" s="357">
        <v>0</v>
      </c>
    </row>
    <row r="469" spans="2:11" x14ac:dyDescent="0.2">
      <c r="B469" s="353" t="s">
        <v>2527</v>
      </c>
      <c r="C469" s="354" t="s">
        <v>1233</v>
      </c>
      <c r="D469" s="354" t="s">
        <v>1868</v>
      </c>
      <c r="E469" s="355" t="s">
        <v>1273</v>
      </c>
      <c r="F469" s="356">
        <v>25</v>
      </c>
      <c r="G469" s="356">
        <v>175</v>
      </c>
      <c r="H469" s="356">
        <v>4375</v>
      </c>
      <c r="I469" s="357">
        <v>1.367422525747E-2</v>
      </c>
      <c r="J469" s="357">
        <v>7.8138430040000005E-5</v>
      </c>
      <c r="K469" s="357">
        <v>0</v>
      </c>
    </row>
    <row r="470" spans="2:11" x14ac:dyDescent="0.2">
      <c r="B470" s="353" t="s">
        <v>2663</v>
      </c>
      <c r="C470" s="354" t="s">
        <v>1389</v>
      </c>
      <c r="D470" s="354" t="s">
        <v>1868</v>
      </c>
      <c r="E470" s="355" t="s">
        <v>1273</v>
      </c>
      <c r="F470" s="356">
        <v>5</v>
      </c>
      <c r="G470" s="356">
        <v>148</v>
      </c>
      <c r="H470" s="356">
        <v>740</v>
      </c>
      <c r="I470" s="357">
        <v>2.3128975292599999E-3</v>
      </c>
      <c r="J470" s="357">
        <v>1.5627686010000001E-5</v>
      </c>
      <c r="K470" s="357">
        <v>0</v>
      </c>
    </row>
    <row r="471" spans="2:11" x14ac:dyDescent="0.2">
      <c r="B471" s="353" t="s">
        <v>2521</v>
      </c>
      <c r="C471" s="354" t="s">
        <v>1390</v>
      </c>
      <c r="D471" s="354" t="s">
        <v>1868</v>
      </c>
      <c r="E471" s="355" t="s">
        <v>1273</v>
      </c>
      <c r="F471" s="356">
        <v>2</v>
      </c>
      <c r="G471" s="356">
        <v>150</v>
      </c>
      <c r="H471" s="356">
        <v>300</v>
      </c>
      <c r="I471" s="357">
        <v>9.3766116051000005E-4</v>
      </c>
      <c r="J471" s="357">
        <v>6.2510743999999996E-6</v>
      </c>
      <c r="K471" s="357">
        <v>0</v>
      </c>
    </row>
    <row r="472" spans="2:11" x14ac:dyDescent="0.2">
      <c r="B472" s="353" t="s">
        <v>2427</v>
      </c>
      <c r="C472" s="354" t="s">
        <v>1390</v>
      </c>
      <c r="D472" s="354" t="s">
        <v>1868</v>
      </c>
      <c r="E472" s="355" t="s">
        <v>1273</v>
      </c>
      <c r="F472" s="356">
        <v>2</v>
      </c>
      <c r="G472" s="356">
        <v>170</v>
      </c>
      <c r="H472" s="356">
        <v>340</v>
      </c>
      <c r="I472" s="357">
        <v>1.0626826485799999E-3</v>
      </c>
      <c r="J472" s="357">
        <v>6.2510743999999996E-6</v>
      </c>
      <c r="K472" s="357">
        <v>0</v>
      </c>
    </row>
    <row r="473" spans="2:11" x14ac:dyDescent="0.2">
      <c r="B473" s="353" t="s">
        <v>2475</v>
      </c>
      <c r="C473" s="354" t="s">
        <v>1390</v>
      </c>
      <c r="D473" s="354" t="s">
        <v>1868</v>
      </c>
      <c r="E473" s="355" t="s">
        <v>1273</v>
      </c>
      <c r="F473" s="356">
        <v>21</v>
      </c>
      <c r="G473" s="356">
        <v>185</v>
      </c>
      <c r="H473" s="356">
        <v>3885</v>
      </c>
      <c r="I473" s="357">
        <v>1.2142712028629999E-2</v>
      </c>
      <c r="J473" s="357">
        <v>6.5636281240000004E-5</v>
      </c>
      <c r="K473" s="357">
        <v>0</v>
      </c>
    </row>
    <row r="474" spans="2:11" x14ac:dyDescent="0.2">
      <c r="B474" s="353" t="s">
        <v>2544</v>
      </c>
      <c r="C474" s="354" t="s">
        <v>1390</v>
      </c>
      <c r="D474" s="354" t="s">
        <v>1868</v>
      </c>
      <c r="E474" s="355" t="s">
        <v>1273</v>
      </c>
      <c r="F474" s="356">
        <v>39</v>
      </c>
      <c r="G474" s="356">
        <v>465</v>
      </c>
      <c r="H474" s="356">
        <v>18135</v>
      </c>
      <c r="I474" s="357">
        <v>5.6681617152950003E-2</v>
      </c>
      <c r="J474" s="357">
        <v>1.2189595087E-4</v>
      </c>
      <c r="K474" s="357">
        <v>0</v>
      </c>
    </row>
    <row r="475" spans="2:11" x14ac:dyDescent="0.2">
      <c r="B475" s="353" t="s">
        <v>2655</v>
      </c>
      <c r="C475" s="354" t="s">
        <v>1390</v>
      </c>
      <c r="D475" s="354" t="s">
        <v>1868</v>
      </c>
      <c r="E475" s="355" t="s">
        <v>1273</v>
      </c>
      <c r="F475" s="356">
        <v>134</v>
      </c>
      <c r="G475" s="356">
        <v>273</v>
      </c>
      <c r="H475" s="356">
        <v>36582</v>
      </c>
      <c r="I475" s="357">
        <v>0.11433840191283</v>
      </c>
      <c r="J475" s="357">
        <v>4.1882198503E-4</v>
      </c>
      <c r="K475" s="357">
        <v>0</v>
      </c>
    </row>
    <row r="476" spans="2:11" x14ac:dyDescent="0.2">
      <c r="B476" s="353" t="s">
        <v>2524</v>
      </c>
      <c r="C476" s="354" t="s">
        <v>1391</v>
      </c>
      <c r="D476" s="354" t="s">
        <v>1868</v>
      </c>
      <c r="E476" s="355" t="s">
        <v>1273</v>
      </c>
      <c r="F476" s="356">
        <v>21</v>
      </c>
      <c r="G476" s="356">
        <v>210</v>
      </c>
      <c r="H476" s="356">
        <v>4410</v>
      </c>
      <c r="I476" s="357">
        <v>1.3783619059529999E-2</v>
      </c>
      <c r="J476" s="357">
        <v>6.5636281240000004E-5</v>
      </c>
      <c r="K476" s="357">
        <v>0</v>
      </c>
    </row>
    <row r="477" spans="2:11" x14ac:dyDescent="0.2">
      <c r="B477" s="353" t="s">
        <v>2537</v>
      </c>
      <c r="C477" s="354" t="s">
        <v>1392</v>
      </c>
      <c r="D477" s="354" t="s">
        <v>1868</v>
      </c>
      <c r="E477" s="355" t="s">
        <v>1273</v>
      </c>
      <c r="F477" s="356">
        <v>31</v>
      </c>
      <c r="G477" s="356">
        <v>235</v>
      </c>
      <c r="H477" s="356">
        <v>7285</v>
      </c>
      <c r="I477" s="357">
        <v>2.2769538514430001E-2</v>
      </c>
      <c r="J477" s="357">
        <v>9.6891653249999996E-5</v>
      </c>
      <c r="K477" s="357">
        <v>0</v>
      </c>
    </row>
    <row r="478" spans="2:11" x14ac:dyDescent="0.2">
      <c r="B478" s="353" t="s">
        <v>2628</v>
      </c>
      <c r="C478" s="354" t="s">
        <v>1393</v>
      </c>
      <c r="D478" s="354" t="s">
        <v>1868</v>
      </c>
      <c r="E478" s="355" t="s">
        <v>1273</v>
      </c>
      <c r="F478" s="356">
        <v>1</v>
      </c>
      <c r="G478" s="356">
        <v>67</v>
      </c>
      <c r="H478" s="356">
        <v>67</v>
      </c>
      <c r="I478" s="357">
        <v>2.0941099251000001E-4</v>
      </c>
      <c r="J478" s="357">
        <v>3.1255371999999998E-6</v>
      </c>
      <c r="K478" s="357">
        <v>0</v>
      </c>
    </row>
    <row r="479" spans="2:11" x14ac:dyDescent="0.2">
      <c r="B479" s="353" t="s">
        <v>2598</v>
      </c>
      <c r="C479" s="354" t="s">
        <v>1393</v>
      </c>
      <c r="D479" s="354" t="s">
        <v>1868</v>
      </c>
      <c r="E479" s="355" t="s">
        <v>1273</v>
      </c>
      <c r="F479" s="356">
        <v>3</v>
      </c>
      <c r="G479" s="356">
        <v>160</v>
      </c>
      <c r="H479" s="356">
        <v>480</v>
      </c>
      <c r="I479" s="357">
        <v>1.50025785682E-3</v>
      </c>
      <c r="J479" s="357">
        <v>9.3766116100000005E-6</v>
      </c>
      <c r="K479" s="357">
        <v>0</v>
      </c>
    </row>
    <row r="480" spans="2:11" x14ac:dyDescent="0.2">
      <c r="B480" s="353" t="s">
        <v>2628</v>
      </c>
      <c r="C480" s="354" t="s">
        <v>1393</v>
      </c>
      <c r="D480" s="354" t="s">
        <v>1868</v>
      </c>
      <c r="E480" s="355" t="s">
        <v>1273</v>
      </c>
      <c r="F480" s="356">
        <v>7</v>
      </c>
      <c r="G480" s="356">
        <v>333</v>
      </c>
      <c r="H480" s="356">
        <v>2331</v>
      </c>
      <c r="I480" s="357">
        <v>7.2856272171799999E-3</v>
      </c>
      <c r="J480" s="357">
        <v>2.1878760410000002E-5</v>
      </c>
      <c r="K480" s="357">
        <v>0</v>
      </c>
    </row>
    <row r="481" spans="2:11" x14ac:dyDescent="0.2">
      <c r="B481" s="353" t="s">
        <v>2623</v>
      </c>
      <c r="C481" s="354" t="s">
        <v>1393</v>
      </c>
      <c r="D481" s="354" t="s">
        <v>1868</v>
      </c>
      <c r="E481" s="355" t="s">
        <v>1273</v>
      </c>
      <c r="F481" s="356">
        <v>40</v>
      </c>
      <c r="G481" s="356">
        <v>180</v>
      </c>
      <c r="H481" s="356">
        <v>7200</v>
      </c>
      <c r="I481" s="357">
        <v>2.2503867852289999E-2</v>
      </c>
      <c r="J481" s="357">
        <v>1.2502148807E-4</v>
      </c>
      <c r="K481" s="357">
        <v>0</v>
      </c>
    </row>
    <row r="482" spans="2:11" x14ac:dyDescent="0.2">
      <c r="B482" s="353" t="s">
        <v>2628</v>
      </c>
      <c r="C482" s="354" t="s">
        <v>1393</v>
      </c>
      <c r="D482" s="354" t="s">
        <v>1868</v>
      </c>
      <c r="E482" s="355" t="s">
        <v>1273</v>
      </c>
      <c r="F482" s="356">
        <v>71</v>
      </c>
      <c r="G482" s="356">
        <v>287.74647887323903</v>
      </c>
      <c r="H482" s="356">
        <v>20430</v>
      </c>
      <c r="I482" s="357">
        <v>6.3854725030859996E-2</v>
      </c>
      <c r="J482" s="357">
        <v>2.2191314131999999E-4</v>
      </c>
      <c r="K482" s="357">
        <v>0</v>
      </c>
    </row>
    <row r="483" spans="2:11" x14ac:dyDescent="0.2">
      <c r="B483" s="353" t="s">
        <v>2628</v>
      </c>
      <c r="C483" s="354" t="s">
        <v>1393</v>
      </c>
      <c r="D483" s="354" t="s">
        <v>1868</v>
      </c>
      <c r="E483" s="355" t="s">
        <v>1273</v>
      </c>
      <c r="F483" s="356">
        <v>76</v>
      </c>
      <c r="G483" s="356">
        <v>442</v>
      </c>
      <c r="H483" s="356">
        <v>33592</v>
      </c>
      <c r="I483" s="357">
        <v>0.10499304567973</v>
      </c>
      <c r="J483" s="357">
        <v>2.3754082733000001E-4</v>
      </c>
      <c r="K483" s="357">
        <v>0</v>
      </c>
    </row>
    <row r="484" spans="2:11" x14ac:dyDescent="0.2">
      <c r="B484" s="353" t="s">
        <v>2478</v>
      </c>
      <c r="C484" s="354" t="s">
        <v>1394</v>
      </c>
      <c r="D484" s="354" t="s">
        <v>1868</v>
      </c>
      <c r="E484" s="355" t="s">
        <v>1273</v>
      </c>
      <c r="F484" s="356">
        <v>1</v>
      </c>
      <c r="G484" s="356">
        <v>1</v>
      </c>
      <c r="H484" s="356">
        <v>1</v>
      </c>
      <c r="I484" s="357">
        <v>3.1255371999999998E-6</v>
      </c>
      <c r="J484" s="357">
        <v>3.1255371999999998E-6</v>
      </c>
      <c r="K484" s="357">
        <v>0</v>
      </c>
    </row>
    <row r="485" spans="2:11" x14ac:dyDescent="0.2">
      <c r="B485" s="353" t="s">
        <v>2478</v>
      </c>
      <c r="C485" s="354" t="s">
        <v>1394</v>
      </c>
      <c r="D485" s="354" t="s">
        <v>1868</v>
      </c>
      <c r="E485" s="355" t="s">
        <v>1273</v>
      </c>
      <c r="F485" s="356">
        <v>1</v>
      </c>
      <c r="G485" s="356">
        <v>13</v>
      </c>
      <c r="H485" s="356">
        <v>13</v>
      </c>
      <c r="I485" s="357">
        <v>4.0631983620000003E-5</v>
      </c>
      <c r="J485" s="357">
        <v>3.1255371999999998E-6</v>
      </c>
      <c r="K485" s="357">
        <v>0</v>
      </c>
    </row>
    <row r="486" spans="2:11" x14ac:dyDescent="0.2">
      <c r="B486" s="353" t="s">
        <v>2478</v>
      </c>
      <c r="C486" s="354" t="s">
        <v>1394</v>
      </c>
      <c r="D486" s="354" t="s">
        <v>1868</v>
      </c>
      <c r="E486" s="355" t="s">
        <v>1273</v>
      </c>
      <c r="F486" s="356">
        <v>1</v>
      </c>
      <c r="G486" s="356">
        <v>28</v>
      </c>
      <c r="H486" s="356">
        <v>28</v>
      </c>
      <c r="I486" s="357">
        <v>8.7515041649999996E-5</v>
      </c>
      <c r="J486" s="357">
        <v>3.1255371999999998E-6</v>
      </c>
      <c r="K486" s="357">
        <v>0</v>
      </c>
    </row>
    <row r="487" spans="2:11" x14ac:dyDescent="0.2">
      <c r="B487" s="353" t="s">
        <v>2435</v>
      </c>
      <c r="C487" s="354" t="s">
        <v>1394</v>
      </c>
      <c r="D487" s="354" t="s">
        <v>1868</v>
      </c>
      <c r="E487" s="355" t="s">
        <v>1273</v>
      </c>
      <c r="F487" s="356">
        <v>1</v>
      </c>
      <c r="G487" s="356">
        <v>155</v>
      </c>
      <c r="H487" s="356">
        <v>155</v>
      </c>
      <c r="I487" s="357">
        <v>4.8445826626E-4</v>
      </c>
      <c r="J487" s="357">
        <v>3.1255371999999998E-6</v>
      </c>
      <c r="K487" s="357">
        <v>0</v>
      </c>
    </row>
    <row r="488" spans="2:11" x14ac:dyDescent="0.2">
      <c r="B488" s="353" t="s">
        <v>2458</v>
      </c>
      <c r="C488" s="354" t="s">
        <v>1394</v>
      </c>
      <c r="D488" s="354" t="s">
        <v>1868</v>
      </c>
      <c r="E488" s="355" t="s">
        <v>1273</v>
      </c>
      <c r="F488" s="356">
        <v>2</v>
      </c>
      <c r="G488" s="356">
        <v>120</v>
      </c>
      <c r="H488" s="356">
        <v>240</v>
      </c>
      <c r="I488" s="357">
        <v>7.5012892841E-4</v>
      </c>
      <c r="J488" s="357">
        <v>6.2510743999999996E-6</v>
      </c>
      <c r="K488" s="357">
        <v>0</v>
      </c>
    </row>
    <row r="489" spans="2:11" x14ac:dyDescent="0.2">
      <c r="B489" s="353" t="s">
        <v>2455</v>
      </c>
      <c r="C489" s="354" t="s">
        <v>1394</v>
      </c>
      <c r="D489" s="354" t="s">
        <v>1868</v>
      </c>
      <c r="E489" s="355" t="s">
        <v>1273</v>
      </c>
      <c r="F489" s="356">
        <v>15</v>
      </c>
      <c r="G489" s="356">
        <v>190</v>
      </c>
      <c r="H489" s="356">
        <v>2850</v>
      </c>
      <c r="I489" s="357">
        <v>8.9077810248599995E-3</v>
      </c>
      <c r="J489" s="357">
        <v>4.688305803E-5</v>
      </c>
      <c r="K489" s="357">
        <v>0</v>
      </c>
    </row>
    <row r="490" spans="2:11" x14ac:dyDescent="0.2">
      <c r="B490" s="353" t="s">
        <v>2444</v>
      </c>
      <c r="C490" s="354" t="s">
        <v>1394</v>
      </c>
      <c r="D490" s="354" t="s">
        <v>1868</v>
      </c>
      <c r="E490" s="355" t="s">
        <v>1273</v>
      </c>
      <c r="F490" s="356">
        <v>36</v>
      </c>
      <c r="G490" s="356">
        <v>230</v>
      </c>
      <c r="H490" s="356">
        <v>8280</v>
      </c>
      <c r="I490" s="357">
        <v>2.5879448030129999E-2</v>
      </c>
      <c r="J490" s="357">
        <v>1.1251933926E-4</v>
      </c>
      <c r="K490" s="357">
        <v>0</v>
      </c>
    </row>
    <row r="491" spans="2:11" x14ac:dyDescent="0.2">
      <c r="B491" s="353" t="s">
        <v>2433</v>
      </c>
      <c r="C491" s="354" t="s">
        <v>1394</v>
      </c>
      <c r="D491" s="354" t="s">
        <v>1868</v>
      </c>
      <c r="E491" s="355" t="s">
        <v>1273</v>
      </c>
      <c r="F491" s="356">
        <v>31</v>
      </c>
      <c r="G491" s="356">
        <v>290</v>
      </c>
      <c r="H491" s="356">
        <v>8990</v>
      </c>
      <c r="I491" s="357">
        <v>2.8098579443339999E-2</v>
      </c>
      <c r="J491" s="357">
        <v>9.6891653249999996E-5</v>
      </c>
      <c r="K491" s="357">
        <v>0</v>
      </c>
    </row>
    <row r="492" spans="2:11" x14ac:dyDescent="0.2">
      <c r="B492" s="353" t="s">
        <v>2444</v>
      </c>
      <c r="C492" s="354" t="s">
        <v>1394</v>
      </c>
      <c r="D492" s="354" t="s">
        <v>1868</v>
      </c>
      <c r="E492" s="355" t="s">
        <v>1273</v>
      </c>
      <c r="F492" s="356">
        <v>25</v>
      </c>
      <c r="G492" s="356">
        <v>380</v>
      </c>
      <c r="H492" s="356">
        <v>9500</v>
      </c>
      <c r="I492" s="357">
        <v>2.9692603416209998E-2</v>
      </c>
      <c r="J492" s="357">
        <v>7.8138430040000005E-5</v>
      </c>
      <c r="K492" s="357">
        <v>0</v>
      </c>
    </row>
    <row r="493" spans="2:11" x14ac:dyDescent="0.2">
      <c r="B493" s="353" t="s">
        <v>2443</v>
      </c>
      <c r="C493" s="354" t="s">
        <v>1394</v>
      </c>
      <c r="D493" s="354" t="s">
        <v>1868</v>
      </c>
      <c r="E493" s="355" t="s">
        <v>1273</v>
      </c>
      <c r="F493" s="356">
        <v>54</v>
      </c>
      <c r="G493" s="356">
        <v>257</v>
      </c>
      <c r="H493" s="356">
        <v>13878</v>
      </c>
      <c r="I493" s="357">
        <v>4.3376205285280002E-2</v>
      </c>
      <c r="J493" s="357">
        <v>1.6877900888999999E-4</v>
      </c>
      <c r="K493" s="357">
        <v>0</v>
      </c>
    </row>
    <row r="494" spans="2:11" x14ac:dyDescent="0.2">
      <c r="B494" s="353" t="s">
        <v>2478</v>
      </c>
      <c r="C494" s="354" t="s">
        <v>1394</v>
      </c>
      <c r="D494" s="354" t="s">
        <v>1868</v>
      </c>
      <c r="E494" s="355" t="s">
        <v>1273</v>
      </c>
      <c r="F494" s="356">
        <v>39</v>
      </c>
      <c r="G494" s="356">
        <v>460.51282051282101</v>
      </c>
      <c r="H494" s="356">
        <v>17960</v>
      </c>
      <c r="I494" s="357">
        <v>5.6134648142649998E-2</v>
      </c>
      <c r="J494" s="357">
        <v>1.2189595087E-4</v>
      </c>
      <c r="K494" s="357">
        <v>0</v>
      </c>
    </row>
    <row r="495" spans="2:11" x14ac:dyDescent="0.2">
      <c r="B495" s="353" t="s">
        <v>2449</v>
      </c>
      <c r="C495" s="354" t="s">
        <v>1394</v>
      </c>
      <c r="D495" s="354" t="s">
        <v>1868</v>
      </c>
      <c r="E495" s="355" t="s">
        <v>1273</v>
      </c>
      <c r="F495" s="356">
        <v>60</v>
      </c>
      <c r="G495" s="356">
        <v>305</v>
      </c>
      <c r="H495" s="356">
        <v>18300</v>
      </c>
      <c r="I495" s="357">
        <v>5.7197330791230003E-2</v>
      </c>
      <c r="J495" s="357">
        <v>1.8753223209999999E-4</v>
      </c>
      <c r="K495" s="357">
        <v>0</v>
      </c>
    </row>
    <row r="496" spans="2:11" x14ac:dyDescent="0.2">
      <c r="B496" s="353" t="s">
        <v>2783</v>
      </c>
      <c r="C496" s="354" t="s">
        <v>1395</v>
      </c>
      <c r="D496" s="354" t="s">
        <v>1868</v>
      </c>
      <c r="E496" s="355" t="s">
        <v>1273</v>
      </c>
      <c r="F496" s="356">
        <v>5</v>
      </c>
      <c r="G496" s="356">
        <v>365</v>
      </c>
      <c r="H496" s="356">
        <v>1825</v>
      </c>
      <c r="I496" s="357">
        <v>5.7041053931100004E-3</v>
      </c>
      <c r="J496" s="357">
        <v>1.5627686010000001E-5</v>
      </c>
      <c r="K496" s="357">
        <v>0</v>
      </c>
    </row>
    <row r="497" spans="2:11" x14ac:dyDescent="0.2">
      <c r="B497" s="353" t="s">
        <v>2499</v>
      </c>
      <c r="C497" s="354" t="s">
        <v>1396</v>
      </c>
      <c r="D497" s="354" t="s">
        <v>1868</v>
      </c>
      <c r="E497" s="355" t="s">
        <v>1273</v>
      </c>
      <c r="F497" s="356">
        <v>36</v>
      </c>
      <c r="G497" s="356">
        <v>8</v>
      </c>
      <c r="H497" s="356">
        <v>288</v>
      </c>
      <c r="I497" s="357">
        <v>9.0015471409000004E-4</v>
      </c>
      <c r="J497" s="357">
        <v>1.1251933926E-4</v>
      </c>
      <c r="K497" s="357">
        <v>0</v>
      </c>
    </row>
    <row r="498" spans="2:11" x14ac:dyDescent="0.2">
      <c r="B498" s="353" t="s">
        <v>2520</v>
      </c>
      <c r="C498" s="354" t="s">
        <v>1396</v>
      </c>
      <c r="D498" s="354" t="s">
        <v>1868</v>
      </c>
      <c r="E498" s="355" t="s">
        <v>1273</v>
      </c>
      <c r="F498" s="356">
        <v>36</v>
      </c>
      <c r="G498" s="356">
        <v>213</v>
      </c>
      <c r="H498" s="356">
        <v>7668</v>
      </c>
      <c r="I498" s="357">
        <v>2.396661926269E-2</v>
      </c>
      <c r="J498" s="357">
        <v>1.1251933926E-4</v>
      </c>
      <c r="K498" s="357">
        <v>0</v>
      </c>
    </row>
    <row r="499" spans="2:11" x14ac:dyDescent="0.2">
      <c r="B499" s="353" t="s">
        <v>2598</v>
      </c>
      <c r="C499" s="354" t="s">
        <v>1234</v>
      </c>
      <c r="D499" s="354" t="s">
        <v>1868</v>
      </c>
      <c r="E499" s="355" t="s">
        <v>1273</v>
      </c>
      <c r="F499" s="356">
        <v>1</v>
      </c>
      <c r="G499" s="356">
        <v>270</v>
      </c>
      <c r="H499" s="356">
        <v>270</v>
      </c>
      <c r="I499" s="357">
        <v>8.4389504446000002E-4</v>
      </c>
      <c r="J499" s="357">
        <v>3.1255371999999998E-6</v>
      </c>
      <c r="K499" s="357">
        <v>0</v>
      </c>
    </row>
    <row r="500" spans="2:11" x14ac:dyDescent="0.2">
      <c r="B500" s="353" t="s">
        <v>2567</v>
      </c>
      <c r="C500" s="354" t="s">
        <v>1234</v>
      </c>
      <c r="D500" s="354" t="s">
        <v>1868</v>
      </c>
      <c r="E500" s="355" t="s">
        <v>1273</v>
      </c>
      <c r="F500" s="356">
        <v>1</v>
      </c>
      <c r="G500" s="356">
        <v>338</v>
      </c>
      <c r="H500" s="356">
        <v>338</v>
      </c>
      <c r="I500" s="357">
        <v>1.05643157418E-3</v>
      </c>
      <c r="J500" s="357">
        <v>3.1255371999999998E-6</v>
      </c>
      <c r="K500" s="357">
        <v>0</v>
      </c>
    </row>
    <row r="501" spans="2:11" x14ac:dyDescent="0.2">
      <c r="B501" s="353" t="s">
        <v>2648</v>
      </c>
      <c r="C501" s="354" t="s">
        <v>1234</v>
      </c>
      <c r="D501" s="354" t="s">
        <v>1868</v>
      </c>
      <c r="E501" s="355" t="s">
        <v>1273</v>
      </c>
      <c r="F501" s="356">
        <v>2</v>
      </c>
      <c r="G501" s="356">
        <v>433</v>
      </c>
      <c r="H501" s="356">
        <v>866</v>
      </c>
      <c r="I501" s="357">
        <v>2.7067152166800001E-3</v>
      </c>
      <c r="J501" s="357">
        <v>6.2510743999999996E-6</v>
      </c>
      <c r="K501" s="357">
        <v>0</v>
      </c>
    </row>
    <row r="502" spans="2:11" x14ac:dyDescent="0.2">
      <c r="B502" s="353" t="s">
        <v>2432</v>
      </c>
      <c r="C502" s="354" t="s">
        <v>1234</v>
      </c>
      <c r="D502" s="354" t="s">
        <v>1868</v>
      </c>
      <c r="E502" s="355" t="s">
        <v>1273</v>
      </c>
      <c r="F502" s="356">
        <v>10</v>
      </c>
      <c r="G502" s="356">
        <v>240</v>
      </c>
      <c r="H502" s="356">
        <v>2400</v>
      </c>
      <c r="I502" s="357">
        <v>7.5012892841E-3</v>
      </c>
      <c r="J502" s="357">
        <v>3.1255372020000002E-5</v>
      </c>
      <c r="K502" s="357">
        <v>0</v>
      </c>
    </row>
    <row r="503" spans="2:11" x14ac:dyDescent="0.2">
      <c r="B503" s="353" t="s">
        <v>2616</v>
      </c>
      <c r="C503" s="354" t="s">
        <v>1234</v>
      </c>
      <c r="D503" s="354" t="s">
        <v>1868</v>
      </c>
      <c r="E503" s="355" t="s">
        <v>1273</v>
      </c>
      <c r="F503" s="356">
        <v>12</v>
      </c>
      <c r="G503" s="356">
        <v>375</v>
      </c>
      <c r="H503" s="356">
        <v>4500</v>
      </c>
      <c r="I503" s="357">
        <v>1.4064917407680001E-2</v>
      </c>
      <c r="J503" s="357">
        <v>3.7506446420000003E-5</v>
      </c>
      <c r="K503" s="357">
        <v>0</v>
      </c>
    </row>
    <row r="504" spans="2:11" x14ac:dyDescent="0.2">
      <c r="B504" s="353" t="s">
        <v>2520</v>
      </c>
      <c r="C504" s="354" t="s">
        <v>1234</v>
      </c>
      <c r="D504" s="354" t="s">
        <v>1868</v>
      </c>
      <c r="E504" s="355" t="s">
        <v>1273</v>
      </c>
      <c r="F504" s="356">
        <v>66</v>
      </c>
      <c r="G504" s="356">
        <v>315</v>
      </c>
      <c r="H504" s="356">
        <v>20790</v>
      </c>
      <c r="I504" s="357">
        <v>6.4979918423479999E-2</v>
      </c>
      <c r="J504" s="357">
        <v>2.0628545531E-4</v>
      </c>
      <c r="K504" s="357">
        <v>0</v>
      </c>
    </row>
    <row r="505" spans="2:11" x14ac:dyDescent="0.2">
      <c r="B505" s="353" t="s">
        <v>2630</v>
      </c>
      <c r="C505" s="354" t="s">
        <v>1234</v>
      </c>
      <c r="D505" s="354" t="s">
        <v>1868</v>
      </c>
      <c r="E505" s="355" t="s">
        <v>1273</v>
      </c>
      <c r="F505" s="356">
        <v>84</v>
      </c>
      <c r="G505" s="356">
        <v>665</v>
      </c>
      <c r="H505" s="356">
        <v>55860</v>
      </c>
      <c r="I505" s="357">
        <v>0.17459250808733001</v>
      </c>
      <c r="J505" s="357">
        <v>2.6254512494000001E-4</v>
      </c>
      <c r="K505" s="357">
        <v>0</v>
      </c>
    </row>
    <row r="506" spans="2:11" x14ac:dyDescent="0.2">
      <c r="B506" s="353" t="s">
        <v>2537</v>
      </c>
      <c r="C506" s="354" t="s">
        <v>1397</v>
      </c>
      <c r="D506" s="354" t="s">
        <v>1868</v>
      </c>
      <c r="E506" s="355" t="s">
        <v>1273</v>
      </c>
      <c r="F506" s="356">
        <v>1</v>
      </c>
      <c r="G506" s="356">
        <v>65</v>
      </c>
      <c r="H506" s="356">
        <v>65</v>
      </c>
      <c r="I506" s="357">
        <v>2.0315991811000001E-4</v>
      </c>
      <c r="J506" s="357">
        <v>3.1255371999999998E-6</v>
      </c>
      <c r="K506" s="357">
        <v>0</v>
      </c>
    </row>
    <row r="507" spans="2:11" x14ac:dyDescent="0.2">
      <c r="B507" s="353" t="s">
        <v>2727</v>
      </c>
      <c r="C507" s="354" t="s">
        <v>1397</v>
      </c>
      <c r="D507" s="354" t="s">
        <v>1868</v>
      </c>
      <c r="E507" s="355" t="s">
        <v>1273</v>
      </c>
      <c r="F507" s="356">
        <v>2</v>
      </c>
      <c r="G507" s="356">
        <v>240</v>
      </c>
      <c r="H507" s="356">
        <v>480</v>
      </c>
      <c r="I507" s="357">
        <v>1.50025785682E-3</v>
      </c>
      <c r="J507" s="357">
        <v>6.2510743999999996E-6</v>
      </c>
      <c r="K507" s="357">
        <v>0</v>
      </c>
    </row>
    <row r="508" spans="2:11" x14ac:dyDescent="0.2">
      <c r="B508" s="353" t="s">
        <v>2506</v>
      </c>
      <c r="C508" s="354" t="s">
        <v>1397</v>
      </c>
      <c r="D508" s="354" t="s">
        <v>1868</v>
      </c>
      <c r="E508" s="355" t="s">
        <v>1273</v>
      </c>
      <c r="F508" s="356">
        <v>6</v>
      </c>
      <c r="G508" s="356">
        <v>135</v>
      </c>
      <c r="H508" s="356">
        <v>810</v>
      </c>
      <c r="I508" s="357">
        <v>2.5316851333799999E-3</v>
      </c>
      <c r="J508" s="357">
        <v>1.8753223210000001E-5</v>
      </c>
      <c r="K508" s="357">
        <v>0</v>
      </c>
    </row>
    <row r="509" spans="2:11" x14ac:dyDescent="0.2">
      <c r="B509" s="353" t="s">
        <v>2505</v>
      </c>
      <c r="C509" s="354" t="s">
        <v>1397</v>
      </c>
      <c r="D509" s="354" t="s">
        <v>1868</v>
      </c>
      <c r="E509" s="355" t="s">
        <v>1273</v>
      </c>
      <c r="F509" s="356">
        <v>17</v>
      </c>
      <c r="G509" s="356">
        <v>275</v>
      </c>
      <c r="H509" s="356">
        <v>4675</v>
      </c>
      <c r="I509" s="357">
        <v>1.4611886417980001E-2</v>
      </c>
      <c r="J509" s="357">
        <v>5.313413243E-5</v>
      </c>
      <c r="K509" s="357">
        <v>0</v>
      </c>
    </row>
    <row r="510" spans="2:11" x14ac:dyDescent="0.2">
      <c r="B510" s="353" t="s">
        <v>2761</v>
      </c>
      <c r="C510" s="354" t="s">
        <v>1397</v>
      </c>
      <c r="D510" s="354" t="s">
        <v>1868</v>
      </c>
      <c r="E510" s="355" t="s">
        <v>1273</v>
      </c>
      <c r="F510" s="356">
        <v>18</v>
      </c>
      <c r="G510" s="356">
        <v>480</v>
      </c>
      <c r="H510" s="356">
        <v>8640</v>
      </c>
      <c r="I510" s="357">
        <v>2.7004641422739999E-2</v>
      </c>
      <c r="J510" s="357">
        <v>5.625966963E-5</v>
      </c>
      <c r="K510" s="357">
        <v>0</v>
      </c>
    </row>
    <row r="511" spans="2:11" x14ac:dyDescent="0.2">
      <c r="B511" s="353" t="s">
        <v>2544</v>
      </c>
      <c r="C511" s="354" t="s">
        <v>1397</v>
      </c>
      <c r="D511" s="354" t="s">
        <v>1868</v>
      </c>
      <c r="E511" s="355" t="s">
        <v>1273</v>
      </c>
      <c r="F511" s="356">
        <v>46</v>
      </c>
      <c r="G511" s="356">
        <v>240</v>
      </c>
      <c r="H511" s="356">
        <v>11040</v>
      </c>
      <c r="I511" s="357">
        <v>3.450593070684E-2</v>
      </c>
      <c r="J511" s="357">
        <v>1.4377471128000001E-4</v>
      </c>
      <c r="K511" s="357">
        <v>0</v>
      </c>
    </row>
    <row r="512" spans="2:11" x14ac:dyDescent="0.2">
      <c r="B512" s="353" t="s">
        <v>2607</v>
      </c>
      <c r="C512" s="354" t="s">
        <v>1397</v>
      </c>
      <c r="D512" s="354" t="s">
        <v>1868</v>
      </c>
      <c r="E512" s="355" t="s">
        <v>1273</v>
      </c>
      <c r="F512" s="356">
        <v>26</v>
      </c>
      <c r="G512" s="356">
        <v>453</v>
      </c>
      <c r="H512" s="356">
        <v>11778</v>
      </c>
      <c r="I512" s="357">
        <v>3.68125771617E-2</v>
      </c>
      <c r="J512" s="357">
        <v>8.1263967240000006E-5</v>
      </c>
      <c r="K512" s="357">
        <v>0</v>
      </c>
    </row>
    <row r="513" spans="2:11" x14ac:dyDescent="0.2">
      <c r="B513" s="353" t="s">
        <v>2751</v>
      </c>
      <c r="C513" s="354" t="s">
        <v>1397</v>
      </c>
      <c r="D513" s="354" t="s">
        <v>1868</v>
      </c>
      <c r="E513" s="355" t="s">
        <v>1273</v>
      </c>
      <c r="F513" s="356">
        <v>58</v>
      </c>
      <c r="G513" s="356">
        <v>238</v>
      </c>
      <c r="H513" s="356">
        <v>13804</v>
      </c>
      <c r="I513" s="357">
        <v>4.3144915532360002E-2</v>
      </c>
      <c r="J513" s="357">
        <v>1.8128115769999999E-4</v>
      </c>
      <c r="K513" s="357">
        <v>0</v>
      </c>
    </row>
    <row r="514" spans="2:11" x14ac:dyDescent="0.2">
      <c r="B514" s="353" t="s">
        <v>2506</v>
      </c>
      <c r="C514" s="354" t="s">
        <v>1397</v>
      </c>
      <c r="D514" s="354" t="s">
        <v>1868</v>
      </c>
      <c r="E514" s="355" t="s">
        <v>1273</v>
      </c>
      <c r="F514" s="356">
        <v>107</v>
      </c>
      <c r="G514" s="356">
        <v>132</v>
      </c>
      <c r="H514" s="356">
        <v>14124</v>
      </c>
      <c r="I514" s="357">
        <v>4.4145087436900002E-2</v>
      </c>
      <c r="J514" s="357">
        <v>3.3443248058000002E-4</v>
      </c>
      <c r="K514" s="357">
        <v>0</v>
      </c>
    </row>
    <row r="515" spans="2:11" x14ac:dyDescent="0.2">
      <c r="B515" s="353" t="s">
        <v>2759</v>
      </c>
      <c r="C515" s="354" t="s">
        <v>1398</v>
      </c>
      <c r="D515" s="354" t="s">
        <v>1868</v>
      </c>
      <c r="E515" s="355" t="s">
        <v>1273</v>
      </c>
      <c r="F515" s="356">
        <v>9</v>
      </c>
      <c r="G515" s="356">
        <v>205</v>
      </c>
      <c r="H515" s="356">
        <v>1845</v>
      </c>
      <c r="I515" s="357">
        <v>5.7666161371500001E-3</v>
      </c>
      <c r="J515" s="357">
        <v>2.8129834819999998E-5</v>
      </c>
      <c r="K515" s="357">
        <v>0</v>
      </c>
    </row>
    <row r="516" spans="2:11" x14ac:dyDescent="0.2">
      <c r="B516" s="353" t="s">
        <v>2516</v>
      </c>
      <c r="C516" s="354" t="s">
        <v>1398</v>
      </c>
      <c r="D516" s="354" t="s">
        <v>1868</v>
      </c>
      <c r="E516" s="355" t="s">
        <v>1273</v>
      </c>
      <c r="F516" s="356">
        <v>22</v>
      </c>
      <c r="G516" s="356">
        <v>149</v>
      </c>
      <c r="H516" s="356">
        <v>3278</v>
      </c>
      <c r="I516" s="357">
        <v>1.0245510947189999E-2</v>
      </c>
      <c r="J516" s="357">
        <v>6.8761818440000005E-5</v>
      </c>
      <c r="K516" s="357">
        <v>0</v>
      </c>
    </row>
    <row r="517" spans="2:11" x14ac:dyDescent="0.2">
      <c r="B517" s="353" t="s">
        <v>2770</v>
      </c>
      <c r="C517" s="354" t="s">
        <v>1398</v>
      </c>
      <c r="D517" s="354" t="s">
        <v>1868</v>
      </c>
      <c r="E517" s="355" t="s">
        <v>1273</v>
      </c>
      <c r="F517" s="356">
        <v>70</v>
      </c>
      <c r="G517" s="356">
        <v>350</v>
      </c>
      <c r="H517" s="356">
        <v>24500</v>
      </c>
      <c r="I517" s="357">
        <v>7.6575661441809995E-2</v>
      </c>
      <c r="J517" s="357">
        <v>2.1878760412E-4</v>
      </c>
      <c r="K517" s="357">
        <v>0</v>
      </c>
    </row>
    <row r="518" spans="2:11" x14ac:dyDescent="0.2">
      <c r="B518" s="353" t="s">
        <v>2572</v>
      </c>
      <c r="C518" s="354" t="s">
        <v>1265</v>
      </c>
      <c r="D518" s="354" t="s">
        <v>1868</v>
      </c>
      <c r="E518" s="355" t="s">
        <v>1273</v>
      </c>
      <c r="F518" s="356">
        <v>6</v>
      </c>
      <c r="G518" s="356">
        <v>106</v>
      </c>
      <c r="H518" s="356">
        <v>636</v>
      </c>
      <c r="I518" s="357">
        <v>1.9878416602899999E-3</v>
      </c>
      <c r="J518" s="357">
        <v>1.8753223210000001E-5</v>
      </c>
      <c r="K518" s="357">
        <v>0</v>
      </c>
    </row>
    <row r="519" spans="2:11" x14ac:dyDescent="0.2">
      <c r="B519" s="353" t="s">
        <v>2544</v>
      </c>
      <c r="C519" s="354" t="s">
        <v>1265</v>
      </c>
      <c r="D519" s="354" t="s">
        <v>1868</v>
      </c>
      <c r="E519" s="355" t="s">
        <v>1273</v>
      </c>
      <c r="F519" s="356">
        <v>16</v>
      </c>
      <c r="G519" s="356">
        <v>350</v>
      </c>
      <c r="H519" s="356">
        <v>5600</v>
      </c>
      <c r="I519" s="357">
        <v>1.7503008329560001E-2</v>
      </c>
      <c r="J519" s="357">
        <v>5.000859523E-5</v>
      </c>
      <c r="K519" s="357">
        <v>0</v>
      </c>
    </row>
    <row r="520" spans="2:11" x14ac:dyDescent="0.2">
      <c r="B520" s="353" t="s">
        <v>2582</v>
      </c>
      <c r="C520" s="354" t="s">
        <v>1399</v>
      </c>
      <c r="D520" s="354" t="s">
        <v>1868</v>
      </c>
      <c r="E520" s="355" t="s">
        <v>1273</v>
      </c>
      <c r="F520" s="356">
        <v>10</v>
      </c>
      <c r="G520" s="356">
        <v>45</v>
      </c>
      <c r="H520" s="356">
        <v>450</v>
      </c>
      <c r="I520" s="357">
        <v>1.40649174077E-3</v>
      </c>
      <c r="J520" s="357">
        <v>3.1255372020000002E-5</v>
      </c>
      <c r="K520" s="357">
        <v>0</v>
      </c>
    </row>
    <row r="521" spans="2:11" x14ac:dyDescent="0.2">
      <c r="B521" s="353" t="s">
        <v>2527</v>
      </c>
      <c r="C521" s="354" t="s">
        <v>1399</v>
      </c>
      <c r="D521" s="354" t="s">
        <v>1868</v>
      </c>
      <c r="E521" s="355" t="s">
        <v>1273</v>
      </c>
      <c r="F521" s="356">
        <v>22</v>
      </c>
      <c r="G521" s="356">
        <v>110</v>
      </c>
      <c r="H521" s="356">
        <v>2420</v>
      </c>
      <c r="I521" s="357">
        <v>7.5638000281299999E-3</v>
      </c>
      <c r="J521" s="357">
        <v>6.8761818440000005E-5</v>
      </c>
      <c r="K521" s="357">
        <v>0</v>
      </c>
    </row>
    <row r="522" spans="2:11" x14ac:dyDescent="0.2">
      <c r="B522" s="353" t="s">
        <v>2572</v>
      </c>
      <c r="C522" s="354" t="s">
        <v>1399</v>
      </c>
      <c r="D522" s="354" t="s">
        <v>1868</v>
      </c>
      <c r="E522" s="355" t="s">
        <v>1273</v>
      </c>
      <c r="F522" s="356">
        <v>13</v>
      </c>
      <c r="G522" s="356">
        <v>330</v>
      </c>
      <c r="H522" s="356">
        <v>4290</v>
      </c>
      <c r="I522" s="357">
        <v>1.340855459532E-2</v>
      </c>
      <c r="J522" s="357">
        <v>4.0631983620000003E-5</v>
      </c>
      <c r="K522" s="357">
        <v>0</v>
      </c>
    </row>
    <row r="523" spans="2:11" x14ac:dyDescent="0.2">
      <c r="B523" s="353" t="s">
        <v>2544</v>
      </c>
      <c r="C523" s="354" t="s">
        <v>1399</v>
      </c>
      <c r="D523" s="354" t="s">
        <v>1868</v>
      </c>
      <c r="E523" s="355" t="s">
        <v>1273</v>
      </c>
      <c r="F523" s="356">
        <v>26</v>
      </c>
      <c r="G523" s="356">
        <v>295</v>
      </c>
      <c r="H523" s="356">
        <v>7670</v>
      </c>
      <c r="I523" s="357">
        <v>2.3972870337089999E-2</v>
      </c>
      <c r="J523" s="357">
        <v>8.1263967240000006E-5</v>
      </c>
      <c r="K523" s="357">
        <v>0</v>
      </c>
    </row>
    <row r="524" spans="2:11" x14ac:dyDescent="0.2">
      <c r="B524" s="353" t="s">
        <v>2537</v>
      </c>
      <c r="C524" s="354" t="s">
        <v>1400</v>
      </c>
      <c r="D524" s="354" t="s">
        <v>1868</v>
      </c>
      <c r="E524" s="355" t="s">
        <v>1273</v>
      </c>
      <c r="F524" s="356">
        <v>28</v>
      </c>
      <c r="G524" s="356">
        <v>210</v>
      </c>
      <c r="H524" s="356">
        <v>5880</v>
      </c>
      <c r="I524" s="357">
        <v>1.837815874603E-2</v>
      </c>
      <c r="J524" s="357">
        <v>8.7515041649999996E-5</v>
      </c>
      <c r="K524" s="357">
        <v>0</v>
      </c>
    </row>
    <row r="525" spans="2:11" x14ac:dyDescent="0.2">
      <c r="B525" s="353" t="s">
        <v>2761</v>
      </c>
      <c r="C525" s="354" t="s">
        <v>1400</v>
      </c>
      <c r="D525" s="354" t="s">
        <v>1868</v>
      </c>
      <c r="E525" s="355" t="s">
        <v>1273</v>
      </c>
      <c r="F525" s="356">
        <v>28</v>
      </c>
      <c r="G525" s="356">
        <v>500</v>
      </c>
      <c r="H525" s="356">
        <v>14000</v>
      </c>
      <c r="I525" s="357">
        <v>4.3757520823889999E-2</v>
      </c>
      <c r="J525" s="357">
        <v>8.7515041649999996E-5</v>
      </c>
      <c r="K525" s="357">
        <v>0</v>
      </c>
    </row>
    <row r="526" spans="2:11" x14ac:dyDescent="0.2">
      <c r="B526" s="353" t="s">
        <v>2561</v>
      </c>
      <c r="C526" s="354" t="s">
        <v>1401</v>
      </c>
      <c r="D526" s="354" t="s">
        <v>1868</v>
      </c>
      <c r="E526" s="355" t="s">
        <v>1273</v>
      </c>
      <c r="F526" s="356">
        <v>39</v>
      </c>
      <c r="G526" s="356">
        <v>290</v>
      </c>
      <c r="H526" s="356">
        <v>11310</v>
      </c>
      <c r="I526" s="357">
        <v>3.5349825751300003E-2</v>
      </c>
      <c r="J526" s="357">
        <v>1.2189595087E-4</v>
      </c>
      <c r="K526" s="357">
        <v>0</v>
      </c>
    </row>
    <row r="527" spans="2:11" x14ac:dyDescent="0.2">
      <c r="B527" s="353" t="s">
        <v>2502</v>
      </c>
      <c r="C527" s="354" t="s">
        <v>1402</v>
      </c>
      <c r="D527" s="354" t="s">
        <v>1868</v>
      </c>
      <c r="E527" s="355" t="s">
        <v>1273</v>
      </c>
      <c r="F527" s="356">
        <v>1</v>
      </c>
      <c r="G527" s="356">
        <v>351</v>
      </c>
      <c r="H527" s="356">
        <v>351</v>
      </c>
      <c r="I527" s="357">
        <v>1.0970635578000001E-3</v>
      </c>
      <c r="J527" s="357">
        <v>3.1255371999999998E-6</v>
      </c>
      <c r="K527" s="357">
        <v>0</v>
      </c>
    </row>
    <row r="528" spans="2:11" x14ac:dyDescent="0.2">
      <c r="B528" s="353" t="s">
        <v>2520</v>
      </c>
      <c r="C528" s="354" t="s">
        <v>1402</v>
      </c>
      <c r="D528" s="354" t="s">
        <v>1868</v>
      </c>
      <c r="E528" s="355" t="s">
        <v>1273</v>
      </c>
      <c r="F528" s="356">
        <v>2</v>
      </c>
      <c r="G528" s="356">
        <v>275</v>
      </c>
      <c r="H528" s="356">
        <v>550</v>
      </c>
      <c r="I528" s="357">
        <v>1.7190454609399999E-3</v>
      </c>
      <c r="J528" s="357">
        <v>6.2510743999999996E-6</v>
      </c>
      <c r="K528" s="357">
        <v>0</v>
      </c>
    </row>
    <row r="529" spans="2:11" x14ac:dyDescent="0.2">
      <c r="B529" s="353" t="s">
        <v>2523</v>
      </c>
      <c r="C529" s="354" t="s">
        <v>1402</v>
      </c>
      <c r="D529" s="354" t="s">
        <v>1868</v>
      </c>
      <c r="E529" s="355" t="s">
        <v>1273</v>
      </c>
      <c r="F529" s="356">
        <v>2</v>
      </c>
      <c r="G529" s="356">
        <v>475</v>
      </c>
      <c r="H529" s="356">
        <v>950</v>
      </c>
      <c r="I529" s="357">
        <v>2.9692603416200001E-3</v>
      </c>
      <c r="J529" s="357">
        <v>6.2510743999999996E-6</v>
      </c>
      <c r="K529" s="357">
        <v>0</v>
      </c>
    </row>
    <row r="530" spans="2:11" x14ac:dyDescent="0.2">
      <c r="B530" s="353" t="s">
        <v>2502</v>
      </c>
      <c r="C530" s="354" t="s">
        <v>1402</v>
      </c>
      <c r="D530" s="354" t="s">
        <v>1868</v>
      </c>
      <c r="E530" s="355" t="s">
        <v>1273</v>
      </c>
      <c r="F530" s="356">
        <v>6</v>
      </c>
      <c r="G530" s="356">
        <v>403</v>
      </c>
      <c r="H530" s="356">
        <v>2418</v>
      </c>
      <c r="I530" s="357">
        <v>7.5575489537300002E-3</v>
      </c>
      <c r="J530" s="357">
        <v>1.8753223210000001E-5</v>
      </c>
      <c r="K530" s="357">
        <v>0</v>
      </c>
    </row>
    <row r="531" spans="2:11" x14ac:dyDescent="0.2">
      <c r="B531" s="353" t="s">
        <v>2544</v>
      </c>
      <c r="C531" s="354" t="s">
        <v>1402</v>
      </c>
      <c r="D531" s="354" t="s">
        <v>1868</v>
      </c>
      <c r="E531" s="355" t="s">
        <v>1273</v>
      </c>
      <c r="F531" s="356">
        <v>22</v>
      </c>
      <c r="G531" s="356">
        <v>240</v>
      </c>
      <c r="H531" s="356">
        <v>5280</v>
      </c>
      <c r="I531" s="357">
        <v>1.6502836425009999E-2</v>
      </c>
      <c r="J531" s="357">
        <v>6.8761818440000005E-5</v>
      </c>
      <c r="K531" s="357">
        <v>0</v>
      </c>
    </row>
    <row r="532" spans="2:11" x14ac:dyDescent="0.2">
      <c r="B532" s="353" t="s">
        <v>2544</v>
      </c>
      <c r="C532" s="354" t="s">
        <v>1402</v>
      </c>
      <c r="D532" s="354" t="s">
        <v>1868</v>
      </c>
      <c r="E532" s="355" t="s">
        <v>1273</v>
      </c>
      <c r="F532" s="356">
        <v>21</v>
      </c>
      <c r="G532" s="356">
        <v>305</v>
      </c>
      <c r="H532" s="356">
        <v>6405</v>
      </c>
      <c r="I532" s="357">
        <v>2.0019065776929999E-2</v>
      </c>
      <c r="J532" s="357">
        <v>6.5636281240000004E-5</v>
      </c>
      <c r="K532" s="357">
        <v>0</v>
      </c>
    </row>
    <row r="533" spans="2:11" x14ac:dyDescent="0.2">
      <c r="B533" s="353" t="s">
        <v>2502</v>
      </c>
      <c r="C533" s="354" t="s">
        <v>1402</v>
      </c>
      <c r="D533" s="354" t="s">
        <v>1868</v>
      </c>
      <c r="E533" s="355" t="s">
        <v>1273</v>
      </c>
      <c r="F533" s="356">
        <v>22</v>
      </c>
      <c r="G533" s="356">
        <v>362</v>
      </c>
      <c r="H533" s="356">
        <v>7964</v>
      </c>
      <c r="I533" s="357">
        <v>2.489177827439E-2</v>
      </c>
      <c r="J533" s="357">
        <v>6.8761818440000005E-5</v>
      </c>
      <c r="K533" s="357">
        <v>0</v>
      </c>
    </row>
    <row r="534" spans="2:11" x14ac:dyDescent="0.2">
      <c r="B534" s="353" t="s">
        <v>2544</v>
      </c>
      <c r="C534" s="354" t="s">
        <v>1402</v>
      </c>
      <c r="D534" s="354" t="s">
        <v>1868</v>
      </c>
      <c r="E534" s="355" t="s">
        <v>1273</v>
      </c>
      <c r="F534" s="356">
        <v>42</v>
      </c>
      <c r="G534" s="356">
        <v>595</v>
      </c>
      <c r="H534" s="356">
        <v>24990</v>
      </c>
      <c r="I534" s="357">
        <v>7.8107174670649995E-2</v>
      </c>
      <c r="J534" s="357">
        <v>1.3127256247000001E-4</v>
      </c>
      <c r="K534" s="357">
        <v>0</v>
      </c>
    </row>
    <row r="535" spans="2:11" x14ac:dyDescent="0.2">
      <c r="B535" s="353" t="s">
        <v>2723</v>
      </c>
      <c r="C535" s="354" t="s">
        <v>1239</v>
      </c>
      <c r="D535" s="354" t="s">
        <v>1868</v>
      </c>
      <c r="E535" s="355" t="s">
        <v>1273</v>
      </c>
      <c r="F535" s="356">
        <v>53</v>
      </c>
      <c r="G535" s="356">
        <v>325</v>
      </c>
      <c r="H535" s="356">
        <v>17225</v>
      </c>
      <c r="I535" s="357">
        <v>5.3837378299400003E-2</v>
      </c>
      <c r="J535" s="357">
        <v>1.6565347169E-4</v>
      </c>
      <c r="K535" s="357">
        <v>0</v>
      </c>
    </row>
    <row r="536" spans="2:11" x14ac:dyDescent="0.2">
      <c r="B536" s="353" t="s">
        <v>2429</v>
      </c>
      <c r="C536" s="354" t="s">
        <v>1242</v>
      </c>
      <c r="D536" s="354" t="s">
        <v>1868</v>
      </c>
      <c r="E536" s="355" t="s">
        <v>1273</v>
      </c>
      <c r="F536" s="356">
        <v>3</v>
      </c>
      <c r="G536" s="356">
        <v>240</v>
      </c>
      <c r="H536" s="356">
        <v>720</v>
      </c>
      <c r="I536" s="357">
        <v>2.25038678523E-3</v>
      </c>
      <c r="J536" s="357">
        <v>9.3766116100000005E-6</v>
      </c>
      <c r="K536" s="357">
        <v>0</v>
      </c>
    </row>
    <row r="537" spans="2:11" x14ac:dyDescent="0.2">
      <c r="B537" s="353" t="s">
        <v>2458</v>
      </c>
      <c r="C537" s="354" t="s">
        <v>1242</v>
      </c>
      <c r="D537" s="354" t="s">
        <v>1868</v>
      </c>
      <c r="E537" s="355" t="s">
        <v>1273</v>
      </c>
      <c r="F537" s="356">
        <v>13</v>
      </c>
      <c r="G537" s="356">
        <v>265</v>
      </c>
      <c r="H537" s="356">
        <v>3445</v>
      </c>
      <c r="I537" s="357">
        <v>1.076747565988E-2</v>
      </c>
      <c r="J537" s="357">
        <v>4.0631983620000003E-5</v>
      </c>
      <c r="K537" s="357">
        <v>0</v>
      </c>
    </row>
    <row r="538" spans="2:11" x14ac:dyDescent="0.2">
      <c r="B538" s="353" t="s">
        <v>2460</v>
      </c>
      <c r="C538" s="354" t="s">
        <v>1242</v>
      </c>
      <c r="D538" s="354" t="s">
        <v>1868</v>
      </c>
      <c r="E538" s="355" t="s">
        <v>1273</v>
      </c>
      <c r="F538" s="356">
        <v>19</v>
      </c>
      <c r="G538" s="356">
        <v>190</v>
      </c>
      <c r="H538" s="356">
        <v>3610</v>
      </c>
      <c r="I538" s="357">
        <v>1.1283189298159999E-2</v>
      </c>
      <c r="J538" s="357">
        <v>5.9385206830000001E-5</v>
      </c>
      <c r="K538" s="357">
        <v>0</v>
      </c>
    </row>
    <row r="539" spans="2:11" x14ac:dyDescent="0.2">
      <c r="B539" s="353">
        <v>41306</v>
      </c>
      <c r="C539" s="354" t="s">
        <v>1242</v>
      </c>
      <c r="D539" s="354" t="s">
        <v>1868</v>
      </c>
      <c r="E539" s="355" t="s">
        <v>1273</v>
      </c>
      <c r="F539" s="356">
        <v>19</v>
      </c>
      <c r="G539" s="356">
        <v>360</v>
      </c>
      <c r="H539" s="356">
        <v>6840</v>
      </c>
      <c r="I539" s="357">
        <v>2.137867445967E-2</v>
      </c>
      <c r="J539" s="357">
        <v>5.9385206830000001E-5</v>
      </c>
      <c r="K539" s="357">
        <v>0</v>
      </c>
    </row>
    <row r="540" spans="2:11" x14ac:dyDescent="0.2">
      <c r="B540" s="353" t="s">
        <v>2457</v>
      </c>
      <c r="C540" s="354" t="s">
        <v>1242</v>
      </c>
      <c r="D540" s="354" t="s">
        <v>1868</v>
      </c>
      <c r="E540" s="355" t="s">
        <v>1273</v>
      </c>
      <c r="F540" s="356">
        <v>50</v>
      </c>
      <c r="G540" s="356">
        <v>470</v>
      </c>
      <c r="H540" s="356">
        <v>23500</v>
      </c>
      <c r="I540" s="357">
        <v>7.3450124240100001E-2</v>
      </c>
      <c r="J540" s="357">
        <v>1.5627686008999999E-4</v>
      </c>
      <c r="K540" s="357">
        <v>0</v>
      </c>
    </row>
    <row r="541" spans="2:11" x14ac:dyDescent="0.2">
      <c r="B541" s="353" t="s">
        <v>2604</v>
      </c>
      <c r="C541" s="354" t="s">
        <v>1244</v>
      </c>
      <c r="D541" s="354" t="s">
        <v>1868</v>
      </c>
      <c r="E541" s="355" t="s">
        <v>1273</v>
      </c>
      <c r="F541" s="356">
        <v>72</v>
      </c>
      <c r="G541" s="356">
        <v>120</v>
      </c>
      <c r="H541" s="356">
        <v>8640</v>
      </c>
      <c r="I541" s="357">
        <v>2.7004641422739999E-2</v>
      </c>
      <c r="J541" s="357">
        <v>2.2503867852E-4</v>
      </c>
      <c r="K541" s="357">
        <v>0</v>
      </c>
    </row>
    <row r="542" spans="2:11" x14ac:dyDescent="0.2">
      <c r="B542" s="353" t="s">
        <v>2604</v>
      </c>
      <c r="C542" s="354" t="s">
        <v>1245</v>
      </c>
      <c r="D542" s="354" t="s">
        <v>1868</v>
      </c>
      <c r="E542" s="355" t="s">
        <v>1273</v>
      </c>
      <c r="F542" s="356">
        <v>1</v>
      </c>
      <c r="G542" s="356">
        <v>2</v>
      </c>
      <c r="H542" s="356">
        <v>2</v>
      </c>
      <c r="I542" s="357">
        <v>6.2510743999999996E-6</v>
      </c>
      <c r="J542" s="357">
        <v>3.1255371999999998E-6</v>
      </c>
      <c r="K542" s="357">
        <v>0</v>
      </c>
    </row>
    <row r="543" spans="2:11" x14ac:dyDescent="0.2">
      <c r="B543" s="353" t="s">
        <v>2478</v>
      </c>
      <c r="C543" s="354" t="s">
        <v>1246</v>
      </c>
      <c r="D543" s="354" t="s">
        <v>1868</v>
      </c>
      <c r="E543" s="355" t="s">
        <v>1273</v>
      </c>
      <c r="F543" s="356">
        <v>1</v>
      </c>
      <c r="G543" s="356">
        <v>136</v>
      </c>
      <c r="H543" s="356">
        <v>136</v>
      </c>
      <c r="I543" s="357">
        <v>4.2507305943000003E-4</v>
      </c>
      <c r="J543" s="357">
        <v>3.1255371999999998E-6</v>
      </c>
      <c r="K543" s="357">
        <v>0</v>
      </c>
    </row>
    <row r="544" spans="2:11" x14ac:dyDescent="0.2">
      <c r="B544" s="353" t="s">
        <v>2472</v>
      </c>
      <c r="C544" s="354" t="s">
        <v>1246</v>
      </c>
      <c r="D544" s="354" t="s">
        <v>1868</v>
      </c>
      <c r="E544" s="355" t="s">
        <v>1273</v>
      </c>
      <c r="F544" s="356">
        <v>4</v>
      </c>
      <c r="G544" s="356">
        <v>68</v>
      </c>
      <c r="H544" s="356">
        <v>272</v>
      </c>
      <c r="I544" s="357">
        <v>8.5014611886000005E-4</v>
      </c>
      <c r="J544" s="357">
        <v>1.2502148810000001E-5</v>
      </c>
      <c r="K544" s="357">
        <v>0</v>
      </c>
    </row>
    <row r="545" spans="2:11" x14ac:dyDescent="0.2">
      <c r="B545" s="353" t="s">
        <v>2460</v>
      </c>
      <c r="C545" s="354" t="s">
        <v>1246</v>
      </c>
      <c r="D545" s="354" t="s">
        <v>1868</v>
      </c>
      <c r="E545" s="355" t="s">
        <v>1273</v>
      </c>
      <c r="F545" s="356">
        <v>35</v>
      </c>
      <c r="G545" s="356">
        <v>148.19999999999999</v>
      </c>
      <c r="H545" s="356">
        <v>5187</v>
      </c>
      <c r="I545" s="357">
        <v>1.6212161465250001E-2</v>
      </c>
      <c r="J545" s="357">
        <v>1.0939380206E-4</v>
      </c>
      <c r="K545" s="357">
        <v>0</v>
      </c>
    </row>
    <row r="546" spans="2:11" x14ac:dyDescent="0.2">
      <c r="B546" s="353" t="s">
        <v>2478</v>
      </c>
      <c r="C546" s="354" t="s">
        <v>1246</v>
      </c>
      <c r="D546" s="354" t="s">
        <v>1868</v>
      </c>
      <c r="E546" s="355" t="s">
        <v>1273</v>
      </c>
      <c r="F546" s="356">
        <v>13</v>
      </c>
      <c r="G546" s="356">
        <v>425</v>
      </c>
      <c r="H546" s="356">
        <v>5525</v>
      </c>
      <c r="I546" s="357">
        <v>1.726859303943E-2</v>
      </c>
      <c r="J546" s="357">
        <v>4.0631983620000003E-5</v>
      </c>
      <c r="K546" s="357">
        <v>0</v>
      </c>
    </row>
    <row r="547" spans="2:11" x14ac:dyDescent="0.2">
      <c r="B547" s="353" t="s">
        <v>2492</v>
      </c>
      <c r="C547" s="354" t="s">
        <v>1246</v>
      </c>
      <c r="D547" s="354" t="s">
        <v>1868</v>
      </c>
      <c r="E547" s="355" t="s">
        <v>1273</v>
      </c>
      <c r="F547" s="356">
        <v>22</v>
      </c>
      <c r="G547" s="356">
        <v>345</v>
      </c>
      <c r="H547" s="356">
        <v>7590</v>
      </c>
      <c r="I547" s="357">
        <v>2.3722827360950001E-2</v>
      </c>
      <c r="J547" s="357">
        <v>6.8761818440000005E-5</v>
      </c>
      <c r="K547" s="357">
        <v>0</v>
      </c>
    </row>
    <row r="548" spans="2:11" x14ac:dyDescent="0.2">
      <c r="B548" s="353" t="s">
        <v>2430</v>
      </c>
      <c r="C548" s="354" t="s">
        <v>1248</v>
      </c>
      <c r="D548" s="354" t="s">
        <v>1868</v>
      </c>
      <c r="E548" s="355" t="s">
        <v>1273</v>
      </c>
      <c r="F548" s="356">
        <v>2</v>
      </c>
      <c r="G548" s="356">
        <v>150</v>
      </c>
      <c r="H548" s="356">
        <v>300</v>
      </c>
      <c r="I548" s="357">
        <v>9.3766116051000005E-4</v>
      </c>
      <c r="J548" s="357">
        <v>6.2510743999999996E-6</v>
      </c>
      <c r="K548" s="357">
        <v>0</v>
      </c>
    </row>
    <row r="549" spans="2:11" x14ac:dyDescent="0.2">
      <c r="B549" s="353" t="s">
        <v>2729</v>
      </c>
      <c r="C549" s="354" t="s">
        <v>1248</v>
      </c>
      <c r="D549" s="354" t="s">
        <v>1868</v>
      </c>
      <c r="E549" s="355" t="s">
        <v>1273</v>
      </c>
      <c r="F549" s="356">
        <v>8</v>
      </c>
      <c r="G549" s="356">
        <v>200</v>
      </c>
      <c r="H549" s="356">
        <v>1600</v>
      </c>
      <c r="I549" s="357">
        <v>5.0008595227299998E-3</v>
      </c>
      <c r="J549" s="357">
        <v>2.5004297609999998E-5</v>
      </c>
      <c r="K549" s="357">
        <v>0</v>
      </c>
    </row>
    <row r="550" spans="2:11" x14ac:dyDescent="0.2">
      <c r="B550" s="353" t="s">
        <v>2703</v>
      </c>
      <c r="C550" s="354" t="s">
        <v>1248</v>
      </c>
      <c r="D550" s="354" t="s">
        <v>1868</v>
      </c>
      <c r="E550" s="355" t="s">
        <v>1273</v>
      </c>
      <c r="F550" s="356">
        <v>8</v>
      </c>
      <c r="G550" s="356">
        <v>290</v>
      </c>
      <c r="H550" s="356">
        <v>2320</v>
      </c>
      <c r="I550" s="357">
        <v>7.2512463079599998E-3</v>
      </c>
      <c r="J550" s="357">
        <v>2.5004297609999998E-5</v>
      </c>
      <c r="K550" s="357">
        <v>0</v>
      </c>
    </row>
    <row r="551" spans="2:11" x14ac:dyDescent="0.2">
      <c r="B551" s="353" t="s">
        <v>2451</v>
      </c>
      <c r="C551" s="354" t="s">
        <v>1248</v>
      </c>
      <c r="D551" s="354" t="s">
        <v>1868</v>
      </c>
      <c r="E551" s="355" t="s">
        <v>1273</v>
      </c>
      <c r="F551" s="356">
        <v>28</v>
      </c>
      <c r="G551" s="356">
        <v>270</v>
      </c>
      <c r="H551" s="356">
        <v>7560</v>
      </c>
      <c r="I551" s="357">
        <v>2.3629061244899999E-2</v>
      </c>
      <c r="J551" s="357">
        <v>8.7515041649999996E-5</v>
      </c>
      <c r="K551" s="357">
        <v>0</v>
      </c>
    </row>
    <row r="552" spans="2:11" x14ac:dyDescent="0.2">
      <c r="B552" s="353" t="s">
        <v>2462</v>
      </c>
      <c r="C552" s="354" t="s">
        <v>1249</v>
      </c>
      <c r="D552" s="354" t="s">
        <v>1868</v>
      </c>
      <c r="E552" s="355" t="s">
        <v>1273</v>
      </c>
      <c r="F552" s="356">
        <v>33</v>
      </c>
      <c r="G552" s="356">
        <v>172</v>
      </c>
      <c r="H552" s="356">
        <v>5676</v>
      </c>
      <c r="I552" s="357">
        <v>1.7740549156889999E-2</v>
      </c>
      <c r="J552" s="357">
        <v>1.0314272766E-4</v>
      </c>
      <c r="K552" s="357">
        <v>0</v>
      </c>
    </row>
    <row r="553" spans="2:11" x14ac:dyDescent="0.2">
      <c r="B553" s="353" t="s">
        <v>2761</v>
      </c>
      <c r="C553" s="354" t="s">
        <v>1249</v>
      </c>
      <c r="D553" s="354" t="s">
        <v>1868</v>
      </c>
      <c r="E553" s="355" t="s">
        <v>1273</v>
      </c>
      <c r="F553" s="356">
        <v>18</v>
      </c>
      <c r="G553" s="356">
        <v>440</v>
      </c>
      <c r="H553" s="356">
        <v>7920</v>
      </c>
      <c r="I553" s="357">
        <v>2.4754254637519998E-2</v>
      </c>
      <c r="J553" s="357">
        <v>5.625966963E-5</v>
      </c>
      <c r="K553" s="357">
        <v>0</v>
      </c>
    </row>
    <row r="554" spans="2:11" x14ac:dyDescent="0.2">
      <c r="B554" s="353" t="s">
        <v>2461</v>
      </c>
      <c r="C554" s="354" t="s">
        <v>1249</v>
      </c>
      <c r="D554" s="354" t="s">
        <v>1868</v>
      </c>
      <c r="E554" s="355" t="s">
        <v>1273</v>
      </c>
      <c r="F554" s="356">
        <v>25</v>
      </c>
      <c r="G554" s="356">
        <v>320</v>
      </c>
      <c r="H554" s="356">
        <v>8000</v>
      </c>
      <c r="I554" s="357">
        <v>2.5004297613650001E-2</v>
      </c>
      <c r="J554" s="357">
        <v>7.8138430040000005E-5</v>
      </c>
      <c r="K554" s="357">
        <v>0</v>
      </c>
    </row>
    <row r="555" spans="2:11" x14ac:dyDescent="0.2">
      <c r="B555" s="353" t="s">
        <v>2430</v>
      </c>
      <c r="C555" s="354" t="s">
        <v>1250</v>
      </c>
      <c r="D555" s="354" t="s">
        <v>1868</v>
      </c>
      <c r="E555" s="355" t="s">
        <v>1273</v>
      </c>
      <c r="F555" s="356">
        <v>8</v>
      </c>
      <c r="G555" s="356">
        <v>165</v>
      </c>
      <c r="H555" s="356">
        <v>1320</v>
      </c>
      <c r="I555" s="357">
        <v>4.1257091062500001E-3</v>
      </c>
      <c r="J555" s="357">
        <v>2.5004297609999998E-5</v>
      </c>
      <c r="K555" s="357">
        <v>0</v>
      </c>
    </row>
    <row r="556" spans="2:11" x14ac:dyDescent="0.2">
      <c r="B556" s="353" t="s">
        <v>2656</v>
      </c>
      <c r="C556" s="354" t="s">
        <v>1403</v>
      </c>
      <c r="D556" s="354" t="s">
        <v>1867</v>
      </c>
      <c r="E556" s="355" t="s">
        <v>1273</v>
      </c>
      <c r="F556" s="356">
        <v>6</v>
      </c>
      <c r="G556" s="356">
        <v>170</v>
      </c>
      <c r="H556" s="356">
        <v>1020</v>
      </c>
      <c r="I556" s="357">
        <v>3.18804794574E-3</v>
      </c>
      <c r="J556" s="357">
        <v>1.8753223210000001E-5</v>
      </c>
      <c r="K556" s="357">
        <v>0</v>
      </c>
    </row>
    <row r="557" spans="2:11" x14ac:dyDescent="0.2">
      <c r="B557" s="353" t="s">
        <v>2705</v>
      </c>
      <c r="C557" s="354" t="s">
        <v>1403</v>
      </c>
      <c r="D557" s="354" t="s">
        <v>1867</v>
      </c>
      <c r="E557" s="355" t="s">
        <v>1273</v>
      </c>
      <c r="F557" s="356">
        <v>26</v>
      </c>
      <c r="G557" s="356">
        <v>318</v>
      </c>
      <c r="H557" s="356">
        <v>8268</v>
      </c>
      <c r="I557" s="357">
        <v>2.5841941583710001E-2</v>
      </c>
      <c r="J557" s="357">
        <v>8.1263967240000006E-5</v>
      </c>
      <c r="K557" s="357">
        <v>0</v>
      </c>
    </row>
    <row r="558" spans="2:11" x14ac:dyDescent="0.2">
      <c r="B558" s="353" t="s">
        <v>2748</v>
      </c>
      <c r="C558" s="354" t="s">
        <v>1403</v>
      </c>
      <c r="D558" s="354" t="s">
        <v>1867</v>
      </c>
      <c r="E558" s="355" t="s">
        <v>1273</v>
      </c>
      <c r="F558" s="356">
        <v>130</v>
      </c>
      <c r="G558" s="356">
        <v>100</v>
      </c>
      <c r="H558" s="356">
        <v>13000</v>
      </c>
      <c r="I558" s="357">
        <v>4.0631983622189997E-2</v>
      </c>
      <c r="J558" s="357">
        <v>4.0631983622000002E-4</v>
      </c>
      <c r="K558" s="357">
        <v>0</v>
      </c>
    </row>
    <row r="559" spans="2:11" x14ac:dyDescent="0.2">
      <c r="B559" s="353" t="s">
        <v>2711</v>
      </c>
      <c r="C559" s="354" t="s">
        <v>1403</v>
      </c>
      <c r="D559" s="354" t="s">
        <v>1867</v>
      </c>
      <c r="E559" s="355" t="s">
        <v>1273</v>
      </c>
      <c r="F559" s="356">
        <v>8</v>
      </c>
      <c r="G559" s="356">
        <v>1797</v>
      </c>
      <c r="H559" s="356">
        <v>14376</v>
      </c>
      <c r="I559" s="357">
        <v>4.4932722811729997E-2</v>
      </c>
      <c r="J559" s="357">
        <v>2.5004297609999998E-5</v>
      </c>
      <c r="K559" s="357">
        <v>0</v>
      </c>
    </row>
    <row r="560" spans="2:11" x14ac:dyDescent="0.2">
      <c r="B560" s="353" t="s">
        <v>2439</v>
      </c>
      <c r="C560" s="354" t="s">
        <v>1404</v>
      </c>
      <c r="D560" s="354" t="s">
        <v>1867</v>
      </c>
      <c r="E560" s="355" t="s">
        <v>1273</v>
      </c>
      <c r="F560" s="356">
        <v>4</v>
      </c>
      <c r="G560" s="356">
        <v>420</v>
      </c>
      <c r="H560" s="356">
        <v>1680</v>
      </c>
      <c r="I560" s="357">
        <v>5.25090249887E-3</v>
      </c>
      <c r="J560" s="357">
        <v>1.2502148810000001E-5</v>
      </c>
      <c r="K560" s="357">
        <v>0</v>
      </c>
    </row>
    <row r="561" spans="2:11" x14ac:dyDescent="0.2">
      <c r="B561" s="353" t="s">
        <v>2672</v>
      </c>
      <c r="C561" s="354" t="s">
        <v>1405</v>
      </c>
      <c r="D561" s="354" t="s">
        <v>1868</v>
      </c>
      <c r="E561" s="355" t="s">
        <v>1273</v>
      </c>
      <c r="F561" s="356">
        <v>77</v>
      </c>
      <c r="G561" s="356">
        <v>250</v>
      </c>
      <c r="H561" s="356">
        <v>19250</v>
      </c>
      <c r="I561" s="357">
        <v>6.016659113285E-2</v>
      </c>
      <c r="J561" s="357">
        <v>2.4066636452999999E-4</v>
      </c>
      <c r="K561" s="357">
        <v>0</v>
      </c>
    </row>
    <row r="562" spans="2:11" x14ac:dyDescent="0.2">
      <c r="B562" s="353" t="s">
        <v>2582</v>
      </c>
      <c r="C562" s="354" t="s">
        <v>1406</v>
      </c>
      <c r="D562" s="354" t="s">
        <v>1867</v>
      </c>
      <c r="E562" s="355" t="s">
        <v>1273</v>
      </c>
      <c r="F562" s="356">
        <v>2</v>
      </c>
      <c r="G562" s="356">
        <v>120</v>
      </c>
      <c r="H562" s="356">
        <v>240</v>
      </c>
      <c r="I562" s="357">
        <v>7.5012892841E-4</v>
      </c>
      <c r="J562" s="357">
        <v>6.2510743999999996E-6</v>
      </c>
      <c r="K562" s="357">
        <v>0</v>
      </c>
    </row>
    <row r="563" spans="2:11" x14ac:dyDescent="0.2">
      <c r="B563" s="353" t="s">
        <v>2616</v>
      </c>
      <c r="C563" s="354" t="s">
        <v>1235</v>
      </c>
      <c r="D563" s="354" t="s">
        <v>1868</v>
      </c>
      <c r="E563" s="355" t="s">
        <v>1273</v>
      </c>
      <c r="F563" s="356">
        <v>7</v>
      </c>
      <c r="G563" s="356">
        <v>150</v>
      </c>
      <c r="H563" s="356">
        <v>1050</v>
      </c>
      <c r="I563" s="357">
        <v>3.2818140617899999E-3</v>
      </c>
      <c r="J563" s="357">
        <v>2.1878760410000002E-5</v>
      </c>
      <c r="K563" s="357">
        <v>0</v>
      </c>
    </row>
    <row r="564" spans="2:11" x14ac:dyDescent="0.2">
      <c r="B564" s="353" t="s">
        <v>2575</v>
      </c>
      <c r="C564" s="354" t="s">
        <v>1235</v>
      </c>
      <c r="D564" s="354" t="s">
        <v>1868</v>
      </c>
      <c r="E564" s="355" t="s">
        <v>1273</v>
      </c>
      <c r="F564" s="356">
        <v>24</v>
      </c>
      <c r="G564" s="356">
        <v>210</v>
      </c>
      <c r="H564" s="356">
        <v>5040</v>
      </c>
      <c r="I564" s="357">
        <v>1.5752707496599998E-2</v>
      </c>
      <c r="J564" s="357">
        <v>7.5012892840000005E-5</v>
      </c>
      <c r="K564" s="357">
        <v>0</v>
      </c>
    </row>
    <row r="565" spans="2:11" x14ac:dyDescent="0.2">
      <c r="B565" s="353" t="s">
        <v>2663</v>
      </c>
      <c r="C565" s="354" t="s">
        <v>1235</v>
      </c>
      <c r="D565" s="354" t="s">
        <v>1868</v>
      </c>
      <c r="E565" s="355" t="s">
        <v>1273</v>
      </c>
      <c r="F565" s="356">
        <v>188</v>
      </c>
      <c r="G565" s="356">
        <v>135</v>
      </c>
      <c r="H565" s="356">
        <v>25380</v>
      </c>
      <c r="I565" s="357">
        <v>7.9326134179310004E-2</v>
      </c>
      <c r="J565" s="357">
        <v>5.8760099391999999E-4</v>
      </c>
      <c r="K565" s="357">
        <v>0</v>
      </c>
    </row>
    <row r="566" spans="2:11" x14ac:dyDescent="0.2">
      <c r="B566" s="353" t="s">
        <v>2502</v>
      </c>
      <c r="C566" s="354" t="s">
        <v>1235</v>
      </c>
      <c r="D566" s="354" t="s">
        <v>1868</v>
      </c>
      <c r="E566" s="355" t="s">
        <v>1273</v>
      </c>
      <c r="F566" s="356">
        <v>59</v>
      </c>
      <c r="G566" s="356">
        <v>480</v>
      </c>
      <c r="H566" s="356">
        <v>28320</v>
      </c>
      <c r="I566" s="357">
        <v>8.8515213552329997E-2</v>
      </c>
      <c r="J566" s="357">
        <v>1.8440669490000001E-4</v>
      </c>
      <c r="K566" s="357">
        <v>0</v>
      </c>
    </row>
    <row r="567" spans="2:11" x14ac:dyDescent="0.2">
      <c r="B567" s="353" t="s">
        <v>2561</v>
      </c>
      <c r="C567" s="354" t="s">
        <v>1407</v>
      </c>
      <c r="D567" s="354" t="s">
        <v>1868</v>
      </c>
      <c r="E567" s="355" t="s">
        <v>1273</v>
      </c>
      <c r="F567" s="356">
        <v>17</v>
      </c>
      <c r="G567" s="356">
        <v>290</v>
      </c>
      <c r="H567" s="356">
        <v>4930</v>
      </c>
      <c r="I567" s="357">
        <v>1.5408898404409999E-2</v>
      </c>
      <c r="J567" s="357">
        <v>5.313413243E-5</v>
      </c>
      <c r="K567" s="357">
        <v>0</v>
      </c>
    </row>
    <row r="568" spans="2:11" x14ac:dyDescent="0.2">
      <c r="B568" s="353" t="s">
        <v>2659</v>
      </c>
      <c r="C568" s="354" t="s">
        <v>1408</v>
      </c>
      <c r="D568" s="354" t="s">
        <v>1868</v>
      </c>
      <c r="E568" s="355" t="s">
        <v>1273</v>
      </c>
      <c r="F568" s="356">
        <v>43</v>
      </c>
      <c r="G568" s="356">
        <v>380</v>
      </c>
      <c r="H568" s="356">
        <v>16340</v>
      </c>
      <c r="I568" s="357">
        <v>5.1071277875879999E-2</v>
      </c>
      <c r="J568" s="357">
        <v>1.3439809966999999E-4</v>
      </c>
      <c r="K568" s="357">
        <v>0</v>
      </c>
    </row>
    <row r="569" spans="2:11" x14ac:dyDescent="0.2">
      <c r="B569" s="353" t="s">
        <v>2747</v>
      </c>
      <c r="C569" s="354" t="s">
        <v>1409</v>
      </c>
      <c r="D569" s="354" t="s">
        <v>1867</v>
      </c>
      <c r="E569" s="355" t="s">
        <v>1273</v>
      </c>
      <c r="F569" s="356">
        <v>114</v>
      </c>
      <c r="G569" s="356">
        <v>65</v>
      </c>
      <c r="H569" s="356">
        <v>7410</v>
      </c>
      <c r="I569" s="357">
        <v>2.3160230664649999E-2</v>
      </c>
      <c r="J569" s="357">
        <v>3.5631124098999998E-4</v>
      </c>
      <c r="K569" s="357">
        <v>0</v>
      </c>
    </row>
    <row r="570" spans="2:11" x14ac:dyDescent="0.2">
      <c r="B570" s="353" t="s">
        <v>2435</v>
      </c>
      <c r="C570" s="354" t="s">
        <v>1410</v>
      </c>
      <c r="D570" s="354" t="s">
        <v>1867</v>
      </c>
      <c r="E570" s="355" t="s">
        <v>1273</v>
      </c>
      <c r="F570" s="356">
        <v>1</v>
      </c>
      <c r="G570" s="356">
        <v>430</v>
      </c>
      <c r="H570" s="356">
        <v>430</v>
      </c>
      <c r="I570" s="357">
        <v>1.34398099673E-3</v>
      </c>
      <c r="J570" s="357">
        <v>3.1255371999999998E-6</v>
      </c>
      <c r="K570" s="357">
        <v>0</v>
      </c>
    </row>
    <row r="571" spans="2:11" x14ac:dyDescent="0.2">
      <c r="B571" s="353" t="s">
        <v>2649</v>
      </c>
      <c r="C571" s="354" t="s">
        <v>1410</v>
      </c>
      <c r="D571" s="354" t="s">
        <v>1867</v>
      </c>
      <c r="E571" s="355" t="s">
        <v>1273</v>
      </c>
      <c r="F571" s="356">
        <v>10</v>
      </c>
      <c r="G571" s="356">
        <v>595</v>
      </c>
      <c r="H571" s="356">
        <v>5950</v>
      </c>
      <c r="I571" s="357">
        <v>1.8596946350149999E-2</v>
      </c>
      <c r="J571" s="357">
        <v>3.1255372020000002E-5</v>
      </c>
      <c r="K571" s="357">
        <v>0</v>
      </c>
    </row>
    <row r="572" spans="2:11" x14ac:dyDescent="0.2">
      <c r="B572" s="353" t="s">
        <v>2649</v>
      </c>
      <c r="C572" s="354" t="s">
        <v>1411</v>
      </c>
      <c r="D572" s="354" t="s">
        <v>1867</v>
      </c>
      <c r="E572" s="355" t="s">
        <v>1273</v>
      </c>
      <c r="F572" s="356">
        <v>80</v>
      </c>
      <c r="G572" s="356">
        <v>128</v>
      </c>
      <c r="H572" s="356">
        <v>10240</v>
      </c>
      <c r="I572" s="357">
        <v>3.2005500945479999E-2</v>
      </c>
      <c r="J572" s="357">
        <v>2.5004297614000001E-4</v>
      </c>
      <c r="K572" s="357">
        <v>0</v>
      </c>
    </row>
    <row r="573" spans="2:11" x14ac:dyDescent="0.2">
      <c r="B573" s="353" t="s">
        <v>2656</v>
      </c>
      <c r="C573" s="354" t="s">
        <v>1412</v>
      </c>
      <c r="D573" s="354" t="s">
        <v>1867</v>
      </c>
      <c r="E573" s="355" t="s">
        <v>1273</v>
      </c>
      <c r="F573" s="356">
        <v>12</v>
      </c>
      <c r="G573" s="356">
        <v>633</v>
      </c>
      <c r="H573" s="356">
        <v>7596</v>
      </c>
      <c r="I573" s="357">
        <v>2.374158058416E-2</v>
      </c>
      <c r="J573" s="357">
        <v>3.7506446420000003E-5</v>
      </c>
      <c r="K573" s="357">
        <v>0</v>
      </c>
    </row>
    <row r="574" spans="2:11" x14ac:dyDescent="0.2">
      <c r="B574" s="353" t="s">
        <v>2677</v>
      </c>
      <c r="C574" s="354" t="s">
        <v>1215</v>
      </c>
      <c r="D574" s="354" t="s">
        <v>1868</v>
      </c>
      <c r="E574" s="355" t="s">
        <v>1273</v>
      </c>
      <c r="F574" s="356">
        <v>2</v>
      </c>
      <c r="G574" s="356">
        <v>715</v>
      </c>
      <c r="H574" s="356">
        <v>1430</v>
      </c>
      <c r="I574" s="357">
        <v>4.4695181984400001E-3</v>
      </c>
      <c r="J574" s="357">
        <v>6.2510743999999996E-6</v>
      </c>
      <c r="K574" s="357">
        <v>0</v>
      </c>
    </row>
    <row r="575" spans="2:11" x14ac:dyDescent="0.2">
      <c r="B575" s="353" t="s">
        <v>2613</v>
      </c>
      <c r="C575" s="354" t="s">
        <v>1215</v>
      </c>
      <c r="D575" s="354" t="s">
        <v>1868</v>
      </c>
      <c r="E575" s="355" t="s">
        <v>1273</v>
      </c>
      <c r="F575" s="356">
        <v>47</v>
      </c>
      <c r="G575" s="356">
        <v>48</v>
      </c>
      <c r="H575" s="356">
        <v>2256</v>
      </c>
      <c r="I575" s="357">
        <v>7.0512119270500001E-3</v>
      </c>
      <c r="J575" s="357">
        <v>1.4690024848E-4</v>
      </c>
      <c r="K575" s="357">
        <v>0</v>
      </c>
    </row>
    <row r="576" spans="2:11" x14ac:dyDescent="0.2">
      <c r="B576" s="353" t="s">
        <v>2607</v>
      </c>
      <c r="C576" s="354" t="s">
        <v>1215</v>
      </c>
      <c r="D576" s="354" t="s">
        <v>1868</v>
      </c>
      <c r="E576" s="355" t="s">
        <v>1273</v>
      </c>
      <c r="F576" s="356">
        <v>47</v>
      </c>
      <c r="G576" s="356">
        <v>110</v>
      </c>
      <c r="H576" s="356">
        <v>5170</v>
      </c>
      <c r="I576" s="357">
        <v>1.615902733282E-2</v>
      </c>
      <c r="J576" s="357">
        <v>1.4690024848E-4</v>
      </c>
      <c r="K576" s="357">
        <v>0</v>
      </c>
    </row>
    <row r="577" spans="2:11" x14ac:dyDescent="0.2">
      <c r="B577" s="353" t="s">
        <v>2698</v>
      </c>
      <c r="C577" s="354" t="s">
        <v>1413</v>
      </c>
      <c r="D577" s="354" t="s">
        <v>1867</v>
      </c>
      <c r="E577" s="355" t="s">
        <v>1273</v>
      </c>
      <c r="F577" s="356">
        <v>1</v>
      </c>
      <c r="G577" s="356">
        <v>625</v>
      </c>
      <c r="H577" s="356">
        <v>625</v>
      </c>
      <c r="I577" s="357">
        <v>1.9534607510700002E-3</v>
      </c>
      <c r="J577" s="357">
        <v>3.1255371999999998E-6</v>
      </c>
      <c r="K577" s="357">
        <v>0</v>
      </c>
    </row>
    <row r="578" spans="2:11" x14ac:dyDescent="0.2">
      <c r="B578" s="353" t="s">
        <v>2554</v>
      </c>
      <c r="C578" s="354" t="s">
        <v>1414</v>
      </c>
      <c r="D578" s="354" t="s">
        <v>1867</v>
      </c>
      <c r="E578" s="355" t="s">
        <v>1273</v>
      </c>
      <c r="F578" s="356">
        <v>22</v>
      </c>
      <c r="G578" s="356">
        <v>120</v>
      </c>
      <c r="H578" s="356">
        <v>2640</v>
      </c>
      <c r="I578" s="357">
        <v>8.2514182125100009E-3</v>
      </c>
      <c r="J578" s="357">
        <v>6.8761818440000005E-5</v>
      </c>
      <c r="K578" s="357">
        <v>0</v>
      </c>
    </row>
    <row r="579" spans="2:11" x14ac:dyDescent="0.2">
      <c r="B579" s="353" t="s">
        <v>2698</v>
      </c>
      <c r="C579" s="354" t="s">
        <v>1414</v>
      </c>
      <c r="D579" s="354" t="s">
        <v>1867</v>
      </c>
      <c r="E579" s="355" t="s">
        <v>1273</v>
      </c>
      <c r="F579" s="356">
        <v>107</v>
      </c>
      <c r="G579" s="356">
        <v>570</v>
      </c>
      <c r="H579" s="356">
        <v>60990</v>
      </c>
      <c r="I579" s="357">
        <v>0.19062651393207999</v>
      </c>
      <c r="J579" s="357">
        <v>3.3443248058000002E-4</v>
      </c>
      <c r="K579" s="357">
        <v>0</v>
      </c>
    </row>
    <row r="580" spans="2:11" x14ac:dyDescent="0.2">
      <c r="B580" s="353" t="s">
        <v>2474</v>
      </c>
      <c r="C580" s="354" t="s">
        <v>1415</v>
      </c>
      <c r="D580" s="354" t="s">
        <v>1868</v>
      </c>
      <c r="E580" s="355" t="s">
        <v>1273</v>
      </c>
      <c r="F580" s="356">
        <v>6</v>
      </c>
      <c r="G580" s="356">
        <v>245</v>
      </c>
      <c r="H580" s="356">
        <v>1470</v>
      </c>
      <c r="I580" s="357">
        <v>4.5945396865099998E-3</v>
      </c>
      <c r="J580" s="357">
        <v>1.8753223210000001E-5</v>
      </c>
      <c r="K580" s="357">
        <v>0</v>
      </c>
    </row>
    <row r="581" spans="2:11" x14ac:dyDescent="0.2">
      <c r="B581" s="353" t="s">
        <v>2546</v>
      </c>
      <c r="C581" s="354" t="s">
        <v>1416</v>
      </c>
      <c r="D581" s="354" t="s">
        <v>1868</v>
      </c>
      <c r="E581" s="355" t="s">
        <v>1273</v>
      </c>
      <c r="F581" s="356">
        <v>1</v>
      </c>
      <c r="G581" s="356">
        <v>300</v>
      </c>
      <c r="H581" s="356">
        <v>300</v>
      </c>
      <c r="I581" s="357">
        <v>9.3766116051000005E-4</v>
      </c>
      <c r="J581" s="357">
        <v>3.1255371999999998E-6</v>
      </c>
      <c r="K581" s="357">
        <v>0</v>
      </c>
    </row>
    <row r="582" spans="2:11" x14ac:dyDescent="0.2">
      <c r="B582" s="353" t="s">
        <v>2530</v>
      </c>
      <c r="C582" s="354" t="s">
        <v>1416</v>
      </c>
      <c r="D582" s="354" t="s">
        <v>1868</v>
      </c>
      <c r="E582" s="355" t="s">
        <v>1273</v>
      </c>
      <c r="F582" s="356">
        <v>2</v>
      </c>
      <c r="G582" s="356">
        <v>390</v>
      </c>
      <c r="H582" s="356">
        <v>780</v>
      </c>
      <c r="I582" s="357">
        <v>2.43791901733E-3</v>
      </c>
      <c r="J582" s="357">
        <v>6.2510743999999996E-6</v>
      </c>
      <c r="K582" s="357">
        <v>0</v>
      </c>
    </row>
    <row r="583" spans="2:11" x14ac:dyDescent="0.2">
      <c r="B583" s="353" t="s">
        <v>2546</v>
      </c>
      <c r="C583" s="354" t="s">
        <v>1416</v>
      </c>
      <c r="D583" s="354" t="s">
        <v>1868</v>
      </c>
      <c r="E583" s="355" t="s">
        <v>1273</v>
      </c>
      <c r="F583" s="356">
        <v>8</v>
      </c>
      <c r="G583" s="356">
        <v>320</v>
      </c>
      <c r="H583" s="356">
        <v>2560</v>
      </c>
      <c r="I583" s="357">
        <v>8.0013752363699998E-3</v>
      </c>
      <c r="J583" s="357">
        <v>2.5004297609999998E-5</v>
      </c>
      <c r="K583" s="357">
        <v>0</v>
      </c>
    </row>
    <row r="584" spans="2:11" x14ac:dyDescent="0.2">
      <c r="B584" s="353" t="s">
        <v>2618</v>
      </c>
      <c r="C584" s="354" t="s">
        <v>1417</v>
      </c>
      <c r="D584" s="354" t="s">
        <v>1868</v>
      </c>
      <c r="E584" s="355" t="s">
        <v>1273</v>
      </c>
      <c r="F584" s="356">
        <v>5</v>
      </c>
      <c r="G584" s="356">
        <v>355</v>
      </c>
      <c r="H584" s="356">
        <v>1775</v>
      </c>
      <c r="I584" s="357">
        <v>5.5478285330299998E-3</v>
      </c>
      <c r="J584" s="357">
        <v>1.5627686010000001E-5</v>
      </c>
      <c r="K584" s="357">
        <v>0</v>
      </c>
    </row>
    <row r="585" spans="2:11" x14ac:dyDescent="0.2">
      <c r="B585" s="353" t="s">
        <v>2755</v>
      </c>
      <c r="C585" s="354" t="s">
        <v>1417</v>
      </c>
      <c r="D585" s="354" t="s">
        <v>1868</v>
      </c>
      <c r="E585" s="355" t="s">
        <v>1273</v>
      </c>
      <c r="F585" s="356">
        <v>28</v>
      </c>
      <c r="G585" s="356">
        <v>228</v>
      </c>
      <c r="H585" s="356">
        <v>6384</v>
      </c>
      <c r="I585" s="357">
        <v>1.9953429495690001E-2</v>
      </c>
      <c r="J585" s="357">
        <v>8.7515041649999996E-5</v>
      </c>
      <c r="K585" s="357">
        <v>0</v>
      </c>
    </row>
    <row r="586" spans="2:11" x14ac:dyDescent="0.2">
      <c r="B586" s="353" t="s">
        <v>2714</v>
      </c>
      <c r="C586" s="354" t="s">
        <v>1417</v>
      </c>
      <c r="D586" s="354" t="s">
        <v>1868</v>
      </c>
      <c r="E586" s="355" t="s">
        <v>1273</v>
      </c>
      <c r="F586" s="356">
        <v>17</v>
      </c>
      <c r="G586" s="356">
        <v>410</v>
      </c>
      <c r="H586" s="356">
        <v>6970</v>
      </c>
      <c r="I586" s="357">
        <v>2.1784994295889999E-2</v>
      </c>
      <c r="J586" s="357">
        <v>5.313413243E-5</v>
      </c>
      <c r="K586" s="357">
        <v>0</v>
      </c>
    </row>
    <row r="587" spans="2:11" x14ac:dyDescent="0.2">
      <c r="B587" s="353" t="s">
        <v>2630</v>
      </c>
      <c r="C587" s="354" t="s">
        <v>1417</v>
      </c>
      <c r="D587" s="354" t="s">
        <v>1868</v>
      </c>
      <c r="E587" s="355" t="s">
        <v>1273</v>
      </c>
      <c r="F587" s="356">
        <v>68</v>
      </c>
      <c r="G587" s="356">
        <v>345</v>
      </c>
      <c r="H587" s="356">
        <v>23460</v>
      </c>
      <c r="I587" s="357">
        <v>7.3325102752040003E-2</v>
      </c>
      <c r="J587" s="357">
        <v>2.1253652972E-4</v>
      </c>
      <c r="K587" s="357">
        <v>0</v>
      </c>
    </row>
    <row r="588" spans="2:11" x14ac:dyDescent="0.2">
      <c r="B588" s="353" t="s">
        <v>2694</v>
      </c>
      <c r="C588" s="354" t="s">
        <v>1417</v>
      </c>
      <c r="D588" s="354" t="s">
        <v>1868</v>
      </c>
      <c r="E588" s="355" t="s">
        <v>1273</v>
      </c>
      <c r="F588" s="356">
        <v>157</v>
      </c>
      <c r="G588" s="356">
        <v>430</v>
      </c>
      <c r="H588" s="356">
        <v>67510</v>
      </c>
      <c r="I588" s="357">
        <v>0.21100501648721001</v>
      </c>
      <c r="J588" s="357">
        <v>4.9070934067E-4</v>
      </c>
      <c r="K588" s="357">
        <v>0</v>
      </c>
    </row>
    <row r="589" spans="2:11" x14ac:dyDescent="0.2">
      <c r="B589" s="353" t="s">
        <v>2714</v>
      </c>
      <c r="C589" s="354" t="s">
        <v>1268</v>
      </c>
      <c r="D589" s="354" t="s">
        <v>1868</v>
      </c>
      <c r="E589" s="355" t="s">
        <v>1273</v>
      </c>
      <c r="F589" s="356">
        <v>2</v>
      </c>
      <c r="G589" s="356">
        <v>410</v>
      </c>
      <c r="H589" s="356">
        <v>820</v>
      </c>
      <c r="I589" s="357">
        <v>2.5629405054000002E-3</v>
      </c>
      <c r="J589" s="357">
        <v>6.2510743999999996E-6</v>
      </c>
      <c r="K589" s="357">
        <v>0</v>
      </c>
    </row>
    <row r="590" spans="2:11" x14ac:dyDescent="0.2">
      <c r="B590" s="353" t="s">
        <v>2483</v>
      </c>
      <c r="C590" s="354" t="s">
        <v>1268</v>
      </c>
      <c r="D590" s="354" t="s">
        <v>1868</v>
      </c>
      <c r="E590" s="355" t="s">
        <v>1273</v>
      </c>
      <c r="F590" s="356">
        <v>58</v>
      </c>
      <c r="G590" s="356">
        <v>200</v>
      </c>
      <c r="H590" s="356">
        <v>11600</v>
      </c>
      <c r="I590" s="357">
        <v>3.6256231539800003E-2</v>
      </c>
      <c r="J590" s="357">
        <v>1.8128115769999999E-4</v>
      </c>
      <c r="K590" s="357">
        <v>0</v>
      </c>
    </row>
    <row r="591" spans="2:11" x14ac:dyDescent="0.2">
      <c r="B591" s="353" t="s">
        <v>2612</v>
      </c>
      <c r="C591" s="354" t="s">
        <v>1269</v>
      </c>
      <c r="D591" s="354" t="s">
        <v>1868</v>
      </c>
      <c r="E591" s="355" t="s">
        <v>1273</v>
      </c>
      <c r="F591" s="356">
        <v>2</v>
      </c>
      <c r="G591" s="356">
        <v>315</v>
      </c>
      <c r="H591" s="356">
        <v>630</v>
      </c>
      <c r="I591" s="357">
        <v>1.9690884370800001E-3</v>
      </c>
      <c r="J591" s="357">
        <v>6.2510743999999996E-6</v>
      </c>
      <c r="K591" s="357">
        <v>0</v>
      </c>
    </row>
    <row r="592" spans="2:11" x14ac:dyDescent="0.2">
      <c r="B592" s="353" t="s">
        <v>2667</v>
      </c>
      <c r="C592" s="354" t="s">
        <v>1269</v>
      </c>
      <c r="D592" s="354" t="s">
        <v>1868</v>
      </c>
      <c r="E592" s="355" t="s">
        <v>1273</v>
      </c>
      <c r="F592" s="356">
        <v>5</v>
      </c>
      <c r="G592" s="356">
        <v>295</v>
      </c>
      <c r="H592" s="356">
        <v>1475</v>
      </c>
      <c r="I592" s="357">
        <v>4.6101673725200002E-3</v>
      </c>
      <c r="J592" s="357">
        <v>1.5627686010000001E-5</v>
      </c>
      <c r="K592" s="357">
        <v>0</v>
      </c>
    </row>
    <row r="593" spans="2:11" x14ac:dyDescent="0.2">
      <c r="B593" s="353" t="s">
        <v>2672</v>
      </c>
      <c r="C593" s="354" t="s">
        <v>1269</v>
      </c>
      <c r="D593" s="354" t="s">
        <v>1868</v>
      </c>
      <c r="E593" s="355" t="s">
        <v>1273</v>
      </c>
      <c r="F593" s="356">
        <v>18</v>
      </c>
      <c r="G593" s="356">
        <v>125</v>
      </c>
      <c r="H593" s="356">
        <v>2250</v>
      </c>
      <c r="I593" s="357">
        <v>7.0324587038400003E-3</v>
      </c>
      <c r="J593" s="357">
        <v>5.625966963E-5</v>
      </c>
      <c r="K593" s="357">
        <v>0</v>
      </c>
    </row>
    <row r="594" spans="2:11" x14ac:dyDescent="0.2">
      <c r="B594" s="353" t="s">
        <v>2533</v>
      </c>
      <c r="C594" s="354" t="s">
        <v>1269</v>
      </c>
      <c r="D594" s="354" t="s">
        <v>1868</v>
      </c>
      <c r="E594" s="355" t="s">
        <v>1273</v>
      </c>
      <c r="F594" s="356">
        <v>30</v>
      </c>
      <c r="G594" s="356">
        <v>90</v>
      </c>
      <c r="H594" s="356">
        <v>2700</v>
      </c>
      <c r="I594" s="357">
        <v>8.4389504446100005E-3</v>
      </c>
      <c r="J594" s="357">
        <v>9.3766116049999996E-5</v>
      </c>
      <c r="K594" s="357">
        <v>0</v>
      </c>
    </row>
    <row r="595" spans="2:11" x14ac:dyDescent="0.2">
      <c r="B595" s="353" t="s">
        <v>2721</v>
      </c>
      <c r="C595" s="354" t="s">
        <v>1269</v>
      </c>
      <c r="D595" s="354" t="s">
        <v>1868</v>
      </c>
      <c r="E595" s="355" t="s">
        <v>1273</v>
      </c>
      <c r="F595" s="356">
        <v>18</v>
      </c>
      <c r="G595" s="356">
        <v>530</v>
      </c>
      <c r="H595" s="356">
        <v>9540</v>
      </c>
      <c r="I595" s="357">
        <v>2.9817624904279999E-2</v>
      </c>
      <c r="J595" s="357">
        <v>5.625966963E-5</v>
      </c>
      <c r="K595" s="357">
        <v>0</v>
      </c>
    </row>
    <row r="596" spans="2:11" x14ac:dyDescent="0.2">
      <c r="B596" s="353" t="s">
        <v>2735</v>
      </c>
      <c r="C596" s="354" t="s">
        <v>1269</v>
      </c>
      <c r="D596" s="354" t="s">
        <v>1868</v>
      </c>
      <c r="E596" s="355" t="s">
        <v>1273</v>
      </c>
      <c r="F596" s="356">
        <v>33</v>
      </c>
      <c r="G596" s="356">
        <v>325</v>
      </c>
      <c r="H596" s="356">
        <v>10725</v>
      </c>
      <c r="I596" s="357">
        <v>3.3521386488299998E-2</v>
      </c>
      <c r="J596" s="357">
        <v>1.0314272766E-4</v>
      </c>
      <c r="K596" s="357">
        <v>0</v>
      </c>
    </row>
    <row r="597" spans="2:11" x14ac:dyDescent="0.2">
      <c r="B597" s="353" t="s">
        <v>2749</v>
      </c>
      <c r="C597" s="354" t="s">
        <v>1269</v>
      </c>
      <c r="D597" s="354" t="s">
        <v>1868</v>
      </c>
      <c r="E597" s="355" t="s">
        <v>1273</v>
      </c>
      <c r="F597" s="356">
        <v>26</v>
      </c>
      <c r="G597" s="356">
        <v>450.92307692307702</v>
      </c>
      <c r="H597" s="356">
        <v>11724</v>
      </c>
      <c r="I597" s="357">
        <v>3.6643798152809999E-2</v>
      </c>
      <c r="J597" s="357">
        <v>8.1263967240000006E-5</v>
      </c>
      <c r="K597" s="357">
        <v>0</v>
      </c>
    </row>
    <row r="598" spans="2:11" x14ac:dyDescent="0.2">
      <c r="B598" s="353" t="s">
        <v>2765</v>
      </c>
      <c r="C598" s="354" t="s">
        <v>1269</v>
      </c>
      <c r="D598" s="354" t="s">
        <v>1868</v>
      </c>
      <c r="E598" s="355" t="s">
        <v>1273</v>
      </c>
      <c r="F598" s="356">
        <v>61</v>
      </c>
      <c r="G598" s="356">
        <v>425</v>
      </c>
      <c r="H598" s="356">
        <v>25925</v>
      </c>
      <c r="I598" s="357">
        <v>8.1029551954239998E-2</v>
      </c>
      <c r="J598" s="357">
        <v>1.9065776930000001E-4</v>
      </c>
      <c r="K598" s="357">
        <v>0</v>
      </c>
    </row>
    <row r="599" spans="2:11" x14ac:dyDescent="0.2">
      <c r="B599" s="353" t="s">
        <v>2595</v>
      </c>
      <c r="C599" s="354" t="s">
        <v>1269</v>
      </c>
      <c r="D599" s="354" t="s">
        <v>1868</v>
      </c>
      <c r="E599" s="355" t="s">
        <v>1273</v>
      </c>
      <c r="F599" s="356">
        <v>92</v>
      </c>
      <c r="G599" s="356">
        <v>540.82608695652198</v>
      </c>
      <c r="H599" s="356">
        <v>49756</v>
      </c>
      <c r="I599" s="357">
        <v>0.15551422900810999</v>
      </c>
      <c r="J599" s="357">
        <v>2.8754942256000002E-4</v>
      </c>
      <c r="K599" s="357">
        <v>0</v>
      </c>
    </row>
    <row r="600" spans="2:11" x14ac:dyDescent="0.2">
      <c r="B600" s="353" t="s">
        <v>2585</v>
      </c>
      <c r="C600" s="354" t="s">
        <v>1269</v>
      </c>
      <c r="D600" s="354" t="s">
        <v>1868</v>
      </c>
      <c r="E600" s="355" t="s">
        <v>1273</v>
      </c>
      <c r="F600" s="356">
        <v>98</v>
      </c>
      <c r="G600" s="356">
        <v>604</v>
      </c>
      <c r="H600" s="356">
        <v>59192</v>
      </c>
      <c r="I600" s="357">
        <v>0.18500679804341</v>
      </c>
      <c r="J600" s="357">
        <v>3.0630264577000002E-4</v>
      </c>
      <c r="K600" s="357">
        <v>0</v>
      </c>
    </row>
    <row r="601" spans="2:11" x14ac:dyDescent="0.2">
      <c r="B601" s="353" t="s">
        <v>2566</v>
      </c>
      <c r="C601" s="354" t="s">
        <v>1200</v>
      </c>
      <c r="D601" s="354" t="s">
        <v>1868</v>
      </c>
      <c r="E601" s="355" t="s">
        <v>1273</v>
      </c>
      <c r="F601" s="356">
        <v>98</v>
      </c>
      <c r="G601" s="356">
        <v>443</v>
      </c>
      <c r="H601" s="356">
        <v>43414</v>
      </c>
      <c r="I601" s="357">
        <v>0.13569207207489001</v>
      </c>
      <c r="J601" s="357">
        <v>3.0630264577000002E-4</v>
      </c>
      <c r="K601" s="357">
        <v>0</v>
      </c>
    </row>
    <row r="602" spans="2:11" x14ac:dyDescent="0.2">
      <c r="B602" s="353" t="s">
        <v>2587</v>
      </c>
      <c r="C602" s="354" t="s">
        <v>1418</v>
      </c>
      <c r="D602" s="354" t="s">
        <v>1868</v>
      </c>
      <c r="E602" s="355" t="s">
        <v>1273</v>
      </c>
      <c r="F602" s="356">
        <v>3</v>
      </c>
      <c r="G602" s="356">
        <v>40</v>
      </c>
      <c r="H602" s="356">
        <v>120</v>
      </c>
      <c r="I602" s="357">
        <v>3.7506446419999998E-4</v>
      </c>
      <c r="J602" s="357">
        <v>9.3766116100000005E-6</v>
      </c>
      <c r="K602" s="357">
        <v>0</v>
      </c>
    </row>
    <row r="603" spans="2:11" x14ac:dyDescent="0.2">
      <c r="B603" s="353" t="s">
        <v>2585</v>
      </c>
      <c r="C603" s="354" t="s">
        <v>1418</v>
      </c>
      <c r="D603" s="354" t="s">
        <v>1868</v>
      </c>
      <c r="E603" s="355" t="s">
        <v>1273</v>
      </c>
      <c r="F603" s="356">
        <v>10</v>
      </c>
      <c r="G603" s="356">
        <v>604</v>
      </c>
      <c r="H603" s="356">
        <v>6040</v>
      </c>
      <c r="I603" s="357">
        <v>1.8878244698309999E-2</v>
      </c>
      <c r="J603" s="357">
        <v>3.1255372020000002E-5</v>
      </c>
      <c r="K603" s="357">
        <v>0</v>
      </c>
    </row>
    <row r="604" spans="2:11" x14ac:dyDescent="0.2">
      <c r="B604" s="353" t="s">
        <v>2672</v>
      </c>
      <c r="C604" s="354" t="s">
        <v>1270</v>
      </c>
      <c r="D604" s="354" t="s">
        <v>1868</v>
      </c>
      <c r="E604" s="355" t="s">
        <v>1273</v>
      </c>
      <c r="F604" s="356">
        <v>52</v>
      </c>
      <c r="G604" s="356">
        <v>125</v>
      </c>
      <c r="H604" s="356">
        <v>6500</v>
      </c>
      <c r="I604" s="357">
        <v>2.0315991811089999E-2</v>
      </c>
      <c r="J604" s="357">
        <v>1.6252793448999999E-4</v>
      </c>
      <c r="K604" s="357">
        <v>0</v>
      </c>
    </row>
    <row r="605" spans="2:11" x14ac:dyDescent="0.2">
      <c r="B605" s="353" t="s">
        <v>2700</v>
      </c>
      <c r="C605" s="354" t="s">
        <v>1270</v>
      </c>
      <c r="D605" s="354" t="s">
        <v>1868</v>
      </c>
      <c r="E605" s="355" t="s">
        <v>1273</v>
      </c>
      <c r="F605" s="356">
        <v>66</v>
      </c>
      <c r="G605" s="356">
        <v>400</v>
      </c>
      <c r="H605" s="356">
        <v>26400</v>
      </c>
      <c r="I605" s="357">
        <v>8.2514182125050003E-2</v>
      </c>
      <c r="J605" s="357">
        <v>2.0628545531E-4</v>
      </c>
      <c r="K605" s="357">
        <v>0</v>
      </c>
    </row>
    <row r="606" spans="2:11" x14ac:dyDescent="0.2">
      <c r="B606" s="353" t="s">
        <v>2646</v>
      </c>
      <c r="C606" s="354" t="s">
        <v>1419</v>
      </c>
      <c r="D606" s="354" t="s">
        <v>1868</v>
      </c>
      <c r="E606" s="355" t="s">
        <v>1273</v>
      </c>
      <c r="F606" s="356">
        <v>33</v>
      </c>
      <c r="G606" s="356">
        <v>380</v>
      </c>
      <c r="H606" s="356">
        <v>12540</v>
      </c>
      <c r="I606" s="357">
        <v>3.9194236509400002E-2</v>
      </c>
      <c r="J606" s="357">
        <v>1.0314272766E-4</v>
      </c>
      <c r="K606" s="357">
        <v>0</v>
      </c>
    </row>
    <row r="607" spans="2:11" x14ac:dyDescent="0.2">
      <c r="B607" s="353" t="s">
        <v>2764</v>
      </c>
      <c r="C607" s="354" t="s">
        <v>1420</v>
      </c>
      <c r="D607" s="354" t="s">
        <v>1868</v>
      </c>
      <c r="E607" s="355" t="s">
        <v>1273</v>
      </c>
      <c r="F607" s="356">
        <v>10</v>
      </c>
      <c r="G607" s="356">
        <v>360</v>
      </c>
      <c r="H607" s="356">
        <v>3600</v>
      </c>
      <c r="I607" s="357">
        <v>1.125193392614E-2</v>
      </c>
      <c r="J607" s="357">
        <v>3.1255372020000002E-5</v>
      </c>
      <c r="K607" s="357">
        <v>0</v>
      </c>
    </row>
    <row r="608" spans="2:11" x14ac:dyDescent="0.2">
      <c r="B608" s="353" t="s">
        <v>2763</v>
      </c>
      <c r="C608" s="354" t="s">
        <v>1420</v>
      </c>
      <c r="D608" s="354" t="s">
        <v>1868</v>
      </c>
      <c r="E608" s="355" t="s">
        <v>1273</v>
      </c>
      <c r="F608" s="356">
        <v>108</v>
      </c>
      <c r="G608" s="356">
        <v>390</v>
      </c>
      <c r="H608" s="356">
        <v>42120</v>
      </c>
      <c r="I608" s="357">
        <v>0.13164762693588</v>
      </c>
      <c r="J608" s="357">
        <v>3.3755801777999998E-4</v>
      </c>
      <c r="K608" s="357">
        <v>0</v>
      </c>
    </row>
    <row r="609" spans="2:11" x14ac:dyDescent="0.2">
      <c r="B609" s="353" t="s">
        <v>2692</v>
      </c>
      <c r="C609" s="354" t="s">
        <v>1421</v>
      </c>
      <c r="D609" s="354" t="s">
        <v>1868</v>
      </c>
      <c r="E609" s="355" t="s">
        <v>1273</v>
      </c>
      <c r="F609" s="356">
        <v>1</v>
      </c>
      <c r="G609" s="356">
        <v>150</v>
      </c>
      <c r="H609" s="356">
        <v>150</v>
      </c>
      <c r="I609" s="357">
        <v>4.6883058025999998E-4</v>
      </c>
      <c r="J609" s="357">
        <v>3.1255371999999998E-6</v>
      </c>
      <c r="K609" s="357">
        <v>0</v>
      </c>
    </row>
    <row r="610" spans="2:11" x14ac:dyDescent="0.2">
      <c r="B610" s="353" t="s">
        <v>2561</v>
      </c>
      <c r="C610" s="354" t="s">
        <v>1422</v>
      </c>
      <c r="D610" s="354" t="s">
        <v>1868</v>
      </c>
      <c r="E610" s="355" t="s">
        <v>1273</v>
      </c>
      <c r="F610" s="356">
        <v>2</v>
      </c>
      <c r="G610" s="356">
        <v>39</v>
      </c>
      <c r="H610" s="356">
        <v>78</v>
      </c>
      <c r="I610" s="357">
        <v>2.4379190173000001E-4</v>
      </c>
      <c r="J610" s="357">
        <v>6.2510743999999996E-6</v>
      </c>
      <c r="K610" s="357">
        <v>0</v>
      </c>
    </row>
    <row r="611" spans="2:11" x14ac:dyDescent="0.2">
      <c r="B611" s="353" t="s">
        <v>2495</v>
      </c>
      <c r="C611" s="354" t="s">
        <v>1422</v>
      </c>
      <c r="D611" s="354" t="s">
        <v>1868</v>
      </c>
      <c r="E611" s="355" t="s">
        <v>1273</v>
      </c>
      <c r="F611" s="356">
        <v>15</v>
      </c>
      <c r="G611" s="356">
        <v>320</v>
      </c>
      <c r="H611" s="356">
        <v>4800</v>
      </c>
      <c r="I611" s="357">
        <v>1.5002578568189999E-2</v>
      </c>
      <c r="J611" s="357">
        <v>4.688305803E-5</v>
      </c>
      <c r="K611" s="357">
        <v>0</v>
      </c>
    </row>
    <row r="612" spans="2:11" x14ac:dyDescent="0.2">
      <c r="B612" s="353" t="s">
        <v>2586</v>
      </c>
      <c r="C612" s="354" t="s">
        <v>1422</v>
      </c>
      <c r="D612" s="354" t="s">
        <v>1868</v>
      </c>
      <c r="E612" s="355" t="s">
        <v>1273</v>
      </c>
      <c r="F612" s="356">
        <v>23</v>
      </c>
      <c r="G612" s="356">
        <v>252</v>
      </c>
      <c r="H612" s="356">
        <v>5796</v>
      </c>
      <c r="I612" s="357">
        <v>1.8115613621090002E-2</v>
      </c>
      <c r="J612" s="357">
        <v>7.1887355640000005E-5</v>
      </c>
      <c r="K612" s="357">
        <v>0</v>
      </c>
    </row>
    <row r="613" spans="2:11" x14ac:dyDescent="0.2">
      <c r="B613" s="353" t="s">
        <v>2558</v>
      </c>
      <c r="C613" s="354" t="s">
        <v>1423</v>
      </c>
      <c r="D613" s="354" t="s">
        <v>1868</v>
      </c>
      <c r="E613" s="355" t="s">
        <v>1273</v>
      </c>
      <c r="F613" s="356">
        <v>10</v>
      </c>
      <c r="G613" s="356">
        <v>431</v>
      </c>
      <c r="H613" s="356">
        <v>4310</v>
      </c>
      <c r="I613" s="357">
        <v>1.3471065339359999E-2</v>
      </c>
      <c r="J613" s="357">
        <v>3.1255372020000002E-5</v>
      </c>
      <c r="K613" s="357">
        <v>0</v>
      </c>
    </row>
    <row r="614" spans="2:11" x14ac:dyDescent="0.2">
      <c r="B614" s="353" t="s">
        <v>2770</v>
      </c>
      <c r="C614" s="354" t="s">
        <v>1424</v>
      </c>
      <c r="D614" s="354" t="s">
        <v>1867</v>
      </c>
      <c r="E614" s="355" t="s">
        <v>1273</v>
      </c>
      <c r="F614" s="356">
        <v>13</v>
      </c>
      <c r="G614" s="356">
        <v>225</v>
      </c>
      <c r="H614" s="356">
        <v>2925</v>
      </c>
      <c r="I614" s="357">
        <v>9.1421963149899994E-3</v>
      </c>
      <c r="J614" s="357">
        <v>4.0631983620000003E-5</v>
      </c>
      <c r="K614" s="357">
        <v>0</v>
      </c>
    </row>
    <row r="615" spans="2:11" x14ac:dyDescent="0.2">
      <c r="B615" s="353" t="s">
        <v>2699</v>
      </c>
      <c r="C615" s="354" t="s">
        <v>1424</v>
      </c>
      <c r="D615" s="354" t="s">
        <v>1867</v>
      </c>
      <c r="E615" s="355" t="s">
        <v>1273</v>
      </c>
      <c r="F615" s="356">
        <v>10</v>
      </c>
      <c r="G615" s="356">
        <v>320</v>
      </c>
      <c r="H615" s="356">
        <v>3200</v>
      </c>
      <c r="I615" s="357">
        <v>1.000171904546E-2</v>
      </c>
      <c r="J615" s="357">
        <v>3.1255372020000002E-5</v>
      </c>
      <c r="K615" s="357">
        <v>0</v>
      </c>
    </row>
    <row r="616" spans="2:11" x14ac:dyDescent="0.2">
      <c r="B616" s="353" t="s">
        <v>2770</v>
      </c>
      <c r="C616" s="354" t="s">
        <v>1425</v>
      </c>
      <c r="D616" s="354" t="s">
        <v>1867</v>
      </c>
      <c r="E616" s="355" t="s">
        <v>1273</v>
      </c>
      <c r="F616" s="356">
        <v>1</v>
      </c>
      <c r="G616" s="356">
        <v>210</v>
      </c>
      <c r="H616" s="356">
        <v>210</v>
      </c>
      <c r="I616" s="357">
        <v>6.5636281235999998E-4</v>
      </c>
      <c r="J616" s="357">
        <v>3.1255371999999998E-6</v>
      </c>
      <c r="K616" s="357">
        <v>0</v>
      </c>
    </row>
    <row r="617" spans="2:11" x14ac:dyDescent="0.2">
      <c r="B617" s="353" t="s">
        <v>2602</v>
      </c>
      <c r="C617" s="354" t="s">
        <v>1426</v>
      </c>
      <c r="D617" s="354" t="s">
        <v>1867</v>
      </c>
      <c r="E617" s="355" t="s">
        <v>1273</v>
      </c>
      <c r="F617" s="356">
        <v>7</v>
      </c>
      <c r="G617" s="356">
        <v>280</v>
      </c>
      <c r="H617" s="356">
        <v>1960</v>
      </c>
      <c r="I617" s="357">
        <v>6.1260529153399999E-3</v>
      </c>
      <c r="J617" s="357">
        <v>2.1878760410000002E-5</v>
      </c>
      <c r="K617" s="357">
        <v>0</v>
      </c>
    </row>
    <row r="618" spans="2:11" x14ac:dyDescent="0.2">
      <c r="B618" s="353" t="s">
        <v>2747</v>
      </c>
      <c r="C618" s="354" t="s">
        <v>1426</v>
      </c>
      <c r="D618" s="354" t="s">
        <v>1867</v>
      </c>
      <c r="E618" s="355" t="s">
        <v>1273</v>
      </c>
      <c r="F618" s="356">
        <v>6</v>
      </c>
      <c r="G618" s="356">
        <v>400</v>
      </c>
      <c r="H618" s="356">
        <v>2400</v>
      </c>
      <c r="I618" s="357">
        <v>7.5012892841E-3</v>
      </c>
      <c r="J618" s="357">
        <v>1.8753223210000001E-5</v>
      </c>
      <c r="K618" s="357">
        <v>0</v>
      </c>
    </row>
    <row r="619" spans="2:11" x14ac:dyDescent="0.2">
      <c r="B619" s="353" t="s">
        <v>2576</v>
      </c>
      <c r="C619" s="354" t="s">
        <v>1426</v>
      </c>
      <c r="D619" s="354" t="s">
        <v>1867</v>
      </c>
      <c r="E619" s="355" t="s">
        <v>1273</v>
      </c>
      <c r="F619" s="356">
        <v>7</v>
      </c>
      <c r="G619" s="356">
        <v>387</v>
      </c>
      <c r="H619" s="356">
        <v>2709</v>
      </c>
      <c r="I619" s="357">
        <v>8.4670802794199994E-3</v>
      </c>
      <c r="J619" s="357">
        <v>2.1878760410000002E-5</v>
      </c>
      <c r="K619" s="357">
        <v>0</v>
      </c>
    </row>
    <row r="620" spans="2:11" x14ac:dyDescent="0.2">
      <c r="B620" s="353" t="s">
        <v>2600</v>
      </c>
      <c r="C620" s="354" t="s">
        <v>1426</v>
      </c>
      <c r="D620" s="354" t="s">
        <v>1867</v>
      </c>
      <c r="E620" s="355" t="s">
        <v>1273</v>
      </c>
      <c r="F620" s="356">
        <v>9</v>
      </c>
      <c r="G620" s="356">
        <v>305</v>
      </c>
      <c r="H620" s="356">
        <v>2745</v>
      </c>
      <c r="I620" s="357">
        <v>8.5795996186799998E-3</v>
      </c>
      <c r="J620" s="357">
        <v>2.8129834819999998E-5</v>
      </c>
      <c r="K620" s="357">
        <v>0</v>
      </c>
    </row>
    <row r="621" spans="2:11" x14ac:dyDescent="0.2">
      <c r="B621" s="353" t="s">
        <v>2621</v>
      </c>
      <c r="C621" s="354" t="s">
        <v>1426</v>
      </c>
      <c r="D621" s="354" t="s">
        <v>1867</v>
      </c>
      <c r="E621" s="355" t="s">
        <v>1273</v>
      </c>
      <c r="F621" s="356">
        <v>10</v>
      </c>
      <c r="G621" s="356">
        <v>350</v>
      </c>
      <c r="H621" s="356">
        <v>3500</v>
      </c>
      <c r="I621" s="357">
        <v>1.093938020597E-2</v>
      </c>
      <c r="J621" s="357">
        <v>3.1255372020000002E-5</v>
      </c>
      <c r="K621" s="357">
        <v>0</v>
      </c>
    </row>
    <row r="622" spans="2:11" x14ac:dyDescent="0.2">
      <c r="B622" s="353" t="s">
        <v>2624</v>
      </c>
      <c r="C622" s="354" t="s">
        <v>1427</v>
      </c>
      <c r="D622" s="354" t="s">
        <v>1867</v>
      </c>
      <c r="E622" s="355" t="s">
        <v>1273</v>
      </c>
      <c r="F622" s="356">
        <v>1</v>
      </c>
      <c r="G622" s="356">
        <v>42</v>
      </c>
      <c r="H622" s="356">
        <v>42</v>
      </c>
      <c r="I622" s="357">
        <v>1.3127256247000001E-4</v>
      </c>
      <c r="J622" s="357">
        <v>3.1255371999999998E-6</v>
      </c>
      <c r="K622" s="357">
        <v>0</v>
      </c>
    </row>
    <row r="623" spans="2:11" x14ac:dyDescent="0.2">
      <c r="B623" s="353" t="s">
        <v>2624</v>
      </c>
      <c r="C623" s="354" t="s">
        <v>1427</v>
      </c>
      <c r="D623" s="354" t="s">
        <v>1867</v>
      </c>
      <c r="E623" s="355" t="s">
        <v>1273</v>
      </c>
      <c r="F623" s="356">
        <v>18</v>
      </c>
      <c r="G623" s="356">
        <v>250</v>
      </c>
      <c r="H623" s="356">
        <v>4500</v>
      </c>
      <c r="I623" s="357">
        <v>1.4064917407680001E-2</v>
      </c>
      <c r="J623" s="357">
        <v>5.625966963E-5</v>
      </c>
      <c r="K623" s="357">
        <v>0</v>
      </c>
    </row>
    <row r="624" spans="2:11" x14ac:dyDescent="0.2">
      <c r="B624" s="353" t="s">
        <v>2568</v>
      </c>
      <c r="C624" s="354" t="s">
        <v>1428</v>
      </c>
      <c r="D624" s="354" t="s">
        <v>1868</v>
      </c>
      <c r="E624" s="355" t="s">
        <v>1273</v>
      </c>
      <c r="F624" s="356">
        <v>5</v>
      </c>
      <c r="G624" s="356">
        <v>250</v>
      </c>
      <c r="H624" s="356">
        <v>1250</v>
      </c>
      <c r="I624" s="357">
        <v>3.9069215021299997E-3</v>
      </c>
      <c r="J624" s="357">
        <v>1.5627686010000001E-5</v>
      </c>
      <c r="K624" s="357">
        <v>0</v>
      </c>
    </row>
    <row r="625" spans="2:11" x14ac:dyDescent="0.2">
      <c r="B625" s="353" t="s">
        <v>2493</v>
      </c>
      <c r="C625" s="354" t="s">
        <v>1428</v>
      </c>
      <c r="D625" s="354" t="s">
        <v>1868</v>
      </c>
      <c r="E625" s="355" t="s">
        <v>1273</v>
      </c>
      <c r="F625" s="356">
        <v>39</v>
      </c>
      <c r="G625" s="356">
        <v>245</v>
      </c>
      <c r="H625" s="356">
        <v>9555</v>
      </c>
      <c r="I625" s="357">
        <v>2.9864507962310001E-2</v>
      </c>
      <c r="J625" s="357">
        <v>1.2189595087E-4</v>
      </c>
      <c r="K625" s="357">
        <v>0</v>
      </c>
    </row>
    <row r="626" spans="2:11" x14ac:dyDescent="0.2">
      <c r="B626" s="353" t="s">
        <v>2495</v>
      </c>
      <c r="C626" s="354" t="s">
        <v>1428</v>
      </c>
      <c r="D626" s="354" t="s">
        <v>1868</v>
      </c>
      <c r="E626" s="355" t="s">
        <v>1273</v>
      </c>
      <c r="F626" s="356">
        <v>33</v>
      </c>
      <c r="G626" s="356">
        <v>320</v>
      </c>
      <c r="H626" s="356">
        <v>10560</v>
      </c>
      <c r="I626" s="357">
        <v>3.3005672850019999E-2</v>
      </c>
      <c r="J626" s="357">
        <v>1.0314272766E-4</v>
      </c>
      <c r="K626" s="357">
        <v>0</v>
      </c>
    </row>
    <row r="627" spans="2:11" x14ac:dyDescent="0.2">
      <c r="B627" s="353" t="s">
        <v>2730</v>
      </c>
      <c r="C627" s="354" t="s">
        <v>1429</v>
      </c>
      <c r="D627" s="354" t="s">
        <v>1867</v>
      </c>
      <c r="E627" s="355" t="s">
        <v>1273</v>
      </c>
      <c r="F627" s="356">
        <v>45</v>
      </c>
      <c r="G627" s="356">
        <v>325</v>
      </c>
      <c r="H627" s="356">
        <v>14625</v>
      </c>
      <c r="I627" s="357">
        <v>4.5710981574960001E-2</v>
      </c>
      <c r="J627" s="357">
        <v>1.4064917408E-4</v>
      </c>
      <c r="K627" s="357">
        <v>0</v>
      </c>
    </row>
    <row r="628" spans="2:11" x14ac:dyDescent="0.2">
      <c r="B628" s="353" t="s">
        <v>2452</v>
      </c>
      <c r="C628" s="354" t="s">
        <v>1430</v>
      </c>
      <c r="D628" s="354" t="s">
        <v>1867</v>
      </c>
      <c r="E628" s="355" t="s">
        <v>1273</v>
      </c>
      <c r="F628" s="356">
        <v>110</v>
      </c>
      <c r="G628" s="356">
        <v>120</v>
      </c>
      <c r="H628" s="356">
        <v>13200</v>
      </c>
      <c r="I628" s="357">
        <v>4.1257091062529998E-2</v>
      </c>
      <c r="J628" s="357">
        <v>3.4380909218999998E-4</v>
      </c>
      <c r="K628" s="357">
        <v>0</v>
      </c>
    </row>
    <row r="629" spans="2:11" x14ac:dyDescent="0.2">
      <c r="B629" s="353" t="s">
        <v>2453</v>
      </c>
      <c r="C629" s="354" t="s">
        <v>1430</v>
      </c>
      <c r="D629" s="354" t="s">
        <v>1867</v>
      </c>
      <c r="E629" s="355" t="s">
        <v>1273</v>
      </c>
      <c r="F629" s="356">
        <v>110</v>
      </c>
      <c r="G629" s="356">
        <v>182</v>
      </c>
      <c r="H629" s="356">
        <v>20020</v>
      </c>
      <c r="I629" s="357">
        <v>6.2573254778169995E-2</v>
      </c>
      <c r="J629" s="357">
        <v>3.4380909218999998E-4</v>
      </c>
      <c r="K629" s="357">
        <v>0</v>
      </c>
    </row>
    <row r="630" spans="2:11" x14ac:dyDescent="0.2">
      <c r="B630" s="353" t="s">
        <v>2545</v>
      </c>
      <c r="C630" s="354" t="s">
        <v>1431</v>
      </c>
      <c r="D630" s="354" t="s">
        <v>1867</v>
      </c>
      <c r="E630" s="355" t="s">
        <v>1273</v>
      </c>
      <c r="F630" s="356">
        <v>5</v>
      </c>
      <c r="G630" s="356">
        <v>195</v>
      </c>
      <c r="H630" s="356">
        <v>975</v>
      </c>
      <c r="I630" s="357">
        <v>3.04739877166E-3</v>
      </c>
      <c r="J630" s="357">
        <v>1.5627686010000001E-5</v>
      </c>
      <c r="K630" s="357">
        <v>0</v>
      </c>
    </row>
    <row r="631" spans="2:11" x14ac:dyDescent="0.2">
      <c r="B631" s="353" t="s">
        <v>2538</v>
      </c>
      <c r="C631" s="354" t="s">
        <v>1431</v>
      </c>
      <c r="D631" s="354" t="s">
        <v>1867</v>
      </c>
      <c r="E631" s="355" t="s">
        <v>1273</v>
      </c>
      <c r="F631" s="356">
        <v>6</v>
      </c>
      <c r="G631" s="356">
        <v>165</v>
      </c>
      <c r="H631" s="356">
        <v>990</v>
      </c>
      <c r="I631" s="357">
        <v>3.0942818296899998E-3</v>
      </c>
      <c r="J631" s="357">
        <v>1.8753223210000001E-5</v>
      </c>
      <c r="K631" s="357">
        <v>0</v>
      </c>
    </row>
    <row r="632" spans="2:11" x14ac:dyDescent="0.2">
      <c r="B632" s="353" t="s">
        <v>2548</v>
      </c>
      <c r="C632" s="354" t="s">
        <v>1431</v>
      </c>
      <c r="D632" s="354" t="s">
        <v>1867</v>
      </c>
      <c r="E632" s="355" t="s">
        <v>1273</v>
      </c>
      <c r="F632" s="356">
        <v>11</v>
      </c>
      <c r="G632" s="356">
        <v>134</v>
      </c>
      <c r="H632" s="356">
        <v>1474</v>
      </c>
      <c r="I632" s="357">
        <v>4.6070418353199999E-3</v>
      </c>
      <c r="J632" s="357">
        <v>3.4380909220000002E-5</v>
      </c>
      <c r="K632" s="357">
        <v>0</v>
      </c>
    </row>
    <row r="633" spans="2:11" x14ac:dyDescent="0.2">
      <c r="B633" s="353" t="s">
        <v>2707</v>
      </c>
      <c r="C633" s="354" t="s">
        <v>1432</v>
      </c>
      <c r="D633" s="354" t="s">
        <v>1867</v>
      </c>
      <c r="E633" s="355" t="s">
        <v>1273</v>
      </c>
      <c r="F633" s="356">
        <v>201</v>
      </c>
      <c r="G633" s="356">
        <v>39</v>
      </c>
      <c r="H633" s="356">
        <v>7839</v>
      </c>
      <c r="I633" s="357">
        <v>2.4501086124180001E-2</v>
      </c>
      <c r="J633" s="357">
        <v>6.2823297753999995E-4</v>
      </c>
      <c r="K633" s="357">
        <v>0</v>
      </c>
    </row>
    <row r="634" spans="2:11" x14ac:dyDescent="0.2">
      <c r="B634" s="353" t="s">
        <v>2555</v>
      </c>
      <c r="C634" s="354" t="s">
        <v>1433</v>
      </c>
      <c r="D634" s="354" t="s">
        <v>1867</v>
      </c>
      <c r="E634" s="355" t="s">
        <v>1273</v>
      </c>
      <c r="F634" s="356">
        <v>4</v>
      </c>
      <c r="G634" s="356">
        <v>166</v>
      </c>
      <c r="H634" s="356">
        <v>664</v>
      </c>
      <c r="I634" s="357">
        <v>2.0753567019299998E-3</v>
      </c>
      <c r="J634" s="357">
        <v>1.2502148810000001E-5</v>
      </c>
      <c r="K634" s="357">
        <v>0</v>
      </c>
    </row>
    <row r="635" spans="2:11" x14ac:dyDescent="0.2">
      <c r="B635" s="353" t="s">
        <v>2539</v>
      </c>
      <c r="C635" s="354" t="s">
        <v>1433</v>
      </c>
      <c r="D635" s="354" t="s">
        <v>1867</v>
      </c>
      <c r="E635" s="355" t="s">
        <v>1273</v>
      </c>
      <c r="F635" s="356">
        <v>5</v>
      </c>
      <c r="G635" s="356">
        <v>155</v>
      </c>
      <c r="H635" s="356">
        <v>775</v>
      </c>
      <c r="I635" s="357">
        <v>2.4222913313200001E-3</v>
      </c>
      <c r="J635" s="357">
        <v>1.5627686010000001E-5</v>
      </c>
      <c r="K635" s="357">
        <v>0</v>
      </c>
    </row>
    <row r="636" spans="2:11" x14ac:dyDescent="0.2">
      <c r="B636" s="353" t="s">
        <v>2459</v>
      </c>
      <c r="C636" s="354" t="s">
        <v>1433</v>
      </c>
      <c r="D636" s="354" t="s">
        <v>1867</v>
      </c>
      <c r="E636" s="355" t="s">
        <v>1273</v>
      </c>
      <c r="F636" s="356">
        <v>130</v>
      </c>
      <c r="G636" s="356">
        <v>130</v>
      </c>
      <c r="H636" s="356">
        <v>16900</v>
      </c>
      <c r="I636" s="357">
        <v>5.2821578708840002E-2</v>
      </c>
      <c r="J636" s="357">
        <v>4.0631983622000002E-4</v>
      </c>
      <c r="K636" s="357">
        <v>0</v>
      </c>
    </row>
    <row r="637" spans="2:11" x14ac:dyDescent="0.2">
      <c r="B637" s="353" t="s">
        <v>2460</v>
      </c>
      <c r="C637" s="354" t="s">
        <v>1433</v>
      </c>
      <c r="D637" s="354" t="s">
        <v>1867</v>
      </c>
      <c r="E637" s="355" t="s">
        <v>1273</v>
      </c>
      <c r="F637" s="356">
        <v>130</v>
      </c>
      <c r="G637" s="356">
        <v>230</v>
      </c>
      <c r="H637" s="356">
        <v>29900</v>
      </c>
      <c r="I637" s="357">
        <v>9.3453562331029999E-2</v>
      </c>
      <c r="J637" s="357">
        <v>4.0631983622000002E-4</v>
      </c>
      <c r="K637" s="357">
        <v>0</v>
      </c>
    </row>
    <row r="638" spans="2:11" x14ac:dyDescent="0.2">
      <c r="B638" s="353" t="s">
        <v>2538</v>
      </c>
      <c r="C638" s="354" t="s">
        <v>1434</v>
      </c>
      <c r="D638" s="354" t="s">
        <v>1867</v>
      </c>
      <c r="E638" s="355" t="s">
        <v>1273</v>
      </c>
      <c r="F638" s="356">
        <v>3</v>
      </c>
      <c r="G638" s="356">
        <v>158</v>
      </c>
      <c r="H638" s="356">
        <v>474</v>
      </c>
      <c r="I638" s="357">
        <v>1.48150463361E-3</v>
      </c>
      <c r="J638" s="357">
        <v>9.3766116100000005E-6</v>
      </c>
      <c r="K638" s="357">
        <v>0</v>
      </c>
    </row>
    <row r="639" spans="2:11" x14ac:dyDescent="0.2">
      <c r="B639" s="353" t="s">
        <v>2540</v>
      </c>
      <c r="C639" s="354" t="s">
        <v>1434</v>
      </c>
      <c r="D639" s="354" t="s">
        <v>1867</v>
      </c>
      <c r="E639" s="355" t="s">
        <v>1273</v>
      </c>
      <c r="F639" s="356">
        <v>9</v>
      </c>
      <c r="G639" s="356">
        <v>148</v>
      </c>
      <c r="H639" s="356">
        <v>1332</v>
      </c>
      <c r="I639" s="357">
        <v>4.1632155526699997E-3</v>
      </c>
      <c r="J639" s="357">
        <v>2.8129834819999998E-5</v>
      </c>
      <c r="K639" s="357">
        <v>0</v>
      </c>
    </row>
    <row r="640" spans="2:11" x14ac:dyDescent="0.2">
      <c r="B640" s="353" t="s">
        <v>2531</v>
      </c>
      <c r="C640" s="354" t="s">
        <v>1434</v>
      </c>
      <c r="D640" s="354" t="s">
        <v>1867</v>
      </c>
      <c r="E640" s="355" t="s">
        <v>1273</v>
      </c>
      <c r="F640" s="356">
        <v>20</v>
      </c>
      <c r="G640" s="356">
        <v>124</v>
      </c>
      <c r="H640" s="356">
        <v>2480</v>
      </c>
      <c r="I640" s="357">
        <v>7.7513322602300004E-3</v>
      </c>
      <c r="J640" s="357">
        <v>6.2510744030000001E-5</v>
      </c>
      <c r="K640" s="357">
        <v>0</v>
      </c>
    </row>
    <row r="641" spans="2:11" x14ac:dyDescent="0.2">
      <c r="B641" s="353" t="s">
        <v>2758</v>
      </c>
      <c r="C641" s="354" t="s">
        <v>1217</v>
      </c>
      <c r="D641" s="354" t="s">
        <v>1868</v>
      </c>
      <c r="E641" s="355" t="s">
        <v>1273</v>
      </c>
      <c r="F641" s="356">
        <v>18</v>
      </c>
      <c r="G641" s="356">
        <v>315</v>
      </c>
      <c r="H641" s="356">
        <v>5670</v>
      </c>
      <c r="I641" s="357">
        <v>1.772179593368E-2</v>
      </c>
      <c r="J641" s="357">
        <v>5.625966963E-5</v>
      </c>
      <c r="K641" s="357">
        <v>0</v>
      </c>
    </row>
    <row r="642" spans="2:11" x14ac:dyDescent="0.2">
      <c r="B642" s="353" t="s">
        <v>2605</v>
      </c>
      <c r="C642" s="354" t="s">
        <v>1217</v>
      </c>
      <c r="D642" s="354" t="s">
        <v>1868</v>
      </c>
      <c r="E642" s="355" t="s">
        <v>1273</v>
      </c>
      <c r="F642" s="356">
        <v>152</v>
      </c>
      <c r="G642" s="356">
        <v>312</v>
      </c>
      <c r="H642" s="356">
        <v>47424</v>
      </c>
      <c r="I642" s="357">
        <v>0.14822547625373</v>
      </c>
      <c r="J642" s="357">
        <v>4.7508165466000001E-4</v>
      </c>
      <c r="K642" s="357">
        <v>0</v>
      </c>
    </row>
    <row r="643" spans="2:11" x14ac:dyDescent="0.2">
      <c r="B643" s="353" t="s">
        <v>2635</v>
      </c>
      <c r="C643" s="354" t="s">
        <v>1220</v>
      </c>
      <c r="D643" s="354" t="s">
        <v>1868</v>
      </c>
      <c r="E643" s="355" t="s">
        <v>1273</v>
      </c>
      <c r="F643" s="356">
        <v>20</v>
      </c>
      <c r="G643" s="356">
        <v>450</v>
      </c>
      <c r="H643" s="356">
        <v>9000</v>
      </c>
      <c r="I643" s="357">
        <v>2.8129834815360001E-2</v>
      </c>
      <c r="J643" s="357">
        <v>6.2510744030000001E-5</v>
      </c>
      <c r="K643" s="357">
        <v>0</v>
      </c>
    </row>
    <row r="644" spans="2:11" x14ac:dyDescent="0.2">
      <c r="B644" s="353" t="s">
        <v>2771</v>
      </c>
      <c r="C644" s="354" t="s">
        <v>1221</v>
      </c>
      <c r="D644" s="354" t="s">
        <v>1868</v>
      </c>
      <c r="E644" s="355" t="s">
        <v>1273</v>
      </c>
      <c r="F644" s="356">
        <v>26</v>
      </c>
      <c r="G644" s="356">
        <v>3</v>
      </c>
      <c r="H644" s="356">
        <v>78</v>
      </c>
      <c r="I644" s="357">
        <v>2.4379190173000001E-4</v>
      </c>
      <c r="J644" s="357">
        <v>8.1263967240000006E-5</v>
      </c>
      <c r="K644" s="357">
        <v>0</v>
      </c>
    </row>
    <row r="645" spans="2:11" x14ac:dyDescent="0.2">
      <c r="B645" s="353" t="s">
        <v>2587</v>
      </c>
      <c r="C645" s="354" t="s">
        <v>1221</v>
      </c>
      <c r="D645" s="354" t="s">
        <v>1868</v>
      </c>
      <c r="E645" s="355" t="s">
        <v>1273</v>
      </c>
      <c r="F645" s="356">
        <v>1</v>
      </c>
      <c r="G645" s="356">
        <v>104</v>
      </c>
      <c r="H645" s="356">
        <v>104</v>
      </c>
      <c r="I645" s="357">
        <v>3.2505586897999997E-4</v>
      </c>
      <c r="J645" s="357">
        <v>3.1255371999999998E-6</v>
      </c>
      <c r="K645" s="357">
        <v>0</v>
      </c>
    </row>
    <row r="646" spans="2:11" x14ac:dyDescent="0.2">
      <c r="B646" s="353" t="s">
        <v>2635</v>
      </c>
      <c r="C646" s="354" t="s">
        <v>1221</v>
      </c>
      <c r="D646" s="354" t="s">
        <v>1868</v>
      </c>
      <c r="E646" s="355" t="s">
        <v>1273</v>
      </c>
      <c r="F646" s="356">
        <v>3</v>
      </c>
      <c r="G646" s="356">
        <v>155</v>
      </c>
      <c r="H646" s="356">
        <v>465</v>
      </c>
      <c r="I646" s="357">
        <v>1.45337479879E-3</v>
      </c>
      <c r="J646" s="357">
        <v>9.3766116100000005E-6</v>
      </c>
      <c r="K646" s="357">
        <v>0</v>
      </c>
    </row>
    <row r="647" spans="2:11" x14ac:dyDescent="0.2">
      <c r="B647" s="353" t="s">
        <v>2710</v>
      </c>
      <c r="C647" s="354" t="s">
        <v>1221</v>
      </c>
      <c r="D647" s="354" t="s">
        <v>1868</v>
      </c>
      <c r="E647" s="355" t="s">
        <v>1273</v>
      </c>
      <c r="F647" s="356">
        <v>25</v>
      </c>
      <c r="G647" s="356">
        <v>60</v>
      </c>
      <c r="H647" s="356">
        <v>1500</v>
      </c>
      <c r="I647" s="357">
        <v>4.6883058025599996E-3</v>
      </c>
      <c r="J647" s="357">
        <v>7.8138430040000005E-5</v>
      </c>
      <c r="K647" s="357">
        <v>0</v>
      </c>
    </row>
    <row r="648" spans="2:11" x14ac:dyDescent="0.2">
      <c r="B648" s="353" t="s">
        <v>2771</v>
      </c>
      <c r="C648" s="354" t="s">
        <v>1221</v>
      </c>
      <c r="D648" s="354" t="s">
        <v>1868</v>
      </c>
      <c r="E648" s="355" t="s">
        <v>1273</v>
      </c>
      <c r="F648" s="356">
        <v>26</v>
      </c>
      <c r="G648" s="356">
        <v>200</v>
      </c>
      <c r="H648" s="356">
        <v>5200</v>
      </c>
      <c r="I648" s="357">
        <v>1.6252793448870002E-2</v>
      </c>
      <c r="J648" s="357">
        <v>8.1263967240000006E-5</v>
      </c>
      <c r="K648" s="357">
        <v>0</v>
      </c>
    </row>
    <row r="649" spans="2:11" x14ac:dyDescent="0.2">
      <c r="B649" s="353" t="s">
        <v>2586</v>
      </c>
      <c r="C649" s="354" t="s">
        <v>1221</v>
      </c>
      <c r="D649" s="354" t="s">
        <v>1868</v>
      </c>
      <c r="E649" s="355" t="s">
        <v>1273</v>
      </c>
      <c r="F649" s="356">
        <v>32</v>
      </c>
      <c r="G649" s="356">
        <v>385</v>
      </c>
      <c r="H649" s="356">
        <v>12320</v>
      </c>
      <c r="I649" s="357">
        <v>3.8506618325020003E-2</v>
      </c>
      <c r="J649" s="357">
        <v>1.0001719045E-4</v>
      </c>
      <c r="K649" s="357">
        <v>0</v>
      </c>
    </row>
    <row r="650" spans="2:11" x14ac:dyDescent="0.2">
      <c r="B650" s="353" t="s">
        <v>2567</v>
      </c>
      <c r="C650" s="354" t="s">
        <v>1225</v>
      </c>
      <c r="D650" s="354" t="s">
        <v>1868</v>
      </c>
      <c r="E650" s="355" t="s">
        <v>1273</v>
      </c>
      <c r="F650" s="356">
        <v>7</v>
      </c>
      <c r="G650" s="356">
        <v>230</v>
      </c>
      <c r="H650" s="356">
        <v>1610</v>
      </c>
      <c r="I650" s="357">
        <v>5.0321148947499996E-3</v>
      </c>
      <c r="J650" s="357">
        <v>2.1878760410000002E-5</v>
      </c>
      <c r="K650" s="357">
        <v>0</v>
      </c>
    </row>
    <row r="651" spans="2:11" x14ac:dyDescent="0.2">
      <c r="B651" s="353" t="s">
        <v>2600</v>
      </c>
      <c r="C651" s="354" t="s">
        <v>1225</v>
      </c>
      <c r="D651" s="354" t="s">
        <v>1868</v>
      </c>
      <c r="E651" s="355" t="s">
        <v>1273</v>
      </c>
      <c r="F651" s="356">
        <v>30</v>
      </c>
      <c r="G651" s="356">
        <v>255</v>
      </c>
      <c r="H651" s="356">
        <v>7650</v>
      </c>
      <c r="I651" s="357">
        <v>2.391035959306E-2</v>
      </c>
      <c r="J651" s="357">
        <v>9.3766116049999996E-5</v>
      </c>
      <c r="K651" s="357">
        <v>0</v>
      </c>
    </row>
    <row r="652" spans="2:11" x14ac:dyDescent="0.2">
      <c r="B652" s="353" t="s">
        <v>2558</v>
      </c>
      <c r="C652" s="354" t="s">
        <v>1225</v>
      </c>
      <c r="D652" s="354" t="s">
        <v>1868</v>
      </c>
      <c r="E652" s="355" t="s">
        <v>1273</v>
      </c>
      <c r="F652" s="356">
        <v>105</v>
      </c>
      <c r="G652" s="356">
        <v>723</v>
      </c>
      <c r="H652" s="356">
        <v>75915</v>
      </c>
      <c r="I652" s="357">
        <v>0.23727515666755</v>
      </c>
      <c r="J652" s="357">
        <v>3.2818140617999999E-4</v>
      </c>
      <c r="K652" s="357">
        <v>0</v>
      </c>
    </row>
    <row r="653" spans="2:11" x14ac:dyDescent="0.2">
      <c r="B653" s="353" t="s">
        <v>2469</v>
      </c>
      <c r="C653" s="354" t="s">
        <v>1435</v>
      </c>
      <c r="D653" s="354" t="s">
        <v>1868</v>
      </c>
      <c r="E653" s="355" t="s">
        <v>1273</v>
      </c>
      <c r="F653" s="356">
        <v>7</v>
      </c>
      <c r="G653" s="356">
        <v>285</v>
      </c>
      <c r="H653" s="356">
        <v>1995</v>
      </c>
      <c r="I653" s="357">
        <v>6.2354467174E-3</v>
      </c>
      <c r="J653" s="357">
        <v>2.1878760410000002E-5</v>
      </c>
      <c r="K653" s="357">
        <v>0</v>
      </c>
    </row>
    <row r="654" spans="2:11" x14ac:dyDescent="0.2">
      <c r="B654" s="353" t="s">
        <v>2451</v>
      </c>
      <c r="C654" s="354" t="s">
        <v>1436</v>
      </c>
      <c r="D654" s="354" t="s">
        <v>1868</v>
      </c>
      <c r="E654" s="355" t="s">
        <v>1273</v>
      </c>
      <c r="F654" s="356">
        <v>1</v>
      </c>
      <c r="G654" s="356">
        <v>365</v>
      </c>
      <c r="H654" s="356">
        <v>365</v>
      </c>
      <c r="I654" s="357">
        <v>1.14082107862E-3</v>
      </c>
      <c r="J654" s="357">
        <v>3.1255371999999998E-6</v>
      </c>
      <c r="K654" s="357">
        <v>0</v>
      </c>
    </row>
    <row r="655" spans="2:11" x14ac:dyDescent="0.2">
      <c r="B655" s="353" t="s">
        <v>2673</v>
      </c>
      <c r="C655" s="354" t="s">
        <v>1437</v>
      </c>
      <c r="D655" s="354" t="s">
        <v>1868</v>
      </c>
      <c r="E655" s="355" t="s">
        <v>1273</v>
      </c>
      <c r="F655" s="356">
        <v>8</v>
      </c>
      <c r="G655" s="356">
        <v>375</v>
      </c>
      <c r="H655" s="356">
        <v>3000</v>
      </c>
      <c r="I655" s="357">
        <v>9.3766116051199992E-3</v>
      </c>
      <c r="J655" s="357">
        <v>2.5004297609999998E-5</v>
      </c>
      <c r="K655" s="357">
        <v>0</v>
      </c>
    </row>
    <row r="656" spans="2:11" x14ac:dyDescent="0.2">
      <c r="B656" s="353" t="s">
        <v>2708</v>
      </c>
      <c r="C656" s="354" t="s">
        <v>1437</v>
      </c>
      <c r="D656" s="354" t="s">
        <v>1868</v>
      </c>
      <c r="E656" s="355" t="s">
        <v>1273</v>
      </c>
      <c r="F656" s="356">
        <v>39</v>
      </c>
      <c r="G656" s="356">
        <v>105</v>
      </c>
      <c r="H656" s="356">
        <v>4095</v>
      </c>
      <c r="I656" s="357">
        <v>1.279907484099E-2</v>
      </c>
      <c r="J656" s="357">
        <v>1.2189595087E-4</v>
      </c>
      <c r="K656" s="357">
        <v>0</v>
      </c>
    </row>
    <row r="657" spans="2:11" x14ac:dyDescent="0.2">
      <c r="B657" s="353" t="s">
        <v>2565</v>
      </c>
      <c r="C657" s="354" t="s">
        <v>1438</v>
      </c>
      <c r="D657" s="354" t="s">
        <v>1868</v>
      </c>
      <c r="E657" s="355" t="s">
        <v>1273</v>
      </c>
      <c r="F657" s="356">
        <v>54</v>
      </c>
      <c r="G657" s="356">
        <v>170</v>
      </c>
      <c r="H657" s="356">
        <v>9180</v>
      </c>
      <c r="I657" s="357">
        <v>2.8692431511669999E-2</v>
      </c>
      <c r="J657" s="357">
        <v>1.6877900888999999E-4</v>
      </c>
      <c r="K657" s="357">
        <v>0</v>
      </c>
    </row>
    <row r="658" spans="2:11" x14ac:dyDescent="0.2">
      <c r="B658" s="353" t="s">
        <v>2733</v>
      </c>
      <c r="C658" s="354" t="s">
        <v>1236</v>
      </c>
      <c r="D658" s="354" t="s">
        <v>1868</v>
      </c>
      <c r="E658" s="355" t="s">
        <v>1273</v>
      </c>
      <c r="F658" s="356">
        <v>14</v>
      </c>
      <c r="G658" s="356">
        <v>600</v>
      </c>
      <c r="H658" s="356">
        <v>8400</v>
      </c>
      <c r="I658" s="357">
        <v>2.625451249434E-2</v>
      </c>
      <c r="J658" s="357">
        <v>4.3757520820000003E-5</v>
      </c>
      <c r="K658" s="357">
        <v>0</v>
      </c>
    </row>
    <row r="659" spans="2:11" x14ac:dyDescent="0.2">
      <c r="B659" s="353" t="s">
        <v>2653</v>
      </c>
      <c r="C659" s="354" t="s">
        <v>1236</v>
      </c>
      <c r="D659" s="354" t="s">
        <v>1868</v>
      </c>
      <c r="E659" s="355" t="s">
        <v>1273</v>
      </c>
      <c r="F659" s="356">
        <v>61</v>
      </c>
      <c r="G659" s="356">
        <v>315</v>
      </c>
      <c r="H659" s="356">
        <v>19215</v>
      </c>
      <c r="I659" s="357">
        <v>6.0057197330789999E-2</v>
      </c>
      <c r="J659" s="357">
        <v>1.9065776930000001E-4</v>
      </c>
      <c r="K659" s="357">
        <v>0</v>
      </c>
    </row>
    <row r="660" spans="2:11" x14ac:dyDescent="0.2">
      <c r="B660" s="353" t="s">
        <v>2631</v>
      </c>
      <c r="C660" s="354" t="s">
        <v>1439</v>
      </c>
      <c r="D660" s="354" t="s">
        <v>1868</v>
      </c>
      <c r="E660" s="355" t="s">
        <v>1273</v>
      </c>
      <c r="F660" s="356">
        <v>42</v>
      </c>
      <c r="G660" s="356">
        <v>300</v>
      </c>
      <c r="H660" s="356">
        <v>12600</v>
      </c>
      <c r="I660" s="357">
        <v>3.9381768741499998E-2</v>
      </c>
      <c r="J660" s="357">
        <v>1.3127256247000001E-4</v>
      </c>
      <c r="K660" s="357">
        <v>0</v>
      </c>
    </row>
    <row r="661" spans="2:11" x14ac:dyDescent="0.2">
      <c r="B661" s="353" t="s">
        <v>2655</v>
      </c>
      <c r="C661" s="354" t="s">
        <v>1271</v>
      </c>
      <c r="D661" s="354" t="s">
        <v>1868</v>
      </c>
      <c r="E661" s="355" t="s">
        <v>1273</v>
      </c>
      <c r="F661" s="356">
        <v>14</v>
      </c>
      <c r="G661" s="356">
        <v>211</v>
      </c>
      <c r="H661" s="356">
        <v>2954</v>
      </c>
      <c r="I661" s="357">
        <v>9.2328368938399998E-3</v>
      </c>
      <c r="J661" s="357">
        <v>4.3757520820000003E-5</v>
      </c>
      <c r="K661" s="357">
        <v>0</v>
      </c>
    </row>
    <row r="662" spans="2:11" x14ac:dyDescent="0.2">
      <c r="B662" s="353" t="s">
        <v>2602</v>
      </c>
      <c r="C662" s="354" t="s">
        <v>1271</v>
      </c>
      <c r="D662" s="354" t="s">
        <v>1868</v>
      </c>
      <c r="E662" s="355" t="s">
        <v>1273</v>
      </c>
      <c r="F662" s="356">
        <v>9</v>
      </c>
      <c r="G662" s="356">
        <v>335</v>
      </c>
      <c r="H662" s="356">
        <v>3015</v>
      </c>
      <c r="I662" s="357">
        <v>9.4234946631499995E-3</v>
      </c>
      <c r="J662" s="357">
        <v>2.8129834819999998E-5</v>
      </c>
      <c r="K662" s="357">
        <v>0</v>
      </c>
    </row>
    <row r="663" spans="2:11" x14ac:dyDescent="0.2">
      <c r="B663" s="353" t="s">
        <v>2590</v>
      </c>
      <c r="C663" s="354" t="s">
        <v>1237</v>
      </c>
      <c r="D663" s="354" t="s">
        <v>1868</v>
      </c>
      <c r="E663" s="355" t="s">
        <v>1273</v>
      </c>
      <c r="F663" s="356">
        <v>24</v>
      </c>
      <c r="G663" s="356">
        <v>260</v>
      </c>
      <c r="H663" s="356">
        <v>6240</v>
      </c>
      <c r="I663" s="357">
        <v>1.9503352138649999E-2</v>
      </c>
      <c r="J663" s="357">
        <v>7.5012892840000005E-5</v>
      </c>
      <c r="K663" s="357">
        <v>0</v>
      </c>
    </row>
    <row r="664" spans="2:11" x14ac:dyDescent="0.2">
      <c r="B664" s="353" t="s">
        <v>2628</v>
      </c>
      <c r="C664" s="354" t="s">
        <v>1238</v>
      </c>
      <c r="D664" s="354" t="s">
        <v>1868</v>
      </c>
      <c r="E664" s="355" t="s">
        <v>1273</v>
      </c>
      <c r="F664" s="356">
        <v>35</v>
      </c>
      <c r="G664" s="356">
        <v>435</v>
      </c>
      <c r="H664" s="356">
        <v>15225</v>
      </c>
      <c r="I664" s="357">
        <v>4.7586303895980002E-2</v>
      </c>
      <c r="J664" s="357">
        <v>1.0939380206E-4</v>
      </c>
      <c r="K664" s="357">
        <v>0</v>
      </c>
    </row>
    <row r="665" spans="2:11" x14ac:dyDescent="0.2">
      <c r="B665" s="353" t="s">
        <v>2677</v>
      </c>
      <c r="C665" s="354" t="s">
        <v>1440</v>
      </c>
      <c r="D665" s="354" t="s">
        <v>1868</v>
      </c>
      <c r="E665" s="355" t="s">
        <v>1273</v>
      </c>
      <c r="F665" s="356">
        <v>6</v>
      </c>
      <c r="G665" s="356">
        <v>55</v>
      </c>
      <c r="H665" s="356">
        <v>330</v>
      </c>
      <c r="I665" s="357">
        <v>1.0314272765600001E-3</v>
      </c>
      <c r="J665" s="357">
        <v>1.8753223210000001E-5</v>
      </c>
      <c r="K665" s="357">
        <v>0</v>
      </c>
    </row>
    <row r="666" spans="2:11" x14ac:dyDescent="0.2">
      <c r="B666" s="353" t="s">
        <v>2593</v>
      </c>
      <c r="C666" s="354" t="s">
        <v>1440</v>
      </c>
      <c r="D666" s="354" t="s">
        <v>1868</v>
      </c>
      <c r="E666" s="355" t="s">
        <v>1273</v>
      </c>
      <c r="F666" s="356">
        <v>14</v>
      </c>
      <c r="G666" s="356">
        <v>383</v>
      </c>
      <c r="H666" s="356">
        <v>5362</v>
      </c>
      <c r="I666" s="357">
        <v>1.6759130475549999E-2</v>
      </c>
      <c r="J666" s="357">
        <v>4.3757520820000003E-5</v>
      </c>
      <c r="K666" s="357">
        <v>0</v>
      </c>
    </row>
    <row r="667" spans="2:11" x14ac:dyDescent="0.2">
      <c r="B667" s="353" t="s">
        <v>2628</v>
      </c>
      <c r="C667" s="354" t="s">
        <v>1441</v>
      </c>
      <c r="D667" s="354" t="s">
        <v>1868</v>
      </c>
      <c r="E667" s="355" t="s">
        <v>1273</v>
      </c>
      <c r="F667" s="356">
        <v>1</v>
      </c>
      <c r="G667" s="356">
        <v>220</v>
      </c>
      <c r="H667" s="356">
        <v>220</v>
      </c>
      <c r="I667" s="357">
        <v>6.8761818437999996E-4</v>
      </c>
      <c r="J667" s="357">
        <v>3.1255371999999998E-6</v>
      </c>
      <c r="K667" s="357">
        <v>0</v>
      </c>
    </row>
    <row r="668" spans="2:11" x14ac:dyDescent="0.2">
      <c r="B668" s="353"/>
      <c r="C668" s="354"/>
      <c r="D668" s="354"/>
      <c r="E668" s="355"/>
      <c r="F668" s="356"/>
      <c r="G668" s="356"/>
      <c r="H668" s="356"/>
      <c r="I668" s="357"/>
      <c r="J668" s="357"/>
      <c r="K668" s="357"/>
    </row>
    <row r="669" spans="2:11" x14ac:dyDescent="0.2">
      <c r="B669" s="353"/>
      <c r="C669" s="354"/>
      <c r="D669" s="354"/>
      <c r="E669" s="355"/>
      <c r="F669" s="356"/>
      <c r="G669" s="356"/>
      <c r="H669" s="356"/>
      <c r="I669" s="357"/>
      <c r="J669" s="357"/>
      <c r="K669" s="357"/>
    </row>
  </sheetData>
  <mergeCells count="1">
    <mergeCell ref="B4:D4"/>
  </mergeCells>
  <phoneticPr fontId="31" type="noConversion"/>
  <pageMargins left="0.19685039370078741" right="0.19685039370078741" top="0.39370078740157483" bottom="0.39370078740157483" header="0.19685039370078741" footer="0.19685039370078741"/>
  <pageSetup paperSize="9" scale="49" fitToHeight="0" orientation="portrait" r:id="rId1"/>
  <headerFooter alignWithMargins="0">
    <oddHeader>&amp;R&amp;A</oddHeader>
    <oddFooter>&amp;L&amp;D&amp;C&amp;F&amp;R&amp;P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686"/>
  <sheetViews>
    <sheetView view="pageBreakPreview" zoomScale="75" zoomScaleNormal="100" workbookViewId="0">
      <selection activeCell="A5" sqref="A5"/>
    </sheetView>
  </sheetViews>
  <sheetFormatPr defaultRowHeight="12.75" x14ac:dyDescent="0.2"/>
  <cols>
    <col min="1" max="1" width="11.28515625" customWidth="1"/>
    <col min="2" max="12" width="21.85546875" customWidth="1"/>
    <col min="13" max="13" width="27.7109375" customWidth="1"/>
    <col min="14" max="14" width="21.85546875" customWidth="1"/>
    <col min="15" max="15" width="31.5703125" customWidth="1"/>
    <col min="16" max="21" width="21.85546875" customWidth="1"/>
    <col min="22" max="22" width="23.7109375" customWidth="1"/>
    <col min="23" max="23" width="21.85546875" customWidth="1"/>
    <col min="24" max="24" width="26.140625" customWidth="1"/>
    <col min="25" max="26" width="21.85546875" customWidth="1"/>
  </cols>
  <sheetData>
    <row r="1" spans="2:26" ht="20.25" x14ac:dyDescent="0.3">
      <c r="B1" s="113" t="str">
        <f>Cover!C22</f>
        <v>CitiPower Pty</v>
      </c>
    </row>
    <row r="2" spans="2:26" ht="20.25" x14ac:dyDescent="0.3">
      <c r="B2" s="113" t="s">
        <v>2154</v>
      </c>
    </row>
    <row r="3" spans="2:26" ht="20.25" x14ac:dyDescent="0.3">
      <c r="B3" s="83">
        <f>Cover!C26</f>
        <v>2013</v>
      </c>
    </row>
    <row r="4" spans="2:26" ht="15.75" x14ac:dyDescent="0.2">
      <c r="B4" s="277" t="s">
        <v>2155</v>
      </c>
    </row>
    <row r="5" spans="2:26" ht="15.75" x14ac:dyDescent="0.2">
      <c r="B5" s="277"/>
    </row>
    <row r="6" spans="2:26" ht="63.75" x14ac:dyDescent="0.2">
      <c r="B6" s="99" t="s">
        <v>1966</v>
      </c>
      <c r="C6" s="99" t="s">
        <v>2327</v>
      </c>
      <c r="D6" s="99" t="s">
        <v>2386</v>
      </c>
      <c r="E6" s="99" t="s">
        <v>1967</v>
      </c>
      <c r="F6" s="99" t="s">
        <v>2393</v>
      </c>
      <c r="G6" s="99" t="s">
        <v>2394</v>
      </c>
      <c r="H6" s="99" t="s">
        <v>2395</v>
      </c>
      <c r="I6" s="99" t="s">
        <v>2396</v>
      </c>
      <c r="J6" s="99" t="s">
        <v>2397</v>
      </c>
      <c r="K6" s="99" t="s">
        <v>2330</v>
      </c>
      <c r="L6" s="99" t="s">
        <v>2398</v>
      </c>
      <c r="M6" s="99" t="s">
        <v>2404</v>
      </c>
      <c r="N6" s="99" t="s">
        <v>2399</v>
      </c>
      <c r="O6" s="99" t="s">
        <v>2400</v>
      </c>
      <c r="P6" s="99" t="s">
        <v>2331</v>
      </c>
      <c r="Q6" s="99" t="s">
        <v>2328</v>
      </c>
      <c r="R6" s="99" t="s">
        <v>2401</v>
      </c>
      <c r="S6" s="99" t="s">
        <v>2332</v>
      </c>
      <c r="T6" s="99" t="s">
        <v>2333</v>
      </c>
      <c r="U6" s="99" t="s">
        <v>2334</v>
      </c>
      <c r="V6" s="99" t="s">
        <v>2417</v>
      </c>
      <c r="W6" s="99" t="s">
        <v>2335</v>
      </c>
      <c r="X6" s="99" t="s">
        <v>2416</v>
      </c>
      <c r="Y6" s="99" t="s">
        <v>2402</v>
      </c>
      <c r="Z6" s="99" t="s">
        <v>2403</v>
      </c>
    </row>
    <row r="7" spans="2:26" x14ac:dyDescent="0.2">
      <c r="B7" s="358" t="s">
        <v>1272</v>
      </c>
      <c r="C7" s="358" t="s">
        <v>1442</v>
      </c>
      <c r="D7" s="358" t="s">
        <v>1868</v>
      </c>
      <c r="E7" s="358">
        <v>205</v>
      </c>
      <c r="F7" s="358">
        <v>0</v>
      </c>
      <c r="G7" s="358">
        <v>2.4169999999999998</v>
      </c>
      <c r="H7" s="358">
        <v>3.0539999999999998</v>
      </c>
      <c r="I7" s="358">
        <v>1.4219999999999999</v>
      </c>
      <c r="J7" s="358">
        <v>0.67300000000000004</v>
      </c>
      <c r="K7" s="358">
        <v>2</v>
      </c>
      <c r="L7" s="358">
        <v>14702</v>
      </c>
      <c r="M7" s="358">
        <v>14702</v>
      </c>
      <c r="N7" s="358">
        <v>4.5320289424999999E-4</v>
      </c>
      <c r="O7" s="358">
        <v>4.5320289424999999E-4</v>
      </c>
      <c r="P7" s="358">
        <v>1</v>
      </c>
      <c r="Q7" s="358">
        <v>6960</v>
      </c>
      <c r="R7" s="358">
        <v>5.000859523E-5</v>
      </c>
      <c r="S7" s="358">
        <v>0</v>
      </c>
      <c r="T7" s="358">
        <v>0</v>
      </c>
      <c r="U7" s="358">
        <v>0</v>
      </c>
      <c r="V7" s="358">
        <v>0</v>
      </c>
      <c r="W7" s="358">
        <v>0</v>
      </c>
      <c r="X7" s="358">
        <v>0</v>
      </c>
      <c r="Y7" s="358" t="s">
        <v>1443</v>
      </c>
      <c r="Z7" s="358" t="s">
        <v>1443</v>
      </c>
    </row>
    <row r="8" spans="2:26" x14ac:dyDescent="0.2">
      <c r="B8" s="358" t="s">
        <v>1444</v>
      </c>
      <c r="C8" s="358" t="s">
        <v>1442</v>
      </c>
      <c r="D8" s="358" t="s">
        <v>1867</v>
      </c>
      <c r="E8" s="358">
        <v>20</v>
      </c>
      <c r="F8" s="358">
        <v>0</v>
      </c>
      <c r="G8" s="358">
        <v>1.917</v>
      </c>
      <c r="H8" s="358">
        <v>6.1239999999999997</v>
      </c>
      <c r="I8" s="358">
        <v>0</v>
      </c>
      <c r="J8" s="358">
        <v>0</v>
      </c>
      <c r="K8" s="358">
        <v>0</v>
      </c>
      <c r="L8" s="358">
        <v>0</v>
      </c>
      <c r="M8" s="358">
        <v>0</v>
      </c>
      <c r="N8" s="358">
        <v>0</v>
      </c>
      <c r="O8" s="358">
        <v>0</v>
      </c>
      <c r="P8" s="358">
        <v>0</v>
      </c>
      <c r="Q8" s="358">
        <v>0</v>
      </c>
      <c r="R8" s="358">
        <v>0</v>
      </c>
      <c r="S8" s="358">
        <v>0</v>
      </c>
      <c r="T8" s="358">
        <v>0</v>
      </c>
      <c r="U8" s="358">
        <v>0</v>
      </c>
      <c r="V8" s="358">
        <v>0</v>
      </c>
      <c r="W8" s="358">
        <v>0</v>
      </c>
      <c r="X8" s="358">
        <v>0</v>
      </c>
      <c r="Y8" s="358" t="s">
        <v>1443</v>
      </c>
      <c r="Z8" s="358" t="s">
        <v>1443</v>
      </c>
    </row>
    <row r="9" spans="2:26" x14ac:dyDescent="0.2">
      <c r="B9" s="358" t="s">
        <v>1274</v>
      </c>
      <c r="C9" s="358" t="s">
        <v>1442</v>
      </c>
      <c r="D9" s="358" t="s">
        <v>1868</v>
      </c>
      <c r="E9" s="358">
        <v>2686</v>
      </c>
      <c r="F9" s="358">
        <v>2.11</v>
      </c>
      <c r="G9" s="358">
        <v>2.5939999999999999</v>
      </c>
      <c r="H9" s="358">
        <v>5.1029999999999998</v>
      </c>
      <c r="I9" s="358">
        <v>2.2320000000000002</v>
      </c>
      <c r="J9" s="358">
        <v>1.026</v>
      </c>
      <c r="K9" s="358">
        <v>6</v>
      </c>
      <c r="L9" s="358">
        <v>180978</v>
      </c>
      <c r="M9" s="358">
        <v>180978</v>
      </c>
      <c r="N9" s="358">
        <v>1.001422119427E-2</v>
      </c>
      <c r="O9" s="358">
        <v>1.001422119427E-2</v>
      </c>
      <c r="P9" s="358">
        <v>7</v>
      </c>
      <c r="Q9" s="358">
        <v>83224</v>
      </c>
      <c r="R9" s="358">
        <v>1.1626998390300001E-3</v>
      </c>
      <c r="S9" s="358">
        <v>0</v>
      </c>
      <c r="T9" s="358">
        <v>0</v>
      </c>
      <c r="U9" s="358">
        <v>0</v>
      </c>
      <c r="V9" s="358">
        <v>0</v>
      </c>
      <c r="W9" s="358">
        <v>0</v>
      </c>
      <c r="X9" s="358">
        <v>0</v>
      </c>
      <c r="Y9" s="358" t="s">
        <v>1443</v>
      </c>
      <c r="Z9" s="358" t="s">
        <v>1443</v>
      </c>
    </row>
    <row r="10" spans="2:26" x14ac:dyDescent="0.2">
      <c r="B10" s="358" t="s">
        <v>1251</v>
      </c>
      <c r="C10" s="358" t="s">
        <v>1442</v>
      </c>
      <c r="D10" s="358" t="s">
        <v>1868</v>
      </c>
      <c r="E10" s="358">
        <v>2104</v>
      </c>
      <c r="F10" s="358">
        <v>3.5230000000000001</v>
      </c>
      <c r="G10" s="358">
        <v>3.048</v>
      </c>
      <c r="H10" s="358">
        <v>3.996</v>
      </c>
      <c r="I10" s="358">
        <v>0.44700000000000001</v>
      </c>
      <c r="J10" s="358">
        <v>0.73399999999999999</v>
      </c>
      <c r="K10" s="358">
        <v>2</v>
      </c>
      <c r="L10" s="358">
        <v>36220</v>
      </c>
      <c r="M10" s="358">
        <v>35528</v>
      </c>
      <c r="N10" s="358">
        <v>5.0008595226999999E-4</v>
      </c>
      <c r="O10" s="358">
        <v>4.9696041507000003E-4</v>
      </c>
      <c r="P10" s="358">
        <v>5</v>
      </c>
      <c r="Q10" s="358">
        <v>59559</v>
      </c>
      <c r="R10" s="358">
        <v>4.7820719186000003E-4</v>
      </c>
      <c r="S10" s="358">
        <v>1</v>
      </c>
      <c r="T10" s="358">
        <v>0</v>
      </c>
      <c r="U10" s="358">
        <v>6.6105111816099999E-3</v>
      </c>
      <c r="V10" s="358">
        <v>6.6105111816099999E-3</v>
      </c>
      <c r="W10" s="358">
        <v>0</v>
      </c>
      <c r="X10" s="358">
        <v>0</v>
      </c>
      <c r="Y10" s="358" t="s">
        <v>1443</v>
      </c>
      <c r="Z10" s="358" t="s">
        <v>1443</v>
      </c>
    </row>
    <row r="11" spans="2:26" x14ac:dyDescent="0.2">
      <c r="B11" s="358" t="s">
        <v>1275</v>
      </c>
      <c r="C11" s="358" t="s">
        <v>1442</v>
      </c>
      <c r="D11" s="358" t="s">
        <v>1868</v>
      </c>
      <c r="E11" s="358">
        <v>666</v>
      </c>
      <c r="F11" s="358">
        <v>0.745</v>
      </c>
      <c r="G11" s="358">
        <v>1.865</v>
      </c>
      <c r="H11" s="358">
        <v>4.1550000000000002</v>
      </c>
      <c r="I11" s="358">
        <v>0.34399999999999997</v>
      </c>
      <c r="J11" s="358">
        <v>1.2769999999999999</v>
      </c>
      <c r="K11" s="358">
        <v>2</v>
      </c>
      <c r="L11" s="358">
        <v>8502</v>
      </c>
      <c r="M11" s="358">
        <v>8502</v>
      </c>
      <c r="N11" s="358">
        <v>1.6565347169E-4</v>
      </c>
      <c r="O11" s="358">
        <v>1.6565347169E-4</v>
      </c>
      <c r="P11" s="358">
        <v>3</v>
      </c>
      <c r="Q11" s="358">
        <v>31528</v>
      </c>
      <c r="R11" s="358">
        <v>2.0941099251000001E-4</v>
      </c>
      <c r="S11" s="358">
        <v>0</v>
      </c>
      <c r="T11" s="358">
        <v>0</v>
      </c>
      <c r="U11" s="358">
        <v>0</v>
      </c>
      <c r="V11" s="358">
        <v>0</v>
      </c>
      <c r="W11" s="358">
        <v>0</v>
      </c>
      <c r="X11" s="358">
        <v>0</v>
      </c>
      <c r="Y11" s="358" t="s">
        <v>1443</v>
      </c>
      <c r="Z11" s="358" t="s">
        <v>1443</v>
      </c>
    </row>
    <row r="12" spans="2:26" x14ac:dyDescent="0.2">
      <c r="B12" s="358" t="s">
        <v>1276</v>
      </c>
      <c r="C12" s="358" t="s">
        <v>1442</v>
      </c>
      <c r="D12" s="358" t="s">
        <v>1868</v>
      </c>
      <c r="E12" s="358">
        <v>1362</v>
      </c>
      <c r="F12" s="358">
        <v>2.448</v>
      </c>
      <c r="G12" s="358">
        <v>0.71599999999999997</v>
      </c>
      <c r="H12" s="358">
        <v>2.2730000000000001</v>
      </c>
      <c r="I12" s="358">
        <v>1.4850000000000001</v>
      </c>
      <c r="J12" s="358">
        <v>9.9000000000000005E-2</v>
      </c>
      <c r="K12" s="358">
        <v>1</v>
      </c>
      <c r="L12" s="358">
        <v>137020</v>
      </c>
      <c r="M12" s="358">
        <v>137020</v>
      </c>
      <c r="N12" s="358">
        <v>4.1944709246900004E-3</v>
      </c>
      <c r="O12" s="358">
        <v>4.1944709246900004E-3</v>
      </c>
      <c r="P12" s="358">
        <v>3</v>
      </c>
      <c r="Q12" s="358">
        <v>9130</v>
      </c>
      <c r="R12" s="358">
        <v>1.3752363688000001E-4</v>
      </c>
      <c r="S12" s="358">
        <v>0</v>
      </c>
      <c r="T12" s="358">
        <v>0</v>
      </c>
      <c r="U12" s="358">
        <v>0</v>
      </c>
      <c r="V12" s="358">
        <v>0</v>
      </c>
      <c r="W12" s="358">
        <v>0</v>
      </c>
      <c r="X12" s="358">
        <v>0</v>
      </c>
      <c r="Y12" s="358" t="s">
        <v>1443</v>
      </c>
      <c r="Z12" s="358" t="s">
        <v>1443</v>
      </c>
    </row>
    <row r="13" spans="2:26" x14ac:dyDescent="0.2">
      <c r="B13" s="358" t="s">
        <v>1226</v>
      </c>
      <c r="C13" s="358" t="s">
        <v>1442</v>
      </c>
      <c r="D13" s="358" t="s">
        <v>1868</v>
      </c>
      <c r="E13" s="358">
        <v>2631</v>
      </c>
      <c r="F13" s="358">
        <v>4.2990000000000004</v>
      </c>
      <c r="G13" s="358">
        <v>1.5820000000000001</v>
      </c>
      <c r="H13" s="358">
        <v>5.3620000000000001</v>
      </c>
      <c r="I13" s="358">
        <v>0.55600000000000005</v>
      </c>
      <c r="J13" s="358">
        <v>0.32100000000000001</v>
      </c>
      <c r="K13" s="358">
        <v>7</v>
      </c>
      <c r="L13" s="358">
        <v>42000</v>
      </c>
      <c r="M13" s="358">
        <v>41843</v>
      </c>
      <c r="N13" s="358">
        <v>6.5948834956000004E-4</v>
      </c>
      <c r="O13" s="358">
        <v>6.5636281235999998E-4</v>
      </c>
      <c r="P13" s="358">
        <v>6</v>
      </c>
      <c r="Q13" s="358">
        <v>24278</v>
      </c>
      <c r="R13" s="358">
        <v>3.2818140617999999E-4</v>
      </c>
      <c r="S13" s="358">
        <v>1</v>
      </c>
      <c r="T13" s="358">
        <v>0</v>
      </c>
      <c r="U13" s="358">
        <v>8.19828408008E-3</v>
      </c>
      <c r="V13" s="358">
        <v>8.19828408008E-3</v>
      </c>
      <c r="W13" s="358">
        <v>0</v>
      </c>
      <c r="X13" s="358">
        <v>0</v>
      </c>
      <c r="Y13" s="358" t="s">
        <v>1443</v>
      </c>
      <c r="Z13" s="358" t="s">
        <v>1443</v>
      </c>
    </row>
    <row r="14" spans="2:26" x14ac:dyDescent="0.2">
      <c r="B14" s="358" t="s">
        <v>1277</v>
      </c>
      <c r="C14" s="358" t="s">
        <v>1442</v>
      </c>
      <c r="D14" s="358" t="s">
        <v>1868</v>
      </c>
      <c r="E14" s="358">
        <v>897</v>
      </c>
      <c r="F14" s="358">
        <v>1.552</v>
      </c>
      <c r="G14" s="358">
        <v>3.0310000000000001</v>
      </c>
      <c r="H14" s="358">
        <v>8.8859999999999992</v>
      </c>
      <c r="I14" s="358">
        <v>0.16700000000000001</v>
      </c>
      <c r="J14" s="358">
        <v>0.40899999999999997</v>
      </c>
      <c r="K14" s="358">
        <v>2</v>
      </c>
      <c r="L14" s="358">
        <v>2592</v>
      </c>
      <c r="M14" s="358">
        <v>2592</v>
      </c>
      <c r="N14" s="358">
        <v>1.0626826486E-4</v>
      </c>
      <c r="O14" s="358">
        <v>1.0626826486E-4</v>
      </c>
      <c r="P14" s="358">
        <v>1</v>
      </c>
      <c r="Q14" s="358">
        <v>6365</v>
      </c>
      <c r="R14" s="358">
        <v>5.9385206830000001E-5</v>
      </c>
      <c r="S14" s="358">
        <v>0</v>
      </c>
      <c r="T14" s="358">
        <v>0</v>
      </c>
      <c r="U14" s="358">
        <v>0</v>
      </c>
      <c r="V14" s="358">
        <v>0</v>
      </c>
      <c r="W14" s="358">
        <v>0</v>
      </c>
      <c r="X14" s="358">
        <v>0</v>
      </c>
      <c r="Y14" s="358" t="s">
        <v>1443</v>
      </c>
      <c r="Z14" s="358" t="s">
        <v>1443</v>
      </c>
    </row>
    <row r="15" spans="2:26" x14ac:dyDescent="0.2">
      <c r="B15" s="358" t="s">
        <v>1278</v>
      </c>
      <c r="C15" s="358" t="s">
        <v>1442</v>
      </c>
      <c r="D15" s="358" t="s">
        <v>1868</v>
      </c>
      <c r="E15" s="358">
        <v>279</v>
      </c>
      <c r="F15" s="358">
        <v>0.45900000000000002</v>
      </c>
      <c r="G15" s="358">
        <v>2.7440000000000002</v>
      </c>
      <c r="H15" s="358">
        <v>5.3620000000000001</v>
      </c>
      <c r="I15" s="358">
        <v>7.4999999999999997E-2</v>
      </c>
      <c r="J15" s="358">
        <v>0.439</v>
      </c>
      <c r="K15" s="358">
        <v>0</v>
      </c>
      <c r="L15" s="358">
        <v>599</v>
      </c>
      <c r="M15" s="358">
        <v>599</v>
      </c>
      <c r="N15" s="358">
        <v>6.2510743999999996E-6</v>
      </c>
      <c r="O15" s="358">
        <v>6.2510743999999996E-6</v>
      </c>
      <c r="P15" s="358">
        <v>1</v>
      </c>
      <c r="Q15" s="358">
        <v>3520</v>
      </c>
      <c r="R15" s="358">
        <v>7.5012892840000005E-5</v>
      </c>
      <c r="S15" s="358">
        <v>0</v>
      </c>
      <c r="T15" s="358">
        <v>0</v>
      </c>
      <c r="U15" s="358">
        <v>0</v>
      </c>
      <c r="V15" s="358">
        <v>0</v>
      </c>
      <c r="W15" s="358">
        <v>0</v>
      </c>
      <c r="X15" s="358">
        <v>0</v>
      </c>
      <c r="Y15" s="358" t="s">
        <v>1443</v>
      </c>
      <c r="Z15" s="358" t="s">
        <v>1443</v>
      </c>
    </row>
    <row r="16" spans="2:26" x14ac:dyDescent="0.2">
      <c r="B16" s="358" t="s">
        <v>1445</v>
      </c>
      <c r="C16" s="358" t="s">
        <v>1442</v>
      </c>
      <c r="D16" s="358" t="s">
        <v>1868</v>
      </c>
      <c r="E16" s="358">
        <v>120</v>
      </c>
      <c r="F16" s="358">
        <v>1.7000000000000001E-2</v>
      </c>
      <c r="G16" s="358">
        <v>0.99</v>
      </c>
      <c r="H16" s="358">
        <v>1.6</v>
      </c>
      <c r="I16" s="358">
        <v>0</v>
      </c>
      <c r="J16" s="358">
        <v>0</v>
      </c>
      <c r="K16" s="358">
        <v>0</v>
      </c>
      <c r="L16" s="358">
        <v>0</v>
      </c>
      <c r="M16" s="358">
        <v>0</v>
      </c>
      <c r="N16" s="358">
        <v>0</v>
      </c>
      <c r="O16" s="358">
        <v>0</v>
      </c>
      <c r="P16" s="358">
        <v>0</v>
      </c>
      <c r="Q16" s="358">
        <v>0</v>
      </c>
      <c r="R16" s="358">
        <v>0</v>
      </c>
      <c r="S16" s="358">
        <v>0</v>
      </c>
      <c r="T16" s="358">
        <v>0</v>
      </c>
      <c r="U16" s="358">
        <v>0</v>
      </c>
      <c r="V16" s="358">
        <v>0</v>
      </c>
      <c r="W16" s="358">
        <v>0</v>
      </c>
      <c r="X16" s="358">
        <v>0</v>
      </c>
      <c r="Y16" s="358" t="s">
        <v>1443</v>
      </c>
      <c r="Z16" s="358" t="s">
        <v>1443</v>
      </c>
    </row>
    <row r="17" spans="2:26" x14ac:dyDescent="0.2">
      <c r="B17" s="358" t="s">
        <v>1446</v>
      </c>
      <c r="C17" s="358" t="s">
        <v>1442</v>
      </c>
      <c r="D17" s="358" t="s">
        <v>1868</v>
      </c>
      <c r="E17" s="358">
        <v>432</v>
      </c>
      <c r="F17" s="358">
        <v>0</v>
      </c>
      <c r="G17" s="358">
        <v>2.7360000000000002</v>
      </c>
      <c r="H17" s="358">
        <v>2.5830000000000002</v>
      </c>
      <c r="I17" s="358">
        <v>1.4E-2</v>
      </c>
      <c r="J17" s="358">
        <v>0</v>
      </c>
      <c r="K17" s="358">
        <v>0</v>
      </c>
      <c r="L17" s="358">
        <v>366</v>
      </c>
      <c r="M17" s="358">
        <v>366</v>
      </c>
      <c r="N17" s="358">
        <v>3.1255371999999998E-6</v>
      </c>
      <c r="O17" s="358">
        <v>3.1255371999999998E-6</v>
      </c>
      <c r="P17" s="358">
        <v>0</v>
      </c>
      <c r="Q17" s="358">
        <v>0</v>
      </c>
      <c r="R17" s="358">
        <v>0</v>
      </c>
      <c r="S17" s="358">
        <v>0</v>
      </c>
      <c r="T17" s="358">
        <v>0</v>
      </c>
      <c r="U17" s="358">
        <v>0</v>
      </c>
      <c r="V17" s="358">
        <v>0</v>
      </c>
      <c r="W17" s="358">
        <v>0</v>
      </c>
      <c r="X17" s="358">
        <v>0</v>
      </c>
      <c r="Y17" s="358" t="s">
        <v>1443</v>
      </c>
      <c r="Z17" s="358" t="s">
        <v>1443</v>
      </c>
    </row>
    <row r="18" spans="2:26" x14ac:dyDescent="0.2">
      <c r="B18" s="358" t="s">
        <v>1279</v>
      </c>
      <c r="C18" s="358" t="s">
        <v>1442</v>
      </c>
      <c r="D18" s="358" t="s">
        <v>1868</v>
      </c>
      <c r="E18" s="358">
        <v>1865</v>
      </c>
      <c r="F18" s="358">
        <v>3.1760000000000002</v>
      </c>
      <c r="G18" s="358">
        <v>1.88</v>
      </c>
      <c r="H18" s="358">
        <v>4.9619999999999997</v>
      </c>
      <c r="I18" s="358">
        <v>0.27500000000000002</v>
      </c>
      <c r="J18" s="358">
        <v>2.8000000000000001E-2</v>
      </c>
      <c r="K18" s="358">
        <v>2</v>
      </c>
      <c r="L18" s="358">
        <v>15924</v>
      </c>
      <c r="M18" s="358">
        <v>15924</v>
      </c>
      <c r="N18" s="358">
        <v>1.6877900888999999E-4</v>
      </c>
      <c r="O18" s="358">
        <v>1.6877900888999999E-4</v>
      </c>
      <c r="P18" s="358">
        <v>2</v>
      </c>
      <c r="Q18" s="358">
        <v>1620</v>
      </c>
      <c r="R18" s="358">
        <v>2.1878760410000002E-5</v>
      </c>
      <c r="S18" s="358">
        <v>0</v>
      </c>
      <c r="T18" s="358">
        <v>0</v>
      </c>
      <c r="U18" s="358">
        <v>0</v>
      </c>
      <c r="V18" s="358">
        <v>0</v>
      </c>
      <c r="W18" s="358">
        <v>0</v>
      </c>
      <c r="X18" s="358">
        <v>0</v>
      </c>
      <c r="Y18" s="358" t="s">
        <v>1443</v>
      </c>
      <c r="Z18" s="358" t="s">
        <v>1443</v>
      </c>
    </row>
    <row r="19" spans="2:26" x14ac:dyDescent="0.2">
      <c r="B19" s="358" t="s">
        <v>1280</v>
      </c>
      <c r="C19" s="358" t="s">
        <v>1442</v>
      </c>
      <c r="D19" s="358" t="s">
        <v>1868</v>
      </c>
      <c r="E19" s="358">
        <v>1366</v>
      </c>
      <c r="F19" s="358">
        <v>3.2189999999999999</v>
      </c>
      <c r="G19" s="358">
        <v>1.052</v>
      </c>
      <c r="H19" s="358">
        <v>2.8889999999999998</v>
      </c>
      <c r="I19" s="358">
        <v>3.149</v>
      </c>
      <c r="J19" s="358">
        <v>1.9E-2</v>
      </c>
      <c r="K19" s="358">
        <v>1</v>
      </c>
      <c r="L19" s="358">
        <v>229415</v>
      </c>
      <c r="M19" s="358">
        <v>229415</v>
      </c>
      <c r="N19" s="358">
        <v>4.2757348919300001E-3</v>
      </c>
      <c r="O19" s="358">
        <v>4.2757348919300001E-3</v>
      </c>
      <c r="P19" s="358">
        <v>2</v>
      </c>
      <c r="Q19" s="358">
        <v>1350</v>
      </c>
      <c r="R19" s="358">
        <v>1.5627686010000001E-5</v>
      </c>
      <c r="S19" s="358">
        <v>0</v>
      </c>
      <c r="T19" s="358">
        <v>0</v>
      </c>
      <c r="U19" s="358">
        <v>0</v>
      </c>
      <c r="V19" s="358">
        <v>0</v>
      </c>
      <c r="W19" s="358">
        <v>0</v>
      </c>
      <c r="X19" s="358">
        <v>0</v>
      </c>
      <c r="Y19" s="358" t="s">
        <v>1443</v>
      </c>
      <c r="Z19" s="358" t="s">
        <v>1443</v>
      </c>
    </row>
    <row r="20" spans="2:26" x14ac:dyDescent="0.2">
      <c r="B20" s="358" t="s">
        <v>1447</v>
      </c>
      <c r="C20" s="358" t="s">
        <v>1442</v>
      </c>
      <c r="D20" s="358" t="s">
        <v>1868</v>
      </c>
      <c r="E20" s="358">
        <v>1011</v>
      </c>
      <c r="F20" s="358">
        <v>0.67200000000000004</v>
      </c>
      <c r="G20" s="358">
        <v>6.944</v>
      </c>
      <c r="H20" s="358">
        <v>5.2629999999999999</v>
      </c>
      <c r="I20" s="358">
        <v>1.38</v>
      </c>
      <c r="J20" s="358">
        <v>0</v>
      </c>
      <c r="K20" s="358">
        <v>3</v>
      </c>
      <c r="L20" s="358">
        <v>40850</v>
      </c>
      <c r="M20" s="358">
        <v>40850</v>
      </c>
      <c r="N20" s="358">
        <v>2.5348106705800001E-3</v>
      </c>
      <c r="O20" s="358">
        <v>2.5348106705800001E-3</v>
      </c>
      <c r="P20" s="358">
        <v>0</v>
      </c>
      <c r="Q20" s="358">
        <v>0</v>
      </c>
      <c r="R20" s="358">
        <v>0</v>
      </c>
      <c r="S20" s="358">
        <v>0</v>
      </c>
      <c r="T20" s="358">
        <v>0</v>
      </c>
      <c r="U20" s="358">
        <v>0</v>
      </c>
      <c r="V20" s="358">
        <v>0</v>
      </c>
      <c r="W20" s="358">
        <v>0</v>
      </c>
      <c r="X20" s="358">
        <v>0</v>
      </c>
      <c r="Y20" s="358" t="s">
        <v>1443</v>
      </c>
      <c r="Z20" s="358" t="s">
        <v>1443</v>
      </c>
    </row>
    <row r="21" spans="2:26" x14ac:dyDescent="0.2">
      <c r="B21" s="358" t="s">
        <v>1448</v>
      </c>
      <c r="C21" s="358" t="s">
        <v>1442</v>
      </c>
      <c r="D21" s="358" t="s">
        <v>1868</v>
      </c>
      <c r="E21" s="358">
        <v>529</v>
      </c>
      <c r="F21" s="358">
        <v>0.89300000000000002</v>
      </c>
      <c r="G21" s="358">
        <v>1.4019999999999999</v>
      </c>
      <c r="H21" s="358">
        <v>5.5709999999999997</v>
      </c>
      <c r="I21" s="358">
        <v>0.28399999999999997</v>
      </c>
      <c r="J21" s="358">
        <v>0</v>
      </c>
      <c r="K21" s="358">
        <v>1</v>
      </c>
      <c r="L21" s="358">
        <v>4153</v>
      </c>
      <c r="M21" s="358">
        <v>4153</v>
      </c>
      <c r="N21" s="358">
        <v>7.5012892840000005E-5</v>
      </c>
      <c r="O21" s="358">
        <v>7.5012892840000005E-5</v>
      </c>
      <c r="P21" s="358">
        <v>0</v>
      </c>
      <c r="Q21" s="358">
        <v>0</v>
      </c>
      <c r="R21" s="358">
        <v>0</v>
      </c>
      <c r="S21" s="358">
        <v>0</v>
      </c>
      <c r="T21" s="358">
        <v>0</v>
      </c>
      <c r="U21" s="358">
        <v>0</v>
      </c>
      <c r="V21" s="358">
        <v>0</v>
      </c>
      <c r="W21" s="358">
        <v>0</v>
      </c>
      <c r="X21" s="358">
        <v>0</v>
      </c>
      <c r="Y21" s="358" t="s">
        <v>1443</v>
      </c>
      <c r="Z21" s="358" t="s">
        <v>1443</v>
      </c>
    </row>
    <row r="22" spans="2:26" x14ac:dyDescent="0.2">
      <c r="B22" s="358" t="s">
        <v>1281</v>
      </c>
      <c r="C22" s="358" t="s">
        <v>1442</v>
      </c>
      <c r="D22" s="358" t="s">
        <v>1868</v>
      </c>
      <c r="E22" s="358">
        <v>878</v>
      </c>
      <c r="F22" s="358">
        <v>1.075</v>
      </c>
      <c r="G22" s="358">
        <v>1.802</v>
      </c>
      <c r="H22" s="358">
        <v>4.343</v>
      </c>
      <c r="I22" s="358">
        <v>0.152</v>
      </c>
      <c r="J22" s="358">
        <v>0.72399999999999998</v>
      </c>
      <c r="K22" s="358">
        <v>1</v>
      </c>
      <c r="L22" s="358">
        <v>4736</v>
      </c>
      <c r="M22" s="358">
        <v>4736</v>
      </c>
      <c r="N22" s="358">
        <v>1.0001719045E-4</v>
      </c>
      <c r="O22" s="358">
        <v>1.0001719045E-4</v>
      </c>
      <c r="P22" s="358">
        <v>2</v>
      </c>
      <c r="Q22" s="358">
        <v>22548</v>
      </c>
      <c r="R22" s="358">
        <v>1.7503008329999999E-4</v>
      </c>
      <c r="S22" s="358">
        <v>0</v>
      </c>
      <c r="T22" s="358">
        <v>0</v>
      </c>
      <c r="U22" s="358">
        <v>0</v>
      </c>
      <c r="V22" s="358">
        <v>0</v>
      </c>
      <c r="W22" s="358">
        <v>0</v>
      </c>
      <c r="X22" s="358">
        <v>0</v>
      </c>
      <c r="Y22" s="358" t="s">
        <v>1443</v>
      </c>
      <c r="Z22" s="358" t="s">
        <v>1443</v>
      </c>
    </row>
    <row r="23" spans="2:26" x14ac:dyDescent="0.2">
      <c r="B23" s="358" t="s">
        <v>1178</v>
      </c>
      <c r="C23" s="358" t="s">
        <v>1442</v>
      </c>
      <c r="D23" s="358" t="s">
        <v>1868</v>
      </c>
      <c r="E23" s="358">
        <v>496</v>
      </c>
      <c r="F23" s="358">
        <v>0.32900000000000001</v>
      </c>
      <c r="G23" s="358">
        <v>1.504</v>
      </c>
      <c r="H23" s="358">
        <v>4.3869999999999996</v>
      </c>
      <c r="I23" s="358">
        <v>2.4089999999999998</v>
      </c>
      <c r="J23" s="358">
        <v>0</v>
      </c>
      <c r="K23" s="358">
        <v>4</v>
      </c>
      <c r="L23" s="358">
        <v>41966</v>
      </c>
      <c r="M23" s="358">
        <v>13979</v>
      </c>
      <c r="N23" s="358">
        <v>1.80656050259E-3</v>
      </c>
      <c r="O23" s="358">
        <v>2.7192173654999997E-4</v>
      </c>
      <c r="P23" s="358">
        <v>0</v>
      </c>
      <c r="Q23" s="358">
        <v>0</v>
      </c>
      <c r="R23" s="358">
        <v>0</v>
      </c>
      <c r="S23" s="358">
        <v>0</v>
      </c>
      <c r="T23" s="358">
        <v>0</v>
      </c>
      <c r="U23" s="358">
        <v>0</v>
      </c>
      <c r="V23" s="358">
        <v>0</v>
      </c>
      <c r="W23" s="358">
        <v>0</v>
      </c>
      <c r="X23" s="358">
        <v>0</v>
      </c>
      <c r="Y23" s="358" t="s">
        <v>1443</v>
      </c>
      <c r="Z23" s="358" t="s">
        <v>1443</v>
      </c>
    </row>
    <row r="24" spans="2:26" x14ac:dyDescent="0.2">
      <c r="B24" s="358" t="s">
        <v>1181</v>
      </c>
      <c r="C24" s="358" t="s">
        <v>1442</v>
      </c>
      <c r="D24" s="358" t="s">
        <v>1868</v>
      </c>
      <c r="E24" s="358">
        <v>1155</v>
      </c>
      <c r="F24" s="358">
        <v>2.54</v>
      </c>
      <c r="G24" s="358">
        <v>3.2690000000000001</v>
      </c>
      <c r="H24" s="358">
        <v>5.8769999999999998</v>
      </c>
      <c r="I24" s="358">
        <v>7.3049999999999997</v>
      </c>
      <c r="J24" s="358">
        <v>4.4999999999999998E-2</v>
      </c>
      <c r="K24" s="358">
        <v>7</v>
      </c>
      <c r="L24" s="358">
        <v>221151</v>
      </c>
      <c r="M24" s="358">
        <v>155601</v>
      </c>
      <c r="N24" s="358">
        <v>7.4512806888700003E-3</v>
      </c>
      <c r="O24" s="358">
        <v>3.8569129069099999E-3</v>
      </c>
      <c r="P24" s="358">
        <v>1</v>
      </c>
      <c r="Q24" s="358">
        <v>1368</v>
      </c>
      <c r="R24" s="358">
        <v>1.7815562050000001E-4</v>
      </c>
      <c r="S24" s="358">
        <v>2</v>
      </c>
      <c r="T24" s="358">
        <v>0</v>
      </c>
      <c r="U24" s="358">
        <v>4.5632843144899999E-3</v>
      </c>
      <c r="V24" s="358">
        <v>4.5632843144899999E-3</v>
      </c>
      <c r="W24" s="358">
        <v>0</v>
      </c>
      <c r="X24" s="358">
        <v>0</v>
      </c>
      <c r="Y24" s="358" t="s">
        <v>1443</v>
      </c>
      <c r="Z24" s="358" t="s">
        <v>1443</v>
      </c>
    </row>
    <row r="25" spans="2:26" x14ac:dyDescent="0.2">
      <c r="B25" s="358" t="s">
        <v>1182</v>
      </c>
      <c r="C25" s="358" t="s">
        <v>1442</v>
      </c>
      <c r="D25" s="358" t="s">
        <v>1868</v>
      </c>
      <c r="E25" s="358">
        <v>2333</v>
      </c>
      <c r="F25" s="358">
        <v>2.0169999999999999</v>
      </c>
      <c r="G25" s="358">
        <v>2.4550000000000001</v>
      </c>
      <c r="H25" s="358">
        <v>3.49</v>
      </c>
      <c r="I25" s="358">
        <v>1.782</v>
      </c>
      <c r="J25" s="358">
        <v>0.34599999999999997</v>
      </c>
      <c r="K25" s="358">
        <v>3</v>
      </c>
      <c r="L25" s="358">
        <v>183489</v>
      </c>
      <c r="M25" s="358">
        <v>50964</v>
      </c>
      <c r="N25" s="358">
        <v>7.8732282110999998E-3</v>
      </c>
      <c r="O25" s="358">
        <v>6.0635421712999999E-4</v>
      </c>
      <c r="P25" s="358">
        <v>3</v>
      </c>
      <c r="Q25" s="358">
        <v>35662</v>
      </c>
      <c r="R25" s="358">
        <v>2.8754942256000002E-4</v>
      </c>
      <c r="S25" s="358">
        <v>0</v>
      </c>
      <c r="T25" s="358">
        <v>0</v>
      </c>
      <c r="U25" s="358">
        <v>0</v>
      </c>
      <c r="V25" s="358">
        <v>0</v>
      </c>
      <c r="W25" s="358">
        <v>0</v>
      </c>
      <c r="X25" s="358">
        <v>0</v>
      </c>
      <c r="Y25" s="358" t="s">
        <v>1443</v>
      </c>
      <c r="Z25" s="358" t="s">
        <v>1443</v>
      </c>
    </row>
    <row r="26" spans="2:26" x14ac:dyDescent="0.2">
      <c r="B26" s="358" t="s">
        <v>1183</v>
      </c>
      <c r="C26" s="358" t="s">
        <v>1442</v>
      </c>
      <c r="D26" s="358" t="s">
        <v>1868</v>
      </c>
      <c r="E26" s="358">
        <v>887</v>
      </c>
      <c r="F26" s="358">
        <v>2.7890000000000001</v>
      </c>
      <c r="G26" s="358">
        <v>1.413</v>
      </c>
      <c r="H26" s="358">
        <v>3.6160000000000001</v>
      </c>
      <c r="I26" s="358">
        <v>3.94</v>
      </c>
      <c r="J26" s="358">
        <v>0</v>
      </c>
      <c r="K26" s="358">
        <v>4</v>
      </c>
      <c r="L26" s="358">
        <v>148897</v>
      </c>
      <c r="M26" s="358">
        <v>98281</v>
      </c>
      <c r="N26" s="358">
        <v>5.74161183953E-3</v>
      </c>
      <c r="O26" s="358">
        <v>2.9661348044199998E-3</v>
      </c>
      <c r="P26" s="358">
        <v>0</v>
      </c>
      <c r="Q26" s="358">
        <v>0</v>
      </c>
      <c r="R26" s="358">
        <v>0</v>
      </c>
      <c r="S26" s="358">
        <v>0</v>
      </c>
      <c r="T26" s="358">
        <v>0</v>
      </c>
      <c r="U26" s="358">
        <v>0</v>
      </c>
      <c r="V26" s="358">
        <v>0</v>
      </c>
      <c r="W26" s="358">
        <v>0</v>
      </c>
      <c r="X26" s="358">
        <v>0</v>
      </c>
      <c r="Y26" s="358" t="s">
        <v>1443</v>
      </c>
      <c r="Z26" s="358" t="s">
        <v>1443</v>
      </c>
    </row>
    <row r="27" spans="2:26" x14ac:dyDescent="0.2">
      <c r="B27" s="358" t="s">
        <v>1184</v>
      </c>
      <c r="C27" s="358" t="s">
        <v>1442</v>
      </c>
      <c r="D27" s="358" t="s">
        <v>1868</v>
      </c>
      <c r="E27" s="358">
        <v>340</v>
      </c>
      <c r="F27" s="358">
        <v>9.8000000000000004E-2</v>
      </c>
      <c r="G27" s="358">
        <v>1.98</v>
      </c>
      <c r="H27" s="358">
        <v>3.9460000000000002</v>
      </c>
      <c r="I27" s="358">
        <v>2.7240000000000002</v>
      </c>
      <c r="J27" s="358">
        <v>4.4400000000000004</v>
      </c>
      <c r="K27" s="358">
        <v>3</v>
      </c>
      <c r="L27" s="358">
        <v>36157</v>
      </c>
      <c r="M27" s="358">
        <v>17233</v>
      </c>
      <c r="N27" s="358">
        <v>2.14724405757E-3</v>
      </c>
      <c r="O27" s="358">
        <v>1.10956570661E-3</v>
      </c>
      <c r="P27" s="358">
        <v>1</v>
      </c>
      <c r="Q27" s="358">
        <v>58930</v>
      </c>
      <c r="R27" s="358">
        <v>2.5941958774E-4</v>
      </c>
      <c r="S27" s="358">
        <v>0</v>
      </c>
      <c r="T27" s="358">
        <v>0</v>
      </c>
      <c r="U27" s="358">
        <v>0</v>
      </c>
      <c r="V27" s="358">
        <v>0</v>
      </c>
      <c r="W27" s="358">
        <v>0</v>
      </c>
      <c r="X27" s="358">
        <v>0</v>
      </c>
      <c r="Y27" s="358" t="s">
        <v>1449</v>
      </c>
      <c r="Z27" s="358" t="s">
        <v>1443</v>
      </c>
    </row>
    <row r="28" spans="2:26" x14ac:dyDescent="0.2">
      <c r="B28" s="358" t="s">
        <v>1185</v>
      </c>
      <c r="C28" s="358" t="s">
        <v>1442</v>
      </c>
      <c r="D28" s="358" t="s">
        <v>1868</v>
      </c>
      <c r="E28" s="358">
        <v>1656</v>
      </c>
      <c r="F28" s="358">
        <v>3.1259999999999999</v>
      </c>
      <c r="G28" s="358">
        <v>0.58799999999999997</v>
      </c>
      <c r="H28" s="358">
        <v>3.9009999999999998</v>
      </c>
      <c r="I28" s="358">
        <v>1.889</v>
      </c>
      <c r="J28" s="358">
        <v>0</v>
      </c>
      <c r="K28" s="358">
        <v>6</v>
      </c>
      <c r="L28" s="358">
        <v>123535</v>
      </c>
      <c r="M28" s="358">
        <v>31708</v>
      </c>
      <c r="N28" s="358">
        <v>5.5728328306400001E-3</v>
      </c>
      <c r="O28" s="358">
        <v>5.3759239869E-4</v>
      </c>
      <c r="P28" s="358">
        <v>0</v>
      </c>
      <c r="Q28" s="358">
        <v>0</v>
      </c>
      <c r="R28" s="358">
        <v>0</v>
      </c>
      <c r="S28" s="358">
        <v>0</v>
      </c>
      <c r="T28" s="358">
        <v>0</v>
      </c>
      <c r="U28" s="358">
        <v>0</v>
      </c>
      <c r="V28" s="358">
        <v>0</v>
      </c>
      <c r="W28" s="358">
        <v>0</v>
      </c>
      <c r="X28" s="358">
        <v>0</v>
      </c>
      <c r="Y28" s="358" t="s">
        <v>1443</v>
      </c>
      <c r="Z28" s="358" t="s">
        <v>1443</v>
      </c>
    </row>
    <row r="29" spans="2:26" x14ac:dyDescent="0.2">
      <c r="B29" s="358" t="s">
        <v>1186</v>
      </c>
      <c r="C29" s="358" t="s">
        <v>1442</v>
      </c>
      <c r="D29" s="358" t="s">
        <v>1868</v>
      </c>
      <c r="E29" s="358">
        <v>1022</v>
      </c>
      <c r="F29" s="358">
        <v>1.9430000000000001</v>
      </c>
      <c r="G29" s="358">
        <v>0.443</v>
      </c>
      <c r="H29" s="358">
        <v>2.411</v>
      </c>
      <c r="I29" s="358">
        <v>1.417</v>
      </c>
      <c r="J29" s="358">
        <v>8.8999999999999996E-2</v>
      </c>
      <c r="K29" s="358">
        <v>3</v>
      </c>
      <c r="L29" s="358">
        <v>92515</v>
      </c>
      <c r="M29" s="358">
        <v>34147</v>
      </c>
      <c r="N29" s="358">
        <v>3.9225491881400001E-3</v>
      </c>
      <c r="O29" s="358">
        <v>7.2199909358999998E-4</v>
      </c>
      <c r="P29" s="358">
        <v>1</v>
      </c>
      <c r="Q29" s="358">
        <v>5800</v>
      </c>
      <c r="R29" s="358">
        <v>3.6256231539999998E-4</v>
      </c>
      <c r="S29" s="358">
        <v>0</v>
      </c>
      <c r="T29" s="358">
        <v>0</v>
      </c>
      <c r="U29" s="358">
        <v>0</v>
      </c>
      <c r="V29" s="358">
        <v>0</v>
      </c>
      <c r="W29" s="358">
        <v>0</v>
      </c>
      <c r="X29" s="358">
        <v>0</v>
      </c>
      <c r="Y29" s="358" t="s">
        <v>1443</v>
      </c>
      <c r="Z29" s="358" t="s">
        <v>1443</v>
      </c>
    </row>
    <row r="30" spans="2:26" x14ac:dyDescent="0.2">
      <c r="B30" s="358" t="s">
        <v>1187</v>
      </c>
      <c r="C30" s="358" t="s">
        <v>1442</v>
      </c>
      <c r="D30" s="358" t="s">
        <v>1868</v>
      </c>
      <c r="E30" s="358">
        <v>2385</v>
      </c>
      <c r="F30" s="358">
        <v>2.9119999999999999</v>
      </c>
      <c r="G30" s="358">
        <v>1.1060000000000001</v>
      </c>
      <c r="H30" s="358">
        <v>3.6880000000000002</v>
      </c>
      <c r="I30" s="358">
        <v>1.492</v>
      </c>
      <c r="J30" s="358">
        <v>0.13600000000000001</v>
      </c>
      <c r="K30" s="358">
        <v>5</v>
      </c>
      <c r="L30" s="358">
        <v>148596</v>
      </c>
      <c r="M30" s="358">
        <v>13905</v>
      </c>
      <c r="N30" s="358">
        <v>7.5825532513399997E-3</v>
      </c>
      <c r="O30" s="358">
        <v>1.9690884371000001E-4</v>
      </c>
      <c r="P30" s="358">
        <v>2</v>
      </c>
      <c r="Q30" s="358">
        <v>13554</v>
      </c>
      <c r="R30" s="358">
        <v>1.7190454609E-4</v>
      </c>
      <c r="S30" s="358">
        <v>0</v>
      </c>
      <c r="T30" s="358">
        <v>0</v>
      </c>
      <c r="U30" s="358">
        <v>0</v>
      </c>
      <c r="V30" s="358">
        <v>0</v>
      </c>
      <c r="W30" s="358">
        <v>0</v>
      </c>
      <c r="X30" s="358">
        <v>0</v>
      </c>
      <c r="Y30" s="358" t="s">
        <v>1443</v>
      </c>
      <c r="Z30" s="358" t="s">
        <v>1443</v>
      </c>
    </row>
    <row r="31" spans="2:26" x14ac:dyDescent="0.2">
      <c r="B31" s="358" t="s">
        <v>1188</v>
      </c>
      <c r="C31" s="358" t="s">
        <v>1442</v>
      </c>
      <c r="D31" s="358" t="s">
        <v>1868</v>
      </c>
      <c r="E31" s="358">
        <v>1341</v>
      </c>
      <c r="F31" s="358">
        <v>2.9369999999999998</v>
      </c>
      <c r="G31" s="358">
        <v>1.111</v>
      </c>
      <c r="H31" s="358">
        <v>4.452</v>
      </c>
      <c r="I31" s="358">
        <v>1.798</v>
      </c>
      <c r="J31" s="358">
        <v>0.27900000000000003</v>
      </c>
      <c r="K31" s="358">
        <v>4</v>
      </c>
      <c r="L31" s="358">
        <v>83421</v>
      </c>
      <c r="M31" s="358">
        <v>4989</v>
      </c>
      <c r="N31" s="358">
        <v>4.4382628264200003E-3</v>
      </c>
      <c r="O31" s="358">
        <v>1.3752363688000001E-4</v>
      </c>
      <c r="P31" s="358">
        <v>1</v>
      </c>
      <c r="Q31" s="358">
        <v>12950</v>
      </c>
      <c r="R31" s="358">
        <v>1.1564487646E-4</v>
      </c>
      <c r="S31" s="358">
        <v>0</v>
      </c>
      <c r="T31" s="358">
        <v>0</v>
      </c>
      <c r="U31" s="358">
        <v>0</v>
      </c>
      <c r="V31" s="358">
        <v>0</v>
      </c>
      <c r="W31" s="358">
        <v>0</v>
      </c>
      <c r="X31" s="358">
        <v>0</v>
      </c>
      <c r="Y31" s="358" t="s">
        <v>1443</v>
      </c>
      <c r="Z31" s="358" t="s">
        <v>1443</v>
      </c>
    </row>
    <row r="32" spans="2:26" x14ac:dyDescent="0.2">
      <c r="B32" s="358" t="s">
        <v>1189</v>
      </c>
      <c r="C32" s="358" t="s">
        <v>1442</v>
      </c>
      <c r="D32" s="358" t="s">
        <v>1868</v>
      </c>
      <c r="E32" s="358">
        <v>492</v>
      </c>
      <c r="F32" s="358">
        <v>1.1850000000000001</v>
      </c>
      <c r="G32" s="358">
        <v>0.33500000000000002</v>
      </c>
      <c r="H32" s="358">
        <v>4.8769999999999998</v>
      </c>
      <c r="I32" s="358">
        <v>3.57</v>
      </c>
      <c r="J32" s="358">
        <v>0</v>
      </c>
      <c r="K32" s="358">
        <v>2</v>
      </c>
      <c r="L32" s="358">
        <v>55478</v>
      </c>
      <c r="M32" s="358">
        <v>27092</v>
      </c>
      <c r="N32" s="358">
        <v>3.1224116645E-3</v>
      </c>
      <c r="O32" s="358">
        <v>1.56589413805E-3</v>
      </c>
      <c r="P32" s="358">
        <v>0</v>
      </c>
      <c r="Q32" s="358">
        <v>0</v>
      </c>
      <c r="R32" s="358">
        <v>0</v>
      </c>
      <c r="S32" s="358">
        <v>0</v>
      </c>
      <c r="T32" s="358">
        <v>0</v>
      </c>
      <c r="U32" s="358">
        <v>0</v>
      </c>
      <c r="V32" s="358">
        <v>0</v>
      </c>
      <c r="W32" s="358">
        <v>0</v>
      </c>
      <c r="X32" s="358">
        <v>0</v>
      </c>
      <c r="Y32" s="358" t="s">
        <v>1443</v>
      </c>
      <c r="Z32" s="358" t="s">
        <v>1443</v>
      </c>
    </row>
    <row r="33" spans="2:26" x14ac:dyDescent="0.2">
      <c r="B33" s="358" t="s">
        <v>1190</v>
      </c>
      <c r="C33" s="358" t="s">
        <v>1442</v>
      </c>
      <c r="D33" s="358" t="s">
        <v>1868</v>
      </c>
      <c r="E33" s="358">
        <v>384</v>
      </c>
      <c r="F33" s="358">
        <v>0.60199999999999998</v>
      </c>
      <c r="G33" s="358">
        <v>0.66100000000000003</v>
      </c>
      <c r="H33" s="358">
        <v>2.2320000000000002</v>
      </c>
      <c r="I33" s="358">
        <v>1.139</v>
      </c>
      <c r="J33" s="358">
        <v>0.38600000000000001</v>
      </c>
      <c r="K33" s="358">
        <v>2</v>
      </c>
      <c r="L33" s="358">
        <v>30201</v>
      </c>
      <c r="M33" s="358">
        <v>9111</v>
      </c>
      <c r="N33" s="358">
        <v>1.3471065339399999E-3</v>
      </c>
      <c r="O33" s="358">
        <v>1.9065776930000001E-4</v>
      </c>
      <c r="P33" s="358">
        <v>1</v>
      </c>
      <c r="Q33" s="358">
        <v>10230</v>
      </c>
      <c r="R33" s="358">
        <v>1.0314272766E-4</v>
      </c>
      <c r="S33" s="358">
        <v>0</v>
      </c>
      <c r="T33" s="358">
        <v>0</v>
      </c>
      <c r="U33" s="358">
        <v>0</v>
      </c>
      <c r="V33" s="358">
        <v>0</v>
      </c>
      <c r="W33" s="358">
        <v>0</v>
      </c>
      <c r="X33" s="358">
        <v>0</v>
      </c>
      <c r="Y33" s="358" t="s">
        <v>1443</v>
      </c>
      <c r="Z33" s="358" t="s">
        <v>1443</v>
      </c>
    </row>
    <row r="34" spans="2:26" x14ac:dyDescent="0.2">
      <c r="B34" s="358" t="s">
        <v>1450</v>
      </c>
      <c r="C34" s="358" t="s">
        <v>1442</v>
      </c>
      <c r="D34" s="358" t="s">
        <v>1868</v>
      </c>
      <c r="E34" s="358">
        <v>0</v>
      </c>
      <c r="F34" s="358">
        <v>0</v>
      </c>
      <c r="G34" s="358">
        <v>0</v>
      </c>
      <c r="H34" s="358">
        <v>0</v>
      </c>
      <c r="I34" s="358">
        <v>0</v>
      </c>
      <c r="J34" s="358">
        <v>0</v>
      </c>
      <c r="K34" s="358">
        <v>0</v>
      </c>
      <c r="L34" s="358">
        <v>0</v>
      </c>
      <c r="M34" s="358">
        <v>0</v>
      </c>
      <c r="N34" s="358">
        <v>0</v>
      </c>
      <c r="O34" s="358">
        <v>0</v>
      </c>
      <c r="P34" s="358">
        <v>0</v>
      </c>
      <c r="Q34" s="358">
        <v>0</v>
      </c>
      <c r="R34" s="358">
        <v>0</v>
      </c>
      <c r="S34" s="358">
        <v>0</v>
      </c>
      <c r="T34" s="358">
        <v>0</v>
      </c>
      <c r="U34" s="358">
        <v>0</v>
      </c>
      <c r="V34" s="358">
        <v>0</v>
      </c>
      <c r="W34" s="358">
        <v>0</v>
      </c>
      <c r="X34" s="358">
        <v>0</v>
      </c>
      <c r="Y34" s="358" t="s">
        <v>1443</v>
      </c>
      <c r="Z34" s="358" t="s">
        <v>1443</v>
      </c>
    </row>
    <row r="35" spans="2:26" x14ac:dyDescent="0.2">
      <c r="B35" s="358" t="s">
        <v>1282</v>
      </c>
      <c r="C35" s="358" t="s">
        <v>1442</v>
      </c>
      <c r="D35" s="358" t="s">
        <v>1868</v>
      </c>
      <c r="E35" s="358">
        <v>226</v>
      </c>
      <c r="F35" s="358">
        <v>0</v>
      </c>
      <c r="G35" s="358">
        <v>2.0299999999999998</v>
      </c>
      <c r="H35" s="358">
        <v>2.4510000000000001</v>
      </c>
      <c r="I35" s="358">
        <v>0</v>
      </c>
      <c r="J35" s="358">
        <v>0.156</v>
      </c>
      <c r="K35" s="358">
        <v>0</v>
      </c>
      <c r="L35" s="358">
        <v>0</v>
      </c>
      <c r="M35" s="358">
        <v>0</v>
      </c>
      <c r="N35" s="358">
        <v>0</v>
      </c>
      <c r="O35" s="358">
        <v>0</v>
      </c>
      <c r="P35" s="358">
        <v>1</v>
      </c>
      <c r="Q35" s="358">
        <v>2220</v>
      </c>
      <c r="R35" s="358">
        <v>1.8753223210000001E-5</v>
      </c>
      <c r="S35" s="358">
        <v>0</v>
      </c>
      <c r="T35" s="358">
        <v>0</v>
      </c>
      <c r="U35" s="358">
        <v>0</v>
      </c>
      <c r="V35" s="358">
        <v>0</v>
      </c>
      <c r="W35" s="358">
        <v>0</v>
      </c>
      <c r="X35" s="358">
        <v>0</v>
      </c>
      <c r="Y35" s="358" t="s">
        <v>1443</v>
      </c>
      <c r="Z35" s="358" t="s">
        <v>1443</v>
      </c>
    </row>
    <row r="36" spans="2:26" x14ac:dyDescent="0.2">
      <c r="B36" s="358" t="s">
        <v>1283</v>
      </c>
      <c r="C36" s="358" t="s">
        <v>1442</v>
      </c>
      <c r="D36" s="358" t="s">
        <v>1868</v>
      </c>
      <c r="E36" s="358">
        <v>251</v>
      </c>
      <c r="F36" s="358">
        <v>0.10299999999999999</v>
      </c>
      <c r="G36" s="358">
        <v>1.411</v>
      </c>
      <c r="H36" s="358">
        <v>2.1629999999999998</v>
      </c>
      <c r="I36" s="358">
        <v>1.4E-2</v>
      </c>
      <c r="J36" s="358">
        <v>0.90700000000000003</v>
      </c>
      <c r="K36" s="358">
        <v>0</v>
      </c>
      <c r="L36" s="358">
        <v>250</v>
      </c>
      <c r="M36" s="358">
        <v>250</v>
      </c>
      <c r="N36" s="358">
        <v>3.1255371999999998E-6</v>
      </c>
      <c r="O36" s="358">
        <v>3.1255371999999998E-6</v>
      </c>
      <c r="P36" s="358">
        <v>4</v>
      </c>
      <c r="Q36" s="358">
        <v>16215</v>
      </c>
      <c r="R36" s="358">
        <v>2.1566206691999999E-4</v>
      </c>
      <c r="S36" s="358">
        <v>0</v>
      </c>
      <c r="T36" s="358">
        <v>0</v>
      </c>
      <c r="U36" s="358">
        <v>0</v>
      </c>
      <c r="V36" s="358">
        <v>0</v>
      </c>
      <c r="W36" s="358">
        <v>0</v>
      </c>
      <c r="X36" s="358">
        <v>0</v>
      </c>
      <c r="Y36" s="358" t="s">
        <v>1443</v>
      </c>
      <c r="Z36" s="358" t="s">
        <v>1443</v>
      </c>
    </row>
    <row r="37" spans="2:26" x14ac:dyDescent="0.2">
      <c r="B37" s="358" t="s">
        <v>1284</v>
      </c>
      <c r="C37" s="358" t="s">
        <v>1442</v>
      </c>
      <c r="D37" s="358" t="s">
        <v>1868</v>
      </c>
      <c r="E37" s="358">
        <v>1075</v>
      </c>
      <c r="F37" s="358">
        <v>0.21199999999999999</v>
      </c>
      <c r="G37" s="358">
        <v>3.794</v>
      </c>
      <c r="H37" s="358">
        <v>4.1779999999999999</v>
      </c>
      <c r="I37" s="358">
        <v>0.90400000000000003</v>
      </c>
      <c r="J37" s="358">
        <v>0.47099999999999997</v>
      </c>
      <c r="K37" s="358">
        <v>2</v>
      </c>
      <c r="L37" s="358">
        <v>35820</v>
      </c>
      <c r="M37" s="358">
        <v>35820</v>
      </c>
      <c r="N37" s="358">
        <v>3.39745893826E-3</v>
      </c>
      <c r="O37" s="358">
        <v>3.39745893826E-3</v>
      </c>
      <c r="P37" s="358">
        <v>3</v>
      </c>
      <c r="Q37" s="358">
        <v>18670</v>
      </c>
      <c r="R37" s="358">
        <v>4.0006876181999999E-4</v>
      </c>
      <c r="S37" s="358">
        <v>0</v>
      </c>
      <c r="T37" s="358">
        <v>0</v>
      </c>
      <c r="U37" s="358">
        <v>0</v>
      </c>
      <c r="V37" s="358">
        <v>0</v>
      </c>
      <c r="W37" s="358">
        <v>0</v>
      </c>
      <c r="X37" s="358">
        <v>0</v>
      </c>
      <c r="Y37" s="358" t="s">
        <v>1443</v>
      </c>
      <c r="Z37" s="358" t="s">
        <v>1443</v>
      </c>
    </row>
    <row r="38" spans="2:26" x14ac:dyDescent="0.2">
      <c r="B38" s="358" t="s">
        <v>1285</v>
      </c>
      <c r="C38" s="358" t="s">
        <v>1442</v>
      </c>
      <c r="D38" s="358" t="s">
        <v>1868</v>
      </c>
      <c r="E38" s="358">
        <v>893</v>
      </c>
      <c r="F38" s="358">
        <v>0.23400000000000001</v>
      </c>
      <c r="G38" s="358">
        <v>2.5270000000000001</v>
      </c>
      <c r="H38" s="358">
        <v>4.1740000000000004</v>
      </c>
      <c r="I38" s="358">
        <v>1.2999999999999999E-2</v>
      </c>
      <c r="J38" s="358">
        <v>0.28799999999999998</v>
      </c>
      <c r="K38" s="358">
        <v>0</v>
      </c>
      <c r="L38" s="358">
        <v>428</v>
      </c>
      <c r="M38" s="358">
        <v>428</v>
      </c>
      <c r="N38" s="358">
        <v>1.8753223210000001E-5</v>
      </c>
      <c r="O38" s="358">
        <v>1.8753223210000001E-5</v>
      </c>
      <c r="P38" s="358">
        <v>3</v>
      </c>
      <c r="Q38" s="358">
        <v>9506</v>
      </c>
      <c r="R38" s="358">
        <v>1.0001719045E-4</v>
      </c>
      <c r="S38" s="358">
        <v>0</v>
      </c>
      <c r="T38" s="358">
        <v>0</v>
      </c>
      <c r="U38" s="358">
        <v>0</v>
      </c>
      <c r="V38" s="358">
        <v>0</v>
      </c>
      <c r="W38" s="358">
        <v>0</v>
      </c>
      <c r="X38" s="358">
        <v>0</v>
      </c>
      <c r="Y38" s="358" t="s">
        <v>1443</v>
      </c>
      <c r="Z38" s="358" t="s">
        <v>1443</v>
      </c>
    </row>
    <row r="39" spans="2:26" x14ac:dyDescent="0.2">
      <c r="B39" s="358" t="s">
        <v>1286</v>
      </c>
      <c r="C39" s="358" t="s">
        <v>1442</v>
      </c>
      <c r="D39" s="358" t="s">
        <v>1868</v>
      </c>
      <c r="E39" s="358">
        <v>469</v>
      </c>
      <c r="F39" s="358">
        <v>0.85899999999999999</v>
      </c>
      <c r="G39" s="358">
        <v>2.327</v>
      </c>
      <c r="H39" s="358">
        <v>4.6040000000000001</v>
      </c>
      <c r="I39" s="358">
        <v>5.1999999999999998E-2</v>
      </c>
      <c r="J39" s="358">
        <v>5.8999999999999997E-2</v>
      </c>
      <c r="K39" s="358">
        <v>1</v>
      </c>
      <c r="L39" s="358">
        <v>812</v>
      </c>
      <c r="M39" s="358">
        <v>812</v>
      </c>
      <c r="N39" s="358">
        <v>2.5004297609999998E-5</v>
      </c>
      <c r="O39" s="358">
        <v>2.5004297609999998E-5</v>
      </c>
      <c r="P39" s="358">
        <v>2</v>
      </c>
      <c r="Q39" s="358">
        <v>925</v>
      </c>
      <c r="R39" s="358">
        <v>2.1878760410000002E-5</v>
      </c>
      <c r="S39" s="358">
        <v>0</v>
      </c>
      <c r="T39" s="358">
        <v>0</v>
      </c>
      <c r="U39" s="358">
        <v>0</v>
      </c>
      <c r="V39" s="358">
        <v>0</v>
      </c>
      <c r="W39" s="358">
        <v>0</v>
      </c>
      <c r="X39" s="358">
        <v>0</v>
      </c>
      <c r="Y39" s="358" t="s">
        <v>1443</v>
      </c>
      <c r="Z39" s="358" t="s">
        <v>1443</v>
      </c>
    </row>
    <row r="40" spans="2:26" x14ac:dyDescent="0.2">
      <c r="B40" s="358" t="s">
        <v>1287</v>
      </c>
      <c r="C40" s="358" t="s">
        <v>1442</v>
      </c>
      <c r="D40" s="358" t="s">
        <v>1868</v>
      </c>
      <c r="E40" s="358">
        <v>722</v>
      </c>
      <c r="F40" s="358">
        <v>0.17599999999999999</v>
      </c>
      <c r="G40" s="358">
        <v>1.77</v>
      </c>
      <c r="H40" s="358">
        <v>2.3730000000000002</v>
      </c>
      <c r="I40" s="358">
        <v>0.35699999999999998</v>
      </c>
      <c r="J40" s="358">
        <v>0.34799999999999998</v>
      </c>
      <c r="K40" s="358">
        <v>2</v>
      </c>
      <c r="L40" s="358">
        <v>16730</v>
      </c>
      <c r="M40" s="358">
        <v>16730</v>
      </c>
      <c r="N40" s="358">
        <v>3.2818140617999999E-4</v>
      </c>
      <c r="O40" s="358">
        <v>3.2818140617999999E-4</v>
      </c>
      <c r="P40" s="358">
        <v>3</v>
      </c>
      <c r="Q40" s="358">
        <v>16320</v>
      </c>
      <c r="R40" s="358">
        <v>1.5002578568000001E-4</v>
      </c>
      <c r="S40" s="358">
        <v>0</v>
      </c>
      <c r="T40" s="358">
        <v>0</v>
      </c>
      <c r="U40" s="358">
        <v>0</v>
      </c>
      <c r="V40" s="358">
        <v>0</v>
      </c>
      <c r="W40" s="358">
        <v>0</v>
      </c>
      <c r="X40" s="358">
        <v>0</v>
      </c>
      <c r="Y40" s="358" t="s">
        <v>1443</v>
      </c>
      <c r="Z40" s="358" t="s">
        <v>1443</v>
      </c>
    </row>
    <row r="41" spans="2:26" x14ac:dyDescent="0.2">
      <c r="B41" s="358" t="s">
        <v>1451</v>
      </c>
      <c r="C41" s="358" t="s">
        <v>1442</v>
      </c>
      <c r="D41" s="358" t="s">
        <v>1868</v>
      </c>
      <c r="E41" s="358">
        <v>0</v>
      </c>
      <c r="F41" s="358">
        <v>0</v>
      </c>
      <c r="G41" s="358">
        <v>0</v>
      </c>
      <c r="H41" s="358">
        <v>0</v>
      </c>
      <c r="I41" s="358">
        <v>0</v>
      </c>
      <c r="J41" s="358">
        <v>0</v>
      </c>
      <c r="K41" s="358">
        <v>0</v>
      </c>
      <c r="L41" s="358">
        <v>0</v>
      </c>
      <c r="M41" s="358">
        <v>0</v>
      </c>
      <c r="N41" s="358">
        <v>0</v>
      </c>
      <c r="O41" s="358">
        <v>0</v>
      </c>
      <c r="P41" s="358">
        <v>0</v>
      </c>
      <c r="Q41" s="358">
        <v>0</v>
      </c>
      <c r="R41" s="358">
        <v>0</v>
      </c>
      <c r="S41" s="358">
        <v>0</v>
      </c>
      <c r="T41" s="358">
        <v>0</v>
      </c>
      <c r="U41" s="358">
        <v>0</v>
      </c>
      <c r="V41" s="358">
        <v>0</v>
      </c>
      <c r="W41" s="358">
        <v>0</v>
      </c>
      <c r="X41" s="358">
        <v>0</v>
      </c>
      <c r="Y41" s="358" t="s">
        <v>1443</v>
      </c>
      <c r="Z41" s="358" t="s">
        <v>1443</v>
      </c>
    </row>
    <row r="42" spans="2:26" x14ac:dyDescent="0.2">
      <c r="B42" s="358" t="s">
        <v>1288</v>
      </c>
      <c r="C42" s="358" t="s">
        <v>1442</v>
      </c>
      <c r="D42" s="358" t="s">
        <v>1868</v>
      </c>
      <c r="E42" s="358">
        <v>686</v>
      </c>
      <c r="F42" s="358">
        <v>0</v>
      </c>
      <c r="G42" s="358">
        <v>2.1509999999999998</v>
      </c>
      <c r="H42" s="358">
        <v>1.5569999999999999</v>
      </c>
      <c r="I42" s="358">
        <v>6.5000000000000002E-2</v>
      </c>
      <c r="J42" s="358">
        <v>6.3E-2</v>
      </c>
      <c r="K42" s="358">
        <v>1</v>
      </c>
      <c r="L42" s="358">
        <v>4396</v>
      </c>
      <c r="M42" s="358">
        <v>4396</v>
      </c>
      <c r="N42" s="358">
        <v>3.1255372020000002E-5</v>
      </c>
      <c r="O42" s="358">
        <v>3.1255372020000002E-5</v>
      </c>
      <c r="P42" s="358">
        <v>2</v>
      </c>
      <c r="Q42" s="358">
        <v>4265</v>
      </c>
      <c r="R42" s="358">
        <v>5.313413243E-5</v>
      </c>
      <c r="S42" s="358">
        <v>0</v>
      </c>
      <c r="T42" s="358">
        <v>0</v>
      </c>
      <c r="U42" s="358">
        <v>0</v>
      </c>
      <c r="V42" s="358">
        <v>0</v>
      </c>
      <c r="W42" s="358">
        <v>0</v>
      </c>
      <c r="X42" s="358">
        <v>0</v>
      </c>
      <c r="Y42" s="358" t="s">
        <v>1443</v>
      </c>
      <c r="Z42" s="358" t="s">
        <v>1443</v>
      </c>
    </row>
    <row r="43" spans="2:26" x14ac:dyDescent="0.2">
      <c r="B43" s="358" t="s">
        <v>1289</v>
      </c>
      <c r="C43" s="358" t="s">
        <v>1442</v>
      </c>
      <c r="D43" s="358" t="s">
        <v>1868</v>
      </c>
      <c r="E43" s="358">
        <v>891</v>
      </c>
      <c r="F43" s="358">
        <v>1E-3</v>
      </c>
      <c r="G43" s="358">
        <v>2.0990000000000002</v>
      </c>
      <c r="H43" s="358">
        <v>2.88</v>
      </c>
      <c r="I43" s="358">
        <v>0.9</v>
      </c>
      <c r="J43" s="358">
        <v>0.49199999999999999</v>
      </c>
      <c r="K43" s="358">
        <v>2</v>
      </c>
      <c r="L43" s="358">
        <v>42870</v>
      </c>
      <c r="M43" s="358">
        <v>42870</v>
      </c>
      <c r="N43" s="358">
        <v>2.76922596071E-3</v>
      </c>
      <c r="O43" s="358">
        <v>2.76922596071E-3</v>
      </c>
      <c r="P43" s="358">
        <v>2</v>
      </c>
      <c r="Q43" s="358">
        <v>23426</v>
      </c>
      <c r="R43" s="358">
        <v>1.8128115769999999E-4</v>
      </c>
      <c r="S43" s="358">
        <v>0</v>
      </c>
      <c r="T43" s="358">
        <v>0</v>
      </c>
      <c r="U43" s="358">
        <v>0</v>
      </c>
      <c r="V43" s="358">
        <v>0</v>
      </c>
      <c r="W43" s="358">
        <v>0</v>
      </c>
      <c r="X43" s="358">
        <v>0</v>
      </c>
      <c r="Y43" s="358" t="s">
        <v>1443</v>
      </c>
      <c r="Z43" s="358" t="s">
        <v>1443</v>
      </c>
    </row>
    <row r="44" spans="2:26" x14ac:dyDescent="0.2">
      <c r="B44" s="358" t="s">
        <v>1290</v>
      </c>
      <c r="C44" s="358" t="s">
        <v>1442</v>
      </c>
      <c r="D44" s="358" t="s">
        <v>1868</v>
      </c>
      <c r="E44" s="358">
        <v>700</v>
      </c>
      <c r="F44" s="358">
        <v>0.49299999999999999</v>
      </c>
      <c r="G44" s="358">
        <v>1.5309999999999999</v>
      </c>
      <c r="H44" s="358">
        <v>4.3890000000000002</v>
      </c>
      <c r="I44" s="358">
        <v>1.4E-2</v>
      </c>
      <c r="J44" s="358">
        <v>0.21199999999999999</v>
      </c>
      <c r="K44" s="358">
        <v>0</v>
      </c>
      <c r="L44" s="358">
        <v>336</v>
      </c>
      <c r="M44" s="358">
        <v>336</v>
      </c>
      <c r="N44" s="358">
        <v>6.2510743999999996E-6</v>
      </c>
      <c r="O44" s="358">
        <v>6.2510743999999996E-6</v>
      </c>
      <c r="P44" s="358">
        <v>1</v>
      </c>
      <c r="Q44" s="358">
        <v>5200</v>
      </c>
      <c r="R44" s="358">
        <v>4.0631983620000003E-5</v>
      </c>
      <c r="S44" s="358">
        <v>0</v>
      </c>
      <c r="T44" s="358">
        <v>0</v>
      </c>
      <c r="U44" s="358">
        <v>0</v>
      </c>
      <c r="V44" s="358">
        <v>0</v>
      </c>
      <c r="W44" s="358">
        <v>0</v>
      </c>
      <c r="X44" s="358">
        <v>0</v>
      </c>
      <c r="Y44" s="358" t="s">
        <v>1443</v>
      </c>
      <c r="Z44" s="358" t="s">
        <v>1443</v>
      </c>
    </row>
    <row r="45" spans="2:26" x14ac:dyDescent="0.2">
      <c r="B45" s="358" t="s">
        <v>1452</v>
      </c>
      <c r="C45" s="358" t="s">
        <v>1442</v>
      </c>
      <c r="D45" s="358" t="s">
        <v>1868</v>
      </c>
      <c r="E45" s="358">
        <v>99</v>
      </c>
      <c r="F45" s="358">
        <v>0</v>
      </c>
      <c r="G45" s="358">
        <v>2.1429999999999998</v>
      </c>
      <c r="H45" s="358">
        <v>1.827</v>
      </c>
      <c r="I45" s="358">
        <v>0.88400000000000001</v>
      </c>
      <c r="J45" s="358">
        <v>0</v>
      </c>
      <c r="K45" s="358">
        <v>1</v>
      </c>
      <c r="L45" s="358">
        <v>7384</v>
      </c>
      <c r="M45" s="358">
        <v>7384</v>
      </c>
      <c r="N45" s="358">
        <v>3.0630264577000002E-4</v>
      </c>
      <c r="O45" s="358">
        <v>3.0630264577000002E-4</v>
      </c>
      <c r="P45" s="358">
        <v>0</v>
      </c>
      <c r="Q45" s="358">
        <v>0</v>
      </c>
      <c r="R45" s="358">
        <v>0</v>
      </c>
      <c r="S45" s="358">
        <v>0</v>
      </c>
      <c r="T45" s="358">
        <v>0</v>
      </c>
      <c r="U45" s="358">
        <v>0</v>
      </c>
      <c r="V45" s="358">
        <v>0</v>
      </c>
      <c r="W45" s="358">
        <v>0</v>
      </c>
      <c r="X45" s="358">
        <v>0</v>
      </c>
      <c r="Y45" s="358" t="s">
        <v>1443</v>
      </c>
      <c r="Z45" s="358" t="s">
        <v>1443</v>
      </c>
    </row>
    <row r="46" spans="2:26" x14ac:dyDescent="0.2">
      <c r="B46" s="358" t="s">
        <v>1453</v>
      </c>
      <c r="C46" s="358" t="s">
        <v>1442</v>
      </c>
      <c r="D46" s="358" t="s">
        <v>1868</v>
      </c>
      <c r="E46" s="358">
        <v>0</v>
      </c>
      <c r="F46" s="358">
        <v>0</v>
      </c>
      <c r="G46" s="358">
        <v>0</v>
      </c>
      <c r="H46" s="358">
        <v>0</v>
      </c>
      <c r="I46" s="358">
        <v>0</v>
      </c>
      <c r="J46" s="358">
        <v>0</v>
      </c>
      <c r="K46" s="358">
        <v>0</v>
      </c>
      <c r="L46" s="358">
        <v>0</v>
      </c>
      <c r="M46" s="358">
        <v>0</v>
      </c>
      <c r="N46" s="358">
        <v>0</v>
      </c>
      <c r="O46" s="358">
        <v>0</v>
      </c>
      <c r="P46" s="358">
        <v>0</v>
      </c>
      <c r="Q46" s="358">
        <v>0</v>
      </c>
      <c r="R46" s="358">
        <v>0</v>
      </c>
      <c r="S46" s="358">
        <v>0</v>
      </c>
      <c r="T46" s="358">
        <v>0</v>
      </c>
      <c r="U46" s="358">
        <v>0</v>
      </c>
      <c r="V46" s="358">
        <v>0</v>
      </c>
      <c r="W46" s="358">
        <v>0</v>
      </c>
      <c r="X46" s="358">
        <v>0</v>
      </c>
      <c r="Y46" s="358" t="s">
        <v>1443</v>
      </c>
      <c r="Z46" s="358" t="s">
        <v>1443</v>
      </c>
    </row>
    <row r="47" spans="2:26" x14ac:dyDescent="0.2">
      <c r="B47" s="358" t="s">
        <v>1454</v>
      </c>
      <c r="C47" s="358" t="s">
        <v>1442</v>
      </c>
      <c r="D47" s="358" t="s">
        <v>1868</v>
      </c>
      <c r="E47" s="358">
        <v>3</v>
      </c>
      <c r="F47" s="358">
        <v>0</v>
      </c>
      <c r="G47" s="358">
        <v>1.597</v>
      </c>
      <c r="H47" s="358">
        <v>2.5289999999999999</v>
      </c>
      <c r="I47" s="358">
        <v>0</v>
      </c>
      <c r="J47" s="358">
        <v>0</v>
      </c>
      <c r="K47" s="358">
        <v>0</v>
      </c>
      <c r="L47" s="358">
        <v>0</v>
      </c>
      <c r="M47" s="358">
        <v>0</v>
      </c>
      <c r="N47" s="358">
        <v>0</v>
      </c>
      <c r="O47" s="358">
        <v>0</v>
      </c>
      <c r="P47" s="358">
        <v>0</v>
      </c>
      <c r="Q47" s="358">
        <v>0</v>
      </c>
      <c r="R47" s="358">
        <v>0</v>
      </c>
      <c r="S47" s="358">
        <v>0</v>
      </c>
      <c r="T47" s="358">
        <v>0</v>
      </c>
      <c r="U47" s="358">
        <v>0</v>
      </c>
      <c r="V47" s="358">
        <v>0</v>
      </c>
      <c r="W47" s="358">
        <v>0</v>
      </c>
      <c r="X47" s="358">
        <v>0</v>
      </c>
      <c r="Y47" s="358" t="s">
        <v>1443</v>
      </c>
      <c r="Z47" s="358" t="s">
        <v>1443</v>
      </c>
    </row>
    <row r="48" spans="2:26" x14ac:dyDescent="0.2">
      <c r="B48" s="358" t="s">
        <v>1455</v>
      </c>
      <c r="C48" s="358" t="s">
        <v>1442</v>
      </c>
      <c r="D48" s="358" t="s">
        <v>1868</v>
      </c>
      <c r="E48" s="358">
        <v>0</v>
      </c>
      <c r="F48" s="358">
        <v>0</v>
      </c>
      <c r="G48" s="358">
        <v>1.2689999999999999</v>
      </c>
      <c r="H48" s="358">
        <v>2.4569999999999999</v>
      </c>
      <c r="I48" s="358">
        <v>0</v>
      </c>
      <c r="J48" s="358">
        <v>0</v>
      </c>
      <c r="K48" s="358">
        <v>0</v>
      </c>
      <c r="L48" s="358">
        <v>0</v>
      </c>
      <c r="M48" s="358">
        <v>0</v>
      </c>
      <c r="N48" s="358">
        <v>0</v>
      </c>
      <c r="O48" s="358">
        <v>0</v>
      </c>
      <c r="P48" s="358">
        <v>0</v>
      </c>
      <c r="Q48" s="358">
        <v>0</v>
      </c>
      <c r="R48" s="358">
        <v>0</v>
      </c>
      <c r="S48" s="358">
        <v>0</v>
      </c>
      <c r="T48" s="358">
        <v>0</v>
      </c>
      <c r="U48" s="358">
        <v>0</v>
      </c>
      <c r="V48" s="358">
        <v>0</v>
      </c>
      <c r="W48" s="358">
        <v>0</v>
      </c>
      <c r="X48" s="358">
        <v>0</v>
      </c>
      <c r="Y48" s="358" t="s">
        <v>1443</v>
      </c>
      <c r="Z48" s="358" t="s">
        <v>1443</v>
      </c>
    </row>
    <row r="49" spans="2:26" x14ac:dyDescent="0.2">
      <c r="B49" s="358" t="s">
        <v>1191</v>
      </c>
      <c r="C49" s="358" t="s">
        <v>1442</v>
      </c>
      <c r="D49" s="358" t="s">
        <v>1868</v>
      </c>
      <c r="E49" s="358">
        <v>1267</v>
      </c>
      <c r="F49" s="358">
        <v>7.0000000000000001E-3</v>
      </c>
      <c r="G49" s="358">
        <v>2.1080000000000001</v>
      </c>
      <c r="H49" s="358">
        <v>2.4449999999999998</v>
      </c>
      <c r="I49" s="358">
        <v>1.843</v>
      </c>
      <c r="J49" s="358">
        <v>6.6000000000000003E-2</v>
      </c>
      <c r="K49" s="358">
        <v>5</v>
      </c>
      <c r="L49" s="358">
        <v>147133</v>
      </c>
      <c r="M49" s="358">
        <v>9111</v>
      </c>
      <c r="N49" s="358">
        <v>8.3514354029599995E-3</v>
      </c>
      <c r="O49" s="358">
        <v>1.8753223209999999E-4</v>
      </c>
      <c r="P49" s="358">
        <v>1</v>
      </c>
      <c r="Q49" s="358">
        <v>5280</v>
      </c>
      <c r="R49" s="358">
        <v>3.7506446420000003E-5</v>
      </c>
      <c r="S49" s="358">
        <v>0</v>
      </c>
      <c r="T49" s="358">
        <v>0</v>
      </c>
      <c r="U49" s="358">
        <v>0</v>
      </c>
      <c r="V49" s="358">
        <v>0</v>
      </c>
      <c r="W49" s="358">
        <v>0</v>
      </c>
      <c r="X49" s="358">
        <v>0</v>
      </c>
      <c r="Y49" s="358" t="s">
        <v>1443</v>
      </c>
      <c r="Z49" s="358" t="s">
        <v>1443</v>
      </c>
    </row>
    <row r="50" spans="2:26" x14ac:dyDescent="0.2">
      <c r="B50" s="358" t="s">
        <v>1192</v>
      </c>
      <c r="C50" s="358" t="s">
        <v>1442</v>
      </c>
      <c r="D50" s="358" t="s">
        <v>1868</v>
      </c>
      <c r="E50" s="358">
        <v>264</v>
      </c>
      <c r="F50" s="358">
        <v>0.224</v>
      </c>
      <c r="G50" s="358">
        <v>0.40100000000000002</v>
      </c>
      <c r="H50" s="358">
        <v>2.6120000000000001</v>
      </c>
      <c r="I50" s="358">
        <v>1.782</v>
      </c>
      <c r="J50" s="358">
        <v>0</v>
      </c>
      <c r="K50" s="358">
        <v>2</v>
      </c>
      <c r="L50" s="358">
        <v>27750</v>
      </c>
      <c r="M50" s="358">
        <v>0</v>
      </c>
      <c r="N50" s="358">
        <v>1.6565347169E-3</v>
      </c>
      <c r="O50" s="358">
        <v>0</v>
      </c>
      <c r="P50" s="358">
        <v>0</v>
      </c>
      <c r="Q50" s="358">
        <v>0</v>
      </c>
      <c r="R50" s="358">
        <v>0</v>
      </c>
      <c r="S50" s="358">
        <v>0</v>
      </c>
      <c r="T50" s="358">
        <v>0</v>
      </c>
      <c r="U50" s="358">
        <v>0</v>
      </c>
      <c r="V50" s="358">
        <v>0</v>
      </c>
      <c r="W50" s="358">
        <v>0</v>
      </c>
      <c r="X50" s="358">
        <v>0</v>
      </c>
      <c r="Y50" s="358" t="s">
        <v>1443</v>
      </c>
      <c r="Z50" s="358" t="s">
        <v>1443</v>
      </c>
    </row>
    <row r="51" spans="2:26" x14ac:dyDescent="0.2">
      <c r="B51" s="358" t="s">
        <v>1193</v>
      </c>
      <c r="C51" s="358" t="s">
        <v>1442</v>
      </c>
      <c r="D51" s="358" t="s">
        <v>1868</v>
      </c>
      <c r="E51" s="358">
        <v>1765</v>
      </c>
      <c r="F51" s="358">
        <v>3.4169999999999998</v>
      </c>
      <c r="G51" s="358">
        <v>1.0029999999999999</v>
      </c>
      <c r="H51" s="358">
        <v>4.6470000000000002</v>
      </c>
      <c r="I51" s="358">
        <v>3.8460000000000001</v>
      </c>
      <c r="J51" s="358">
        <v>0.81499999999999995</v>
      </c>
      <c r="K51" s="358">
        <v>8</v>
      </c>
      <c r="L51" s="358">
        <v>225023</v>
      </c>
      <c r="M51" s="358">
        <v>39698</v>
      </c>
      <c r="N51" s="358">
        <v>1.1911422275700001E-2</v>
      </c>
      <c r="O51" s="358">
        <v>9.4078669771000001E-4</v>
      </c>
      <c r="P51" s="358">
        <v>2</v>
      </c>
      <c r="Q51" s="358">
        <v>47710</v>
      </c>
      <c r="R51" s="358">
        <v>3.4380909218999998E-4</v>
      </c>
      <c r="S51" s="358">
        <v>2</v>
      </c>
      <c r="T51" s="358">
        <v>0</v>
      </c>
      <c r="U51" s="358">
        <v>1.090187375955E-2</v>
      </c>
      <c r="V51" s="358">
        <v>1.090187375955E-2</v>
      </c>
      <c r="W51" s="358">
        <v>0</v>
      </c>
      <c r="X51" s="358">
        <v>0</v>
      </c>
      <c r="Y51" s="358" t="s">
        <v>1443</v>
      </c>
      <c r="Z51" s="358" t="s">
        <v>1443</v>
      </c>
    </row>
    <row r="52" spans="2:26" x14ac:dyDescent="0.2">
      <c r="B52" s="358" t="s">
        <v>1194</v>
      </c>
      <c r="C52" s="358" t="s">
        <v>1442</v>
      </c>
      <c r="D52" s="358" t="s">
        <v>1868</v>
      </c>
      <c r="E52" s="358">
        <v>2098</v>
      </c>
      <c r="F52" s="358">
        <v>1.492</v>
      </c>
      <c r="G52" s="358">
        <v>2.3820000000000001</v>
      </c>
      <c r="H52" s="358">
        <v>2.9460000000000002</v>
      </c>
      <c r="I52" s="358">
        <v>4.0069999999999997</v>
      </c>
      <c r="J52" s="358">
        <v>0.111</v>
      </c>
      <c r="K52" s="358">
        <v>6</v>
      </c>
      <c r="L52" s="358">
        <v>439572</v>
      </c>
      <c r="M52" s="358">
        <v>3897</v>
      </c>
      <c r="N52" s="358">
        <v>1.367422525747E-2</v>
      </c>
      <c r="O52" s="358">
        <v>9.3766116049999996E-5</v>
      </c>
      <c r="P52" s="358">
        <v>2</v>
      </c>
      <c r="Q52" s="358">
        <v>12220</v>
      </c>
      <c r="R52" s="358">
        <v>1.2189595087E-4</v>
      </c>
      <c r="S52" s="358">
        <v>0</v>
      </c>
      <c r="T52" s="358">
        <v>0</v>
      </c>
      <c r="U52" s="358">
        <v>0</v>
      </c>
      <c r="V52" s="358">
        <v>0</v>
      </c>
      <c r="W52" s="358">
        <v>0</v>
      </c>
      <c r="X52" s="358">
        <v>0</v>
      </c>
      <c r="Y52" s="358" t="s">
        <v>1443</v>
      </c>
      <c r="Z52" s="358" t="s">
        <v>1443</v>
      </c>
    </row>
    <row r="53" spans="2:26" x14ac:dyDescent="0.2">
      <c r="B53" s="358" t="s">
        <v>1195</v>
      </c>
      <c r="C53" s="358" t="s">
        <v>1442</v>
      </c>
      <c r="D53" s="358" t="s">
        <v>1868</v>
      </c>
      <c r="E53" s="358">
        <v>445</v>
      </c>
      <c r="F53" s="358">
        <v>0.76200000000000001</v>
      </c>
      <c r="G53" s="358">
        <v>0.59399999999999997</v>
      </c>
      <c r="H53" s="358">
        <v>2.669</v>
      </c>
      <c r="I53" s="358">
        <v>2.266</v>
      </c>
      <c r="J53" s="358">
        <v>0</v>
      </c>
      <c r="K53" s="358">
        <v>3</v>
      </c>
      <c r="L53" s="358">
        <v>58190</v>
      </c>
      <c r="M53" s="358">
        <v>10945</v>
      </c>
      <c r="N53" s="358">
        <v>2.87236868837E-3</v>
      </c>
      <c r="O53" s="358">
        <v>7.5012892840000005E-5</v>
      </c>
      <c r="P53" s="358">
        <v>0</v>
      </c>
      <c r="Q53" s="358">
        <v>0</v>
      </c>
      <c r="R53" s="358">
        <v>0</v>
      </c>
      <c r="S53" s="358">
        <v>0</v>
      </c>
      <c r="T53" s="358">
        <v>0</v>
      </c>
      <c r="U53" s="358">
        <v>0</v>
      </c>
      <c r="V53" s="358">
        <v>0</v>
      </c>
      <c r="W53" s="358">
        <v>0</v>
      </c>
      <c r="X53" s="358">
        <v>0</v>
      </c>
      <c r="Y53" s="358" t="s">
        <v>1443</v>
      </c>
      <c r="Z53" s="358" t="s">
        <v>1443</v>
      </c>
    </row>
    <row r="54" spans="2:26" x14ac:dyDescent="0.2">
      <c r="B54" s="358" t="s">
        <v>1196</v>
      </c>
      <c r="C54" s="358" t="s">
        <v>1442</v>
      </c>
      <c r="D54" s="358" t="s">
        <v>1868</v>
      </c>
      <c r="E54" s="358">
        <v>3079</v>
      </c>
      <c r="F54" s="358">
        <v>2.93</v>
      </c>
      <c r="G54" s="358">
        <v>1.514</v>
      </c>
      <c r="H54" s="358">
        <v>3.2549999999999999</v>
      </c>
      <c r="I54" s="358">
        <v>2.5369999999999999</v>
      </c>
      <c r="J54" s="358">
        <v>0.89400000000000002</v>
      </c>
      <c r="K54" s="358">
        <v>6</v>
      </c>
      <c r="L54" s="358">
        <v>369633</v>
      </c>
      <c r="M54" s="358">
        <v>30780</v>
      </c>
      <c r="N54" s="358">
        <v>2.0078450983760002E-2</v>
      </c>
      <c r="O54" s="358">
        <v>5.2821578709000001E-4</v>
      </c>
      <c r="P54" s="358">
        <v>4</v>
      </c>
      <c r="Q54" s="358">
        <v>130285</v>
      </c>
      <c r="R54" s="358">
        <v>8.5014611886000005E-4</v>
      </c>
      <c r="S54" s="358">
        <v>0</v>
      </c>
      <c r="T54" s="358">
        <v>0</v>
      </c>
      <c r="U54" s="358">
        <v>0</v>
      </c>
      <c r="V54" s="358">
        <v>0</v>
      </c>
      <c r="W54" s="358">
        <v>0</v>
      </c>
      <c r="X54" s="358">
        <v>0</v>
      </c>
      <c r="Y54" s="358" t="s">
        <v>1443</v>
      </c>
      <c r="Z54" s="358" t="s">
        <v>1443</v>
      </c>
    </row>
    <row r="55" spans="2:26" x14ac:dyDescent="0.2">
      <c r="B55" s="358" t="s">
        <v>1197</v>
      </c>
      <c r="C55" s="358" t="s">
        <v>1442</v>
      </c>
      <c r="D55" s="358" t="s">
        <v>1868</v>
      </c>
      <c r="E55" s="358">
        <v>1885</v>
      </c>
      <c r="F55" s="358">
        <v>0.499</v>
      </c>
      <c r="G55" s="358">
        <v>2.7290000000000001</v>
      </c>
      <c r="H55" s="358">
        <v>3.3420000000000001</v>
      </c>
      <c r="I55" s="358">
        <v>2.3940000000000001</v>
      </c>
      <c r="J55" s="358">
        <v>0.108</v>
      </c>
      <c r="K55" s="358">
        <v>8</v>
      </c>
      <c r="L55" s="358">
        <v>208016</v>
      </c>
      <c r="M55" s="358">
        <v>6122</v>
      </c>
      <c r="N55" s="358">
        <v>1.197393301974E-2</v>
      </c>
      <c r="O55" s="358">
        <v>1.8128115769999999E-4</v>
      </c>
      <c r="P55" s="358">
        <v>3</v>
      </c>
      <c r="Q55" s="358">
        <v>9356</v>
      </c>
      <c r="R55" s="358">
        <v>1.9378330651E-4</v>
      </c>
      <c r="S55" s="358">
        <v>0</v>
      </c>
      <c r="T55" s="358">
        <v>0</v>
      </c>
      <c r="U55" s="358">
        <v>0</v>
      </c>
      <c r="V55" s="358">
        <v>0</v>
      </c>
      <c r="W55" s="358">
        <v>0</v>
      </c>
      <c r="X55" s="358">
        <v>0</v>
      </c>
      <c r="Y55" s="358" t="s">
        <v>1443</v>
      </c>
      <c r="Z55" s="358" t="s">
        <v>1443</v>
      </c>
    </row>
    <row r="56" spans="2:26" x14ac:dyDescent="0.2">
      <c r="B56" s="358" t="s">
        <v>1198</v>
      </c>
      <c r="C56" s="358" t="s">
        <v>1442</v>
      </c>
      <c r="D56" s="358" t="s">
        <v>1868</v>
      </c>
      <c r="E56" s="358">
        <v>398</v>
      </c>
      <c r="F56" s="358">
        <v>2.5000000000000001E-2</v>
      </c>
      <c r="G56" s="358">
        <v>0.876</v>
      </c>
      <c r="H56" s="358">
        <v>1.9139999999999999</v>
      </c>
      <c r="I56" s="358">
        <v>1.3819999999999999</v>
      </c>
      <c r="J56" s="358">
        <v>0</v>
      </c>
      <c r="K56" s="358">
        <v>3</v>
      </c>
      <c r="L56" s="358">
        <v>44271</v>
      </c>
      <c r="M56" s="358">
        <v>1531</v>
      </c>
      <c r="N56" s="358">
        <v>2.5129319101700001E-3</v>
      </c>
      <c r="O56" s="358">
        <v>2.5004297609999998E-5</v>
      </c>
      <c r="P56" s="358">
        <v>0</v>
      </c>
      <c r="Q56" s="358">
        <v>0</v>
      </c>
      <c r="R56" s="358">
        <v>0</v>
      </c>
      <c r="S56" s="358">
        <v>0</v>
      </c>
      <c r="T56" s="358">
        <v>0</v>
      </c>
      <c r="U56" s="358">
        <v>0</v>
      </c>
      <c r="V56" s="358">
        <v>0</v>
      </c>
      <c r="W56" s="358">
        <v>0</v>
      </c>
      <c r="X56" s="358">
        <v>0</v>
      </c>
      <c r="Y56" s="358" t="s">
        <v>1443</v>
      </c>
      <c r="Z56" s="358" t="s">
        <v>1443</v>
      </c>
    </row>
    <row r="57" spans="2:26" x14ac:dyDescent="0.2">
      <c r="B57" s="358" t="s">
        <v>1456</v>
      </c>
      <c r="C57" s="358" t="s">
        <v>1442</v>
      </c>
      <c r="D57" s="358" t="s">
        <v>1868</v>
      </c>
      <c r="E57" s="358">
        <v>0</v>
      </c>
      <c r="F57" s="358">
        <v>0</v>
      </c>
      <c r="G57" s="358">
        <v>0.83599999999999997</v>
      </c>
      <c r="H57" s="358">
        <v>5.2729999999999997</v>
      </c>
      <c r="I57" s="358">
        <v>0</v>
      </c>
      <c r="J57" s="358">
        <v>0</v>
      </c>
      <c r="K57" s="358">
        <v>0</v>
      </c>
      <c r="L57" s="358">
        <v>0</v>
      </c>
      <c r="M57" s="358">
        <v>0</v>
      </c>
      <c r="N57" s="358">
        <v>0</v>
      </c>
      <c r="O57" s="358">
        <v>0</v>
      </c>
      <c r="P57" s="358">
        <v>0</v>
      </c>
      <c r="Q57" s="358">
        <v>0</v>
      </c>
      <c r="R57" s="358">
        <v>0</v>
      </c>
      <c r="S57" s="358">
        <v>0</v>
      </c>
      <c r="T57" s="358">
        <v>0</v>
      </c>
      <c r="U57" s="358">
        <v>0</v>
      </c>
      <c r="V57" s="358">
        <v>0</v>
      </c>
      <c r="W57" s="358">
        <v>0</v>
      </c>
      <c r="X57" s="358">
        <v>0</v>
      </c>
      <c r="Y57" s="358" t="s">
        <v>1443</v>
      </c>
      <c r="Z57" s="358" t="s">
        <v>1443</v>
      </c>
    </row>
    <row r="58" spans="2:26" x14ac:dyDescent="0.2">
      <c r="B58" s="358" t="s">
        <v>1201</v>
      </c>
      <c r="C58" s="358" t="s">
        <v>1442</v>
      </c>
      <c r="D58" s="358" t="s">
        <v>1868</v>
      </c>
      <c r="E58" s="358">
        <v>1462</v>
      </c>
      <c r="F58" s="358">
        <v>2.5920000000000001</v>
      </c>
      <c r="G58" s="358">
        <v>1.833</v>
      </c>
      <c r="H58" s="358">
        <v>2.4550000000000001</v>
      </c>
      <c r="I58" s="358">
        <v>0.109</v>
      </c>
      <c r="J58" s="358">
        <v>0.20499999999999999</v>
      </c>
      <c r="K58" s="358">
        <v>4</v>
      </c>
      <c r="L58" s="358">
        <v>10005</v>
      </c>
      <c r="M58" s="358">
        <v>8967</v>
      </c>
      <c r="N58" s="358">
        <v>2.4066636452999999E-4</v>
      </c>
      <c r="O58" s="358">
        <v>2.3128975293000001E-4</v>
      </c>
      <c r="P58" s="358">
        <v>2</v>
      </c>
      <c r="Q58" s="358">
        <v>18826</v>
      </c>
      <c r="R58" s="358">
        <v>2.9380049695999999E-4</v>
      </c>
      <c r="S58" s="358">
        <v>0</v>
      </c>
      <c r="T58" s="358">
        <v>0</v>
      </c>
      <c r="U58" s="358">
        <v>0</v>
      </c>
      <c r="V58" s="358">
        <v>0</v>
      </c>
      <c r="W58" s="358">
        <v>0</v>
      </c>
      <c r="X58" s="358">
        <v>0</v>
      </c>
      <c r="Y58" s="358" t="s">
        <v>1443</v>
      </c>
      <c r="Z58" s="358" t="s">
        <v>1443</v>
      </c>
    </row>
    <row r="59" spans="2:26" x14ac:dyDescent="0.2">
      <c r="B59" s="358" t="s">
        <v>1457</v>
      </c>
      <c r="C59" s="358" t="s">
        <v>1442</v>
      </c>
      <c r="D59" s="358" t="s">
        <v>1868</v>
      </c>
      <c r="E59" s="358">
        <v>427</v>
      </c>
      <c r="F59" s="358">
        <v>1.5860000000000001</v>
      </c>
      <c r="G59" s="358">
        <v>0.64500000000000002</v>
      </c>
      <c r="H59" s="358">
        <v>2.202</v>
      </c>
      <c r="I59" s="358">
        <v>0.76100000000000001</v>
      </c>
      <c r="J59" s="358">
        <v>0</v>
      </c>
      <c r="K59" s="358">
        <v>3</v>
      </c>
      <c r="L59" s="358">
        <v>22734</v>
      </c>
      <c r="M59" s="358">
        <v>22734</v>
      </c>
      <c r="N59" s="358">
        <v>8.7202487928000005E-4</v>
      </c>
      <c r="O59" s="358">
        <v>8.7202487928000005E-4</v>
      </c>
      <c r="P59" s="358">
        <v>0</v>
      </c>
      <c r="Q59" s="358">
        <v>0</v>
      </c>
      <c r="R59" s="358">
        <v>0</v>
      </c>
      <c r="S59" s="358">
        <v>0</v>
      </c>
      <c r="T59" s="358">
        <v>0</v>
      </c>
      <c r="U59" s="358">
        <v>0</v>
      </c>
      <c r="V59" s="358">
        <v>0</v>
      </c>
      <c r="W59" s="358">
        <v>0</v>
      </c>
      <c r="X59" s="358">
        <v>0</v>
      </c>
      <c r="Y59" s="358" t="s">
        <v>1443</v>
      </c>
      <c r="Z59" s="358" t="s">
        <v>1443</v>
      </c>
    </row>
    <row r="60" spans="2:26" x14ac:dyDescent="0.2">
      <c r="B60" s="358" t="s">
        <v>1203</v>
      </c>
      <c r="C60" s="358" t="s">
        <v>1442</v>
      </c>
      <c r="D60" s="358" t="s">
        <v>1868</v>
      </c>
      <c r="E60" s="358">
        <v>1303</v>
      </c>
      <c r="F60" s="358">
        <v>2.984</v>
      </c>
      <c r="G60" s="358">
        <v>0.57399999999999995</v>
      </c>
      <c r="H60" s="358">
        <v>2.387</v>
      </c>
      <c r="I60" s="358">
        <v>1.5569999999999999</v>
      </c>
      <c r="J60" s="358">
        <v>0.32700000000000001</v>
      </c>
      <c r="K60" s="358">
        <v>3</v>
      </c>
      <c r="L60" s="358">
        <v>130954</v>
      </c>
      <c r="M60" s="358">
        <v>130608</v>
      </c>
      <c r="N60" s="358">
        <v>4.6726781165500001E-3</v>
      </c>
      <c r="O60" s="358">
        <v>4.6695525793499998E-3</v>
      </c>
      <c r="P60" s="358">
        <v>3</v>
      </c>
      <c r="Q60" s="358">
        <v>27500</v>
      </c>
      <c r="R60" s="358">
        <v>2.8754942256000002E-4</v>
      </c>
      <c r="S60" s="358">
        <v>0</v>
      </c>
      <c r="T60" s="358">
        <v>0</v>
      </c>
      <c r="U60" s="358">
        <v>0</v>
      </c>
      <c r="V60" s="358">
        <v>0</v>
      </c>
      <c r="W60" s="358">
        <v>0</v>
      </c>
      <c r="X60" s="358">
        <v>0</v>
      </c>
      <c r="Y60" s="358" t="s">
        <v>1443</v>
      </c>
      <c r="Z60" s="358" t="s">
        <v>1443</v>
      </c>
    </row>
    <row r="61" spans="2:26" x14ac:dyDescent="0.2">
      <c r="B61" s="358" t="s">
        <v>1458</v>
      </c>
      <c r="C61" s="358" t="s">
        <v>1442</v>
      </c>
      <c r="D61" s="358" t="s">
        <v>1868</v>
      </c>
      <c r="E61" s="358">
        <v>129</v>
      </c>
      <c r="F61" s="358">
        <v>0</v>
      </c>
      <c r="G61" s="358">
        <v>0.71599999999999997</v>
      </c>
      <c r="H61" s="358">
        <v>0.315</v>
      </c>
      <c r="I61" s="358">
        <v>0</v>
      </c>
      <c r="J61" s="358">
        <v>0</v>
      </c>
      <c r="K61" s="358">
        <v>0</v>
      </c>
      <c r="L61" s="358">
        <v>0</v>
      </c>
      <c r="M61" s="358">
        <v>0</v>
      </c>
      <c r="N61" s="358">
        <v>0</v>
      </c>
      <c r="O61" s="358">
        <v>0</v>
      </c>
      <c r="P61" s="358">
        <v>0</v>
      </c>
      <c r="Q61" s="358">
        <v>0</v>
      </c>
      <c r="R61" s="358">
        <v>0</v>
      </c>
      <c r="S61" s="358">
        <v>0</v>
      </c>
      <c r="T61" s="358">
        <v>0</v>
      </c>
      <c r="U61" s="358">
        <v>0</v>
      </c>
      <c r="V61" s="358">
        <v>0</v>
      </c>
      <c r="W61" s="358">
        <v>0</v>
      </c>
      <c r="X61" s="358">
        <v>0</v>
      </c>
      <c r="Y61" s="358" t="s">
        <v>1443</v>
      </c>
      <c r="Z61" s="358" t="s">
        <v>1443</v>
      </c>
    </row>
    <row r="62" spans="2:26" x14ac:dyDescent="0.2">
      <c r="B62" s="358" t="s">
        <v>1291</v>
      </c>
      <c r="C62" s="358" t="s">
        <v>1442</v>
      </c>
      <c r="D62" s="358" t="s">
        <v>1868</v>
      </c>
      <c r="E62" s="358">
        <v>1277</v>
      </c>
      <c r="F62" s="358">
        <v>2.5910000000000002</v>
      </c>
      <c r="G62" s="358">
        <v>1.4</v>
      </c>
      <c r="H62" s="358">
        <v>2.5270000000000001</v>
      </c>
      <c r="I62" s="358">
        <v>0.30299999999999999</v>
      </c>
      <c r="J62" s="358">
        <v>3.2000000000000001E-2</v>
      </c>
      <c r="K62" s="358">
        <v>2</v>
      </c>
      <c r="L62" s="358">
        <v>23611</v>
      </c>
      <c r="M62" s="358">
        <v>23611</v>
      </c>
      <c r="N62" s="358">
        <v>5.5009454749999998E-4</v>
      </c>
      <c r="O62" s="358">
        <v>5.5009454749999998E-4</v>
      </c>
      <c r="P62" s="358">
        <v>1</v>
      </c>
      <c r="Q62" s="358">
        <v>2470</v>
      </c>
      <c r="R62" s="358">
        <v>3.1255372020000002E-5</v>
      </c>
      <c r="S62" s="358">
        <v>0</v>
      </c>
      <c r="T62" s="358">
        <v>0</v>
      </c>
      <c r="U62" s="358">
        <v>0</v>
      </c>
      <c r="V62" s="358">
        <v>0</v>
      </c>
      <c r="W62" s="358">
        <v>0</v>
      </c>
      <c r="X62" s="358">
        <v>0</v>
      </c>
      <c r="Y62" s="358" t="s">
        <v>1443</v>
      </c>
      <c r="Z62" s="358" t="s">
        <v>1443</v>
      </c>
    </row>
    <row r="63" spans="2:26" x14ac:dyDescent="0.2">
      <c r="B63" s="358" t="s">
        <v>1252</v>
      </c>
      <c r="C63" s="358" t="s">
        <v>1442</v>
      </c>
      <c r="D63" s="358" t="s">
        <v>1868</v>
      </c>
      <c r="E63" s="358">
        <v>717</v>
      </c>
      <c r="F63" s="358">
        <v>2.68</v>
      </c>
      <c r="G63" s="358">
        <v>0.72499999999999998</v>
      </c>
      <c r="H63" s="358">
        <v>1.46</v>
      </c>
      <c r="I63" s="358">
        <v>0.57499999999999996</v>
      </c>
      <c r="J63" s="358">
        <v>0.72099999999999997</v>
      </c>
      <c r="K63" s="358">
        <v>3</v>
      </c>
      <c r="L63" s="358">
        <v>43524</v>
      </c>
      <c r="M63" s="358">
        <v>28111</v>
      </c>
      <c r="N63" s="358">
        <v>5.4071793589999999E-4</v>
      </c>
      <c r="O63" s="358">
        <v>4.0944537341999998E-4</v>
      </c>
      <c r="P63" s="358">
        <v>2</v>
      </c>
      <c r="Q63" s="358">
        <v>54573</v>
      </c>
      <c r="R63" s="358">
        <v>8.5014611886000005E-4</v>
      </c>
      <c r="S63" s="358">
        <v>0</v>
      </c>
      <c r="T63" s="358">
        <v>0</v>
      </c>
      <c r="U63" s="358">
        <v>0</v>
      </c>
      <c r="V63" s="358">
        <v>0</v>
      </c>
      <c r="W63" s="358">
        <v>0</v>
      </c>
      <c r="X63" s="358">
        <v>0</v>
      </c>
      <c r="Y63" s="358" t="s">
        <v>1443</v>
      </c>
      <c r="Z63" s="358" t="s">
        <v>1443</v>
      </c>
    </row>
    <row r="64" spans="2:26" x14ac:dyDescent="0.2">
      <c r="B64" s="358" t="s">
        <v>1292</v>
      </c>
      <c r="C64" s="358" t="s">
        <v>1442</v>
      </c>
      <c r="D64" s="358" t="s">
        <v>1868</v>
      </c>
      <c r="E64" s="358">
        <v>1342</v>
      </c>
      <c r="F64" s="358">
        <v>2.15</v>
      </c>
      <c r="G64" s="358">
        <v>0.77600000000000002</v>
      </c>
      <c r="H64" s="358">
        <v>2.1869999999999998</v>
      </c>
      <c r="I64" s="358">
        <v>0.76400000000000001</v>
      </c>
      <c r="J64" s="358">
        <v>1.2E-2</v>
      </c>
      <c r="K64" s="358">
        <v>1</v>
      </c>
      <c r="L64" s="358">
        <v>72215</v>
      </c>
      <c r="M64" s="358">
        <v>72215</v>
      </c>
      <c r="N64" s="358">
        <v>4.1757177014799998E-3</v>
      </c>
      <c r="O64" s="358">
        <v>4.1757177014799998E-3</v>
      </c>
      <c r="P64" s="358">
        <v>3</v>
      </c>
      <c r="Q64" s="358">
        <v>1171</v>
      </c>
      <c r="R64" s="358">
        <v>5.000859523E-5</v>
      </c>
      <c r="S64" s="358">
        <v>0</v>
      </c>
      <c r="T64" s="358">
        <v>0</v>
      </c>
      <c r="U64" s="358">
        <v>0</v>
      </c>
      <c r="V64" s="358">
        <v>0</v>
      </c>
      <c r="W64" s="358">
        <v>0</v>
      </c>
      <c r="X64" s="358">
        <v>0</v>
      </c>
      <c r="Y64" s="358" t="s">
        <v>1443</v>
      </c>
      <c r="Z64" s="358" t="s">
        <v>1443</v>
      </c>
    </row>
    <row r="65" spans="2:26" x14ac:dyDescent="0.2">
      <c r="B65" s="358" t="s">
        <v>1293</v>
      </c>
      <c r="C65" s="358" t="s">
        <v>1442</v>
      </c>
      <c r="D65" s="358" t="s">
        <v>1867</v>
      </c>
      <c r="E65" s="358">
        <v>97</v>
      </c>
      <c r="F65" s="358">
        <v>0</v>
      </c>
      <c r="G65" s="358">
        <v>7.4999999999999997E-2</v>
      </c>
      <c r="H65" s="358">
        <v>0.36499999999999999</v>
      </c>
      <c r="I65" s="358">
        <v>0</v>
      </c>
      <c r="J65" s="358">
        <v>8.7999999999999995E-2</v>
      </c>
      <c r="K65" s="358">
        <v>0</v>
      </c>
      <c r="L65" s="358">
        <v>0</v>
      </c>
      <c r="M65" s="358">
        <v>0</v>
      </c>
      <c r="N65" s="358">
        <v>0</v>
      </c>
      <c r="O65" s="358">
        <v>0</v>
      </c>
      <c r="P65" s="358">
        <v>2</v>
      </c>
      <c r="Q65" s="358">
        <v>3600</v>
      </c>
      <c r="R65" s="358">
        <v>3.7506446420000003E-5</v>
      </c>
      <c r="S65" s="358">
        <v>0</v>
      </c>
      <c r="T65" s="358">
        <v>0</v>
      </c>
      <c r="U65" s="358">
        <v>0</v>
      </c>
      <c r="V65" s="358">
        <v>0</v>
      </c>
      <c r="W65" s="358">
        <v>0</v>
      </c>
      <c r="X65" s="358">
        <v>0</v>
      </c>
      <c r="Y65" s="358" t="s">
        <v>1443</v>
      </c>
      <c r="Z65" s="358" t="s">
        <v>1443</v>
      </c>
    </row>
    <row r="66" spans="2:26" x14ac:dyDescent="0.2">
      <c r="B66" s="358" t="s">
        <v>1459</v>
      </c>
      <c r="C66" s="358" t="s">
        <v>1442</v>
      </c>
      <c r="D66" s="358" t="s">
        <v>1867</v>
      </c>
      <c r="E66" s="358">
        <v>0</v>
      </c>
      <c r="F66" s="358">
        <v>0</v>
      </c>
      <c r="G66" s="358">
        <v>1.282</v>
      </c>
      <c r="H66" s="358">
        <v>0</v>
      </c>
      <c r="I66" s="358">
        <v>0</v>
      </c>
      <c r="J66" s="358">
        <v>0</v>
      </c>
      <c r="K66" s="358">
        <v>0</v>
      </c>
      <c r="L66" s="358">
        <v>0</v>
      </c>
      <c r="M66" s="358">
        <v>0</v>
      </c>
      <c r="N66" s="358">
        <v>0</v>
      </c>
      <c r="O66" s="358">
        <v>0</v>
      </c>
      <c r="P66" s="358">
        <v>0</v>
      </c>
      <c r="Q66" s="358">
        <v>0</v>
      </c>
      <c r="R66" s="358">
        <v>0</v>
      </c>
      <c r="S66" s="358">
        <v>0</v>
      </c>
      <c r="T66" s="358">
        <v>0</v>
      </c>
      <c r="U66" s="358">
        <v>0</v>
      </c>
      <c r="V66" s="358">
        <v>0</v>
      </c>
      <c r="W66" s="358">
        <v>0</v>
      </c>
      <c r="X66" s="358">
        <v>0</v>
      </c>
      <c r="Y66" s="358" t="s">
        <v>1443</v>
      </c>
      <c r="Z66" s="358" t="s">
        <v>1443</v>
      </c>
    </row>
    <row r="67" spans="2:26" x14ac:dyDescent="0.2">
      <c r="B67" s="358" t="s">
        <v>1294</v>
      </c>
      <c r="C67" s="358" t="s">
        <v>1442</v>
      </c>
      <c r="D67" s="358" t="s">
        <v>1868</v>
      </c>
      <c r="E67" s="358">
        <v>846</v>
      </c>
      <c r="F67" s="358">
        <v>0</v>
      </c>
      <c r="G67" s="358">
        <v>5.4939999999999998</v>
      </c>
      <c r="H67" s="358">
        <v>2.5139999999999998</v>
      </c>
      <c r="I67" s="358">
        <v>3.3000000000000002E-2</v>
      </c>
      <c r="J67" s="358">
        <v>3.5000000000000003E-2</v>
      </c>
      <c r="K67" s="358">
        <v>2</v>
      </c>
      <c r="L67" s="358">
        <v>1691</v>
      </c>
      <c r="M67" s="358">
        <v>1691</v>
      </c>
      <c r="N67" s="358">
        <v>2.1878760410000002E-5</v>
      </c>
      <c r="O67" s="358">
        <v>2.1878760410000002E-5</v>
      </c>
      <c r="P67" s="358">
        <v>1</v>
      </c>
      <c r="Q67" s="358">
        <v>1827</v>
      </c>
      <c r="R67" s="358">
        <v>2.8129834819999998E-5</v>
      </c>
      <c r="S67" s="358">
        <v>0</v>
      </c>
      <c r="T67" s="358">
        <v>0</v>
      </c>
      <c r="U67" s="358">
        <v>0</v>
      </c>
      <c r="V67" s="358">
        <v>0</v>
      </c>
      <c r="W67" s="358">
        <v>0</v>
      </c>
      <c r="X67" s="358">
        <v>0</v>
      </c>
      <c r="Y67" s="358" t="s">
        <v>1443</v>
      </c>
      <c r="Z67" s="358" t="s">
        <v>1443</v>
      </c>
    </row>
    <row r="68" spans="2:26" x14ac:dyDescent="0.2">
      <c r="B68" s="358" t="s">
        <v>1460</v>
      </c>
      <c r="C68" s="358" t="s">
        <v>1442</v>
      </c>
      <c r="D68" s="358" t="s">
        <v>1867</v>
      </c>
      <c r="E68" s="358">
        <v>0</v>
      </c>
      <c r="F68" s="358">
        <v>0</v>
      </c>
      <c r="G68" s="358">
        <v>0.74</v>
      </c>
      <c r="H68" s="358">
        <v>0</v>
      </c>
      <c r="I68" s="358">
        <v>0</v>
      </c>
      <c r="J68" s="358">
        <v>0</v>
      </c>
      <c r="K68" s="358">
        <v>0</v>
      </c>
      <c r="L68" s="358">
        <v>0</v>
      </c>
      <c r="M68" s="358">
        <v>0</v>
      </c>
      <c r="N68" s="358">
        <v>0</v>
      </c>
      <c r="O68" s="358">
        <v>0</v>
      </c>
      <c r="P68" s="358">
        <v>0</v>
      </c>
      <c r="Q68" s="358">
        <v>0</v>
      </c>
      <c r="R68" s="358">
        <v>0</v>
      </c>
      <c r="S68" s="358">
        <v>0</v>
      </c>
      <c r="T68" s="358">
        <v>0</v>
      </c>
      <c r="U68" s="358">
        <v>0</v>
      </c>
      <c r="V68" s="358">
        <v>0</v>
      </c>
      <c r="W68" s="358">
        <v>0</v>
      </c>
      <c r="X68" s="358">
        <v>0</v>
      </c>
      <c r="Y68" s="358" t="s">
        <v>1443</v>
      </c>
      <c r="Z68" s="358" t="s">
        <v>1443</v>
      </c>
    </row>
    <row r="69" spans="2:26" x14ac:dyDescent="0.2">
      <c r="B69" s="358" t="s">
        <v>1461</v>
      </c>
      <c r="C69" s="358" t="s">
        <v>1442</v>
      </c>
      <c r="D69" s="358" t="s">
        <v>1868</v>
      </c>
      <c r="E69" s="358">
        <v>12</v>
      </c>
      <c r="F69" s="358">
        <v>0</v>
      </c>
      <c r="G69" s="358">
        <v>1.5189999999999999</v>
      </c>
      <c r="H69" s="358">
        <v>3.9969999999999999</v>
      </c>
      <c r="I69" s="358">
        <v>0</v>
      </c>
      <c r="J69" s="358">
        <v>0</v>
      </c>
      <c r="K69" s="358">
        <v>0</v>
      </c>
      <c r="L69" s="358">
        <v>0</v>
      </c>
      <c r="M69" s="358">
        <v>0</v>
      </c>
      <c r="N69" s="358">
        <v>0</v>
      </c>
      <c r="O69" s="358">
        <v>0</v>
      </c>
      <c r="P69" s="358">
        <v>0</v>
      </c>
      <c r="Q69" s="358">
        <v>0</v>
      </c>
      <c r="R69" s="358">
        <v>0</v>
      </c>
      <c r="S69" s="358">
        <v>0</v>
      </c>
      <c r="T69" s="358">
        <v>0</v>
      </c>
      <c r="U69" s="358">
        <v>0</v>
      </c>
      <c r="V69" s="358">
        <v>0</v>
      </c>
      <c r="W69" s="358">
        <v>0</v>
      </c>
      <c r="X69" s="358">
        <v>0</v>
      </c>
      <c r="Y69" s="358" t="s">
        <v>1443</v>
      </c>
      <c r="Z69" s="358" t="s">
        <v>1443</v>
      </c>
    </row>
    <row r="70" spans="2:26" x14ac:dyDescent="0.2">
      <c r="B70" s="358" t="s">
        <v>1462</v>
      </c>
      <c r="C70" s="358" t="s">
        <v>1442</v>
      </c>
      <c r="D70" s="358" t="s">
        <v>1867</v>
      </c>
      <c r="E70" s="358">
        <v>202</v>
      </c>
      <c r="F70" s="358">
        <v>0</v>
      </c>
      <c r="G70" s="358">
        <v>1.9039999999999999</v>
      </c>
      <c r="H70" s="358">
        <v>5.601</v>
      </c>
      <c r="I70" s="358">
        <v>0</v>
      </c>
      <c r="J70" s="358">
        <v>0</v>
      </c>
      <c r="K70" s="358">
        <v>0</v>
      </c>
      <c r="L70" s="358">
        <v>0</v>
      </c>
      <c r="M70" s="358">
        <v>0</v>
      </c>
      <c r="N70" s="358">
        <v>0</v>
      </c>
      <c r="O70" s="358">
        <v>0</v>
      </c>
      <c r="P70" s="358">
        <v>0</v>
      </c>
      <c r="Q70" s="358">
        <v>0</v>
      </c>
      <c r="R70" s="358">
        <v>0</v>
      </c>
      <c r="S70" s="358">
        <v>0</v>
      </c>
      <c r="T70" s="358">
        <v>0</v>
      </c>
      <c r="U70" s="358">
        <v>0</v>
      </c>
      <c r="V70" s="358">
        <v>0</v>
      </c>
      <c r="W70" s="358">
        <v>0</v>
      </c>
      <c r="X70" s="358">
        <v>0</v>
      </c>
      <c r="Y70" s="358" t="s">
        <v>1443</v>
      </c>
      <c r="Z70" s="358" t="s">
        <v>1443</v>
      </c>
    </row>
    <row r="71" spans="2:26" x14ac:dyDescent="0.2">
      <c r="B71" s="358" t="s">
        <v>1463</v>
      </c>
      <c r="C71" s="358" t="s">
        <v>1442</v>
      </c>
      <c r="D71" s="358" t="s">
        <v>1867</v>
      </c>
      <c r="E71" s="358">
        <v>0</v>
      </c>
      <c r="F71" s="358">
        <v>0</v>
      </c>
      <c r="G71" s="358">
        <v>5.1630000000000003</v>
      </c>
      <c r="H71" s="358">
        <v>3.7989999999999999</v>
      </c>
      <c r="I71" s="358">
        <v>0</v>
      </c>
      <c r="J71" s="358">
        <v>0</v>
      </c>
      <c r="K71" s="358">
        <v>0</v>
      </c>
      <c r="L71" s="358">
        <v>0</v>
      </c>
      <c r="M71" s="358">
        <v>0</v>
      </c>
      <c r="N71" s="358">
        <v>0</v>
      </c>
      <c r="O71" s="358">
        <v>0</v>
      </c>
      <c r="P71" s="358">
        <v>0</v>
      </c>
      <c r="Q71" s="358">
        <v>0</v>
      </c>
      <c r="R71" s="358">
        <v>0</v>
      </c>
      <c r="S71" s="358">
        <v>0</v>
      </c>
      <c r="T71" s="358">
        <v>0</v>
      </c>
      <c r="U71" s="358">
        <v>0</v>
      </c>
      <c r="V71" s="358">
        <v>0</v>
      </c>
      <c r="W71" s="358">
        <v>0</v>
      </c>
      <c r="X71" s="358">
        <v>0</v>
      </c>
      <c r="Y71" s="358" t="s">
        <v>1443</v>
      </c>
      <c r="Z71" s="358" t="s">
        <v>1443</v>
      </c>
    </row>
    <row r="72" spans="2:26" x14ac:dyDescent="0.2">
      <c r="B72" s="358" t="s">
        <v>1464</v>
      </c>
      <c r="C72" s="358" t="s">
        <v>1442</v>
      </c>
      <c r="D72" s="358" t="s">
        <v>1867</v>
      </c>
      <c r="E72" s="358">
        <v>22</v>
      </c>
      <c r="F72" s="358">
        <v>0</v>
      </c>
      <c r="G72" s="358">
        <v>1.133</v>
      </c>
      <c r="H72" s="358">
        <v>1.905</v>
      </c>
      <c r="I72" s="358">
        <v>0</v>
      </c>
      <c r="J72" s="358">
        <v>0</v>
      </c>
      <c r="K72" s="358">
        <v>0</v>
      </c>
      <c r="L72" s="358">
        <v>0</v>
      </c>
      <c r="M72" s="358">
        <v>0</v>
      </c>
      <c r="N72" s="358">
        <v>0</v>
      </c>
      <c r="O72" s="358">
        <v>0</v>
      </c>
      <c r="P72" s="358">
        <v>0</v>
      </c>
      <c r="Q72" s="358">
        <v>0</v>
      </c>
      <c r="R72" s="358">
        <v>0</v>
      </c>
      <c r="S72" s="358">
        <v>0</v>
      </c>
      <c r="T72" s="358">
        <v>0</v>
      </c>
      <c r="U72" s="358">
        <v>0</v>
      </c>
      <c r="V72" s="358">
        <v>0</v>
      </c>
      <c r="W72" s="358">
        <v>0</v>
      </c>
      <c r="X72" s="358">
        <v>0</v>
      </c>
      <c r="Y72" s="358" t="s">
        <v>1443</v>
      </c>
      <c r="Z72" s="358" t="s">
        <v>1443</v>
      </c>
    </row>
    <row r="73" spans="2:26" x14ac:dyDescent="0.2">
      <c r="B73" s="358" t="s">
        <v>1465</v>
      </c>
      <c r="C73" s="358" t="s">
        <v>1442</v>
      </c>
      <c r="D73" s="358" t="s">
        <v>1868</v>
      </c>
      <c r="E73" s="358">
        <v>56</v>
      </c>
      <c r="F73" s="358">
        <v>0</v>
      </c>
      <c r="G73" s="358">
        <v>0.755</v>
      </c>
      <c r="H73" s="358">
        <v>1.173</v>
      </c>
      <c r="I73" s="358">
        <v>0</v>
      </c>
      <c r="J73" s="358">
        <v>0</v>
      </c>
      <c r="K73" s="358">
        <v>0</v>
      </c>
      <c r="L73" s="358">
        <v>0</v>
      </c>
      <c r="M73" s="358">
        <v>0</v>
      </c>
      <c r="N73" s="358">
        <v>0</v>
      </c>
      <c r="O73" s="358">
        <v>0</v>
      </c>
      <c r="P73" s="358">
        <v>0</v>
      </c>
      <c r="Q73" s="358">
        <v>0</v>
      </c>
      <c r="R73" s="358">
        <v>0</v>
      </c>
      <c r="S73" s="358">
        <v>0</v>
      </c>
      <c r="T73" s="358">
        <v>0</v>
      </c>
      <c r="U73" s="358">
        <v>0</v>
      </c>
      <c r="V73" s="358">
        <v>0</v>
      </c>
      <c r="W73" s="358">
        <v>0</v>
      </c>
      <c r="X73" s="358">
        <v>0</v>
      </c>
      <c r="Y73" s="358" t="s">
        <v>1443</v>
      </c>
      <c r="Z73" s="358" t="s">
        <v>1443</v>
      </c>
    </row>
    <row r="74" spans="2:26" x14ac:dyDescent="0.2">
      <c r="B74" s="358" t="s">
        <v>1295</v>
      </c>
      <c r="C74" s="358" t="s">
        <v>1442</v>
      </c>
      <c r="D74" s="358" t="s">
        <v>1867</v>
      </c>
      <c r="E74" s="358">
        <v>80</v>
      </c>
      <c r="F74" s="358">
        <v>0</v>
      </c>
      <c r="G74" s="358">
        <v>8.8999999999999996E-2</v>
      </c>
      <c r="H74" s="358">
        <v>0.3</v>
      </c>
      <c r="I74" s="358">
        <v>0</v>
      </c>
      <c r="J74" s="358">
        <v>8.9999999999999993E-3</v>
      </c>
      <c r="K74" s="358">
        <v>0</v>
      </c>
      <c r="L74" s="358">
        <v>0</v>
      </c>
      <c r="M74" s="358">
        <v>0</v>
      </c>
      <c r="N74" s="358">
        <v>0</v>
      </c>
      <c r="O74" s="358">
        <v>0</v>
      </c>
      <c r="P74" s="358">
        <v>1</v>
      </c>
      <c r="Q74" s="358">
        <v>375</v>
      </c>
      <c r="R74" s="358">
        <v>9.3766116100000005E-6</v>
      </c>
      <c r="S74" s="358">
        <v>0</v>
      </c>
      <c r="T74" s="358">
        <v>0</v>
      </c>
      <c r="U74" s="358">
        <v>0</v>
      </c>
      <c r="V74" s="358">
        <v>0</v>
      </c>
      <c r="W74" s="358">
        <v>0</v>
      </c>
      <c r="X74" s="358">
        <v>0</v>
      </c>
      <c r="Y74" s="358" t="s">
        <v>1443</v>
      </c>
      <c r="Z74" s="358" t="s">
        <v>1443</v>
      </c>
    </row>
    <row r="75" spans="2:26" x14ac:dyDescent="0.2">
      <c r="B75" s="358" t="s">
        <v>1466</v>
      </c>
      <c r="C75" s="358" t="s">
        <v>1442</v>
      </c>
      <c r="D75" s="358" t="s">
        <v>1867</v>
      </c>
      <c r="E75" s="358">
        <v>4</v>
      </c>
      <c r="F75" s="358">
        <v>0</v>
      </c>
      <c r="G75" s="358">
        <v>1.4319999999999999</v>
      </c>
      <c r="H75" s="358">
        <v>4.3029999999999999</v>
      </c>
      <c r="I75" s="358">
        <v>0</v>
      </c>
      <c r="J75" s="358">
        <v>0</v>
      </c>
      <c r="K75" s="358">
        <v>0</v>
      </c>
      <c r="L75" s="358">
        <v>0</v>
      </c>
      <c r="M75" s="358">
        <v>0</v>
      </c>
      <c r="N75" s="358">
        <v>0</v>
      </c>
      <c r="O75" s="358">
        <v>0</v>
      </c>
      <c r="P75" s="358">
        <v>0</v>
      </c>
      <c r="Q75" s="358">
        <v>0</v>
      </c>
      <c r="R75" s="358">
        <v>0</v>
      </c>
      <c r="S75" s="358">
        <v>0</v>
      </c>
      <c r="T75" s="358">
        <v>0</v>
      </c>
      <c r="U75" s="358">
        <v>0</v>
      </c>
      <c r="V75" s="358">
        <v>0</v>
      </c>
      <c r="W75" s="358">
        <v>0</v>
      </c>
      <c r="X75" s="358">
        <v>0</v>
      </c>
      <c r="Y75" s="358" t="s">
        <v>1443</v>
      </c>
      <c r="Z75" s="358" t="s">
        <v>1443</v>
      </c>
    </row>
    <row r="76" spans="2:26" x14ac:dyDescent="0.2">
      <c r="B76" s="358" t="s">
        <v>1467</v>
      </c>
      <c r="C76" s="358" t="s">
        <v>1442</v>
      </c>
      <c r="D76" s="358" t="s">
        <v>1867</v>
      </c>
      <c r="E76" s="358">
        <v>1</v>
      </c>
      <c r="F76" s="358">
        <v>0</v>
      </c>
      <c r="G76" s="358">
        <v>2.093</v>
      </c>
      <c r="H76" s="358">
        <v>4.2480000000000002</v>
      </c>
      <c r="I76" s="358">
        <v>0</v>
      </c>
      <c r="J76" s="358">
        <v>0</v>
      </c>
      <c r="K76" s="358">
        <v>0</v>
      </c>
      <c r="L76" s="358">
        <v>0</v>
      </c>
      <c r="M76" s="358">
        <v>0</v>
      </c>
      <c r="N76" s="358">
        <v>0</v>
      </c>
      <c r="O76" s="358">
        <v>0</v>
      </c>
      <c r="P76" s="358">
        <v>0</v>
      </c>
      <c r="Q76" s="358">
        <v>0</v>
      </c>
      <c r="R76" s="358">
        <v>0</v>
      </c>
      <c r="S76" s="358">
        <v>0</v>
      </c>
      <c r="T76" s="358">
        <v>0</v>
      </c>
      <c r="U76" s="358">
        <v>0</v>
      </c>
      <c r="V76" s="358">
        <v>0</v>
      </c>
      <c r="W76" s="358">
        <v>0</v>
      </c>
      <c r="X76" s="358">
        <v>0</v>
      </c>
      <c r="Y76" s="358" t="s">
        <v>1443</v>
      </c>
      <c r="Z76" s="358" t="s">
        <v>1443</v>
      </c>
    </row>
    <row r="77" spans="2:26" x14ac:dyDescent="0.2">
      <c r="B77" s="358" t="s">
        <v>1296</v>
      </c>
      <c r="C77" s="358" t="s">
        <v>1442</v>
      </c>
      <c r="D77" s="358" t="s">
        <v>1868</v>
      </c>
      <c r="E77" s="358">
        <v>2015</v>
      </c>
      <c r="F77" s="358">
        <v>0</v>
      </c>
      <c r="G77" s="358">
        <v>5.6379999999999999</v>
      </c>
      <c r="H77" s="358">
        <v>3.125</v>
      </c>
      <c r="I77" s="358">
        <v>2E-3</v>
      </c>
      <c r="J77" s="358">
        <v>9.6000000000000002E-2</v>
      </c>
      <c r="K77" s="358">
        <v>0</v>
      </c>
      <c r="L77" s="358">
        <v>155</v>
      </c>
      <c r="M77" s="358">
        <v>155</v>
      </c>
      <c r="N77" s="358">
        <v>3.1255371999999998E-6</v>
      </c>
      <c r="O77" s="358">
        <v>3.1255371999999998E-6</v>
      </c>
      <c r="P77" s="358">
        <v>2</v>
      </c>
      <c r="Q77" s="358">
        <v>9576</v>
      </c>
      <c r="R77" s="358">
        <v>1.7815562050000001E-4</v>
      </c>
      <c r="S77" s="358">
        <v>0</v>
      </c>
      <c r="T77" s="358">
        <v>0</v>
      </c>
      <c r="U77" s="358">
        <v>0</v>
      </c>
      <c r="V77" s="358">
        <v>0</v>
      </c>
      <c r="W77" s="358">
        <v>0</v>
      </c>
      <c r="X77" s="358">
        <v>0</v>
      </c>
      <c r="Y77" s="358" t="s">
        <v>1443</v>
      </c>
      <c r="Z77" s="358" t="s">
        <v>1443</v>
      </c>
    </row>
    <row r="78" spans="2:26" x14ac:dyDescent="0.2">
      <c r="B78" s="358" t="s">
        <v>1297</v>
      </c>
      <c r="C78" s="358" t="s">
        <v>1442</v>
      </c>
      <c r="D78" s="358" t="s">
        <v>1867</v>
      </c>
      <c r="E78" s="358">
        <v>302</v>
      </c>
      <c r="F78" s="358">
        <v>0</v>
      </c>
      <c r="G78" s="358">
        <v>1.4770000000000001</v>
      </c>
      <c r="H78" s="358">
        <v>3.5219999999999998</v>
      </c>
      <c r="I78" s="358">
        <v>4.4999999999999998E-2</v>
      </c>
      <c r="J78" s="358">
        <v>4.8000000000000001E-2</v>
      </c>
      <c r="K78" s="358">
        <v>1</v>
      </c>
      <c r="L78" s="358">
        <v>590</v>
      </c>
      <c r="M78" s="358">
        <v>590</v>
      </c>
      <c r="N78" s="358">
        <v>3.1255372020000002E-5</v>
      </c>
      <c r="O78" s="358">
        <v>3.1255372020000002E-5</v>
      </c>
      <c r="P78" s="358">
        <v>1</v>
      </c>
      <c r="Q78" s="358">
        <v>628</v>
      </c>
      <c r="R78" s="358">
        <v>3.1255371999999998E-6</v>
      </c>
      <c r="S78" s="358">
        <v>0</v>
      </c>
      <c r="T78" s="358">
        <v>0</v>
      </c>
      <c r="U78" s="358">
        <v>0</v>
      </c>
      <c r="V78" s="358">
        <v>0</v>
      </c>
      <c r="W78" s="358">
        <v>0</v>
      </c>
      <c r="X78" s="358">
        <v>0</v>
      </c>
      <c r="Y78" s="358" t="s">
        <v>1443</v>
      </c>
      <c r="Z78" s="358" t="s">
        <v>1443</v>
      </c>
    </row>
    <row r="79" spans="2:26" x14ac:dyDescent="0.2">
      <c r="B79" s="358" t="s">
        <v>1468</v>
      </c>
      <c r="C79" s="358" t="s">
        <v>1442</v>
      </c>
      <c r="D79" s="358" t="s">
        <v>1867</v>
      </c>
      <c r="E79" s="358">
        <v>0</v>
      </c>
      <c r="F79" s="358">
        <v>0</v>
      </c>
      <c r="G79" s="358">
        <v>0.14399999999999999</v>
      </c>
      <c r="H79" s="358">
        <v>0</v>
      </c>
      <c r="I79" s="358">
        <v>0</v>
      </c>
      <c r="J79" s="358">
        <v>0</v>
      </c>
      <c r="K79" s="358">
        <v>0</v>
      </c>
      <c r="L79" s="358">
        <v>0</v>
      </c>
      <c r="M79" s="358">
        <v>0</v>
      </c>
      <c r="N79" s="358">
        <v>0</v>
      </c>
      <c r="O79" s="358">
        <v>0</v>
      </c>
      <c r="P79" s="358">
        <v>0</v>
      </c>
      <c r="Q79" s="358">
        <v>0</v>
      </c>
      <c r="R79" s="358">
        <v>0</v>
      </c>
      <c r="S79" s="358">
        <v>0</v>
      </c>
      <c r="T79" s="358">
        <v>0</v>
      </c>
      <c r="U79" s="358">
        <v>0</v>
      </c>
      <c r="V79" s="358">
        <v>0</v>
      </c>
      <c r="W79" s="358">
        <v>0</v>
      </c>
      <c r="X79" s="358">
        <v>0</v>
      </c>
      <c r="Y79" s="358" t="s">
        <v>1443</v>
      </c>
      <c r="Z79" s="358" t="s">
        <v>1443</v>
      </c>
    </row>
    <row r="80" spans="2:26" x14ac:dyDescent="0.2">
      <c r="B80" s="358" t="s">
        <v>1469</v>
      </c>
      <c r="C80" s="358" t="s">
        <v>1442</v>
      </c>
      <c r="D80" s="358" t="s">
        <v>1867</v>
      </c>
      <c r="E80" s="358">
        <v>395</v>
      </c>
      <c r="F80" s="358">
        <v>0</v>
      </c>
      <c r="G80" s="358">
        <v>1.6319999999999999</v>
      </c>
      <c r="H80" s="358">
        <v>0.99</v>
      </c>
      <c r="I80" s="358">
        <v>0</v>
      </c>
      <c r="J80" s="358">
        <v>0</v>
      </c>
      <c r="K80" s="358">
        <v>0</v>
      </c>
      <c r="L80" s="358">
        <v>0</v>
      </c>
      <c r="M80" s="358">
        <v>0</v>
      </c>
      <c r="N80" s="358">
        <v>0</v>
      </c>
      <c r="O80" s="358">
        <v>0</v>
      </c>
      <c r="P80" s="358">
        <v>0</v>
      </c>
      <c r="Q80" s="358">
        <v>0</v>
      </c>
      <c r="R80" s="358">
        <v>0</v>
      </c>
      <c r="S80" s="358">
        <v>0</v>
      </c>
      <c r="T80" s="358">
        <v>0</v>
      </c>
      <c r="U80" s="358">
        <v>0</v>
      </c>
      <c r="V80" s="358">
        <v>0</v>
      </c>
      <c r="W80" s="358">
        <v>0</v>
      </c>
      <c r="X80" s="358">
        <v>0</v>
      </c>
      <c r="Y80" s="358" t="s">
        <v>1443</v>
      </c>
      <c r="Z80" s="358" t="s">
        <v>1443</v>
      </c>
    </row>
    <row r="81" spans="2:26" x14ac:dyDescent="0.2">
      <c r="B81" s="358" t="s">
        <v>1470</v>
      </c>
      <c r="C81" s="358" t="s">
        <v>1442</v>
      </c>
      <c r="D81" s="358" t="s">
        <v>1868</v>
      </c>
      <c r="E81" s="358">
        <v>2351</v>
      </c>
      <c r="F81" s="358">
        <v>0</v>
      </c>
      <c r="G81" s="358">
        <v>5.234</v>
      </c>
      <c r="H81" s="358">
        <v>4.5270000000000001</v>
      </c>
      <c r="I81" s="358">
        <v>0.03</v>
      </c>
      <c r="J81" s="358">
        <v>0</v>
      </c>
      <c r="K81" s="358">
        <v>2</v>
      </c>
      <c r="L81" s="358">
        <v>2436</v>
      </c>
      <c r="M81" s="358">
        <v>2436</v>
      </c>
      <c r="N81" s="358">
        <v>4.688305803E-5</v>
      </c>
      <c r="O81" s="358">
        <v>4.688305803E-5</v>
      </c>
      <c r="P81" s="358">
        <v>0</v>
      </c>
      <c r="Q81" s="358">
        <v>0</v>
      </c>
      <c r="R81" s="358">
        <v>0</v>
      </c>
      <c r="S81" s="358">
        <v>1</v>
      </c>
      <c r="T81" s="358">
        <v>0</v>
      </c>
      <c r="U81" s="358">
        <v>1.9972182718899999E-3</v>
      </c>
      <c r="V81" s="358">
        <v>1.9972182718899999E-3</v>
      </c>
      <c r="W81" s="358">
        <v>0</v>
      </c>
      <c r="X81" s="358">
        <v>0</v>
      </c>
      <c r="Y81" s="358" t="s">
        <v>1443</v>
      </c>
      <c r="Z81" s="358" t="s">
        <v>1443</v>
      </c>
    </row>
    <row r="82" spans="2:26" x14ac:dyDescent="0.2">
      <c r="B82" s="358" t="s">
        <v>1298</v>
      </c>
      <c r="C82" s="358" t="s">
        <v>1442</v>
      </c>
      <c r="D82" s="358" t="s">
        <v>1867</v>
      </c>
      <c r="E82" s="358">
        <v>308</v>
      </c>
      <c r="F82" s="358">
        <v>0</v>
      </c>
      <c r="G82" s="358">
        <v>2.9630000000000001</v>
      </c>
      <c r="H82" s="358">
        <v>3.74</v>
      </c>
      <c r="I82" s="358">
        <v>0</v>
      </c>
      <c r="J82" s="358">
        <v>0.154</v>
      </c>
      <c r="K82" s="358">
        <v>0</v>
      </c>
      <c r="L82" s="358">
        <v>0</v>
      </c>
      <c r="M82" s="358">
        <v>0</v>
      </c>
      <c r="N82" s="358">
        <v>0</v>
      </c>
      <c r="O82" s="358">
        <v>0</v>
      </c>
      <c r="P82" s="358">
        <v>1</v>
      </c>
      <c r="Q82" s="358">
        <v>1960</v>
      </c>
      <c r="R82" s="358">
        <v>2.5004297609999998E-5</v>
      </c>
      <c r="S82" s="358">
        <v>0</v>
      </c>
      <c r="T82" s="358">
        <v>0</v>
      </c>
      <c r="U82" s="358">
        <v>0</v>
      </c>
      <c r="V82" s="358">
        <v>0</v>
      </c>
      <c r="W82" s="358">
        <v>0</v>
      </c>
      <c r="X82" s="358">
        <v>0</v>
      </c>
      <c r="Y82" s="358" t="s">
        <v>1443</v>
      </c>
      <c r="Z82" s="358" t="s">
        <v>1443</v>
      </c>
    </row>
    <row r="83" spans="2:26" x14ac:dyDescent="0.2">
      <c r="B83" s="358" t="s">
        <v>1299</v>
      </c>
      <c r="C83" s="358" t="s">
        <v>1442</v>
      </c>
      <c r="D83" s="358" t="s">
        <v>1867</v>
      </c>
      <c r="E83" s="358">
        <v>1172</v>
      </c>
      <c r="F83" s="358">
        <v>0</v>
      </c>
      <c r="G83" s="358">
        <v>3.4809999999999999</v>
      </c>
      <c r="H83" s="358">
        <v>3.9660000000000002</v>
      </c>
      <c r="I83" s="358">
        <v>1.2E-2</v>
      </c>
      <c r="J83" s="358">
        <v>0.63100000000000001</v>
      </c>
      <c r="K83" s="358">
        <v>1</v>
      </c>
      <c r="L83" s="358">
        <v>549</v>
      </c>
      <c r="M83" s="358">
        <v>549</v>
      </c>
      <c r="N83" s="358">
        <v>1.2502148810000001E-5</v>
      </c>
      <c r="O83" s="358">
        <v>1.2502148810000001E-5</v>
      </c>
      <c r="P83" s="358">
        <v>1</v>
      </c>
      <c r="Q83" s="358">
        <v>28728</v>
      </c>
      <c r="R83" s="358">
        <v>2.6254512494000001E-4</v>
      </c>
      <c r="S83" s="358">
        <v>0</v>
      </c>
      <c r="T83" s="358">
        <v>0</v>
      </c>
      <c r="U83" s="358">
        <v>0</v>
      </c>
      <c r="V83" s="358">
        <v>0</v>
      </c>
      <c r="W83" s="358">
        <v>0</v>
      </c>
      <c r="X83" s="358">
        <v>0</v>
      </c>
      <c r="Y83" s="358" t="s">
        <v>1443</v>
      </c>
      <c r="Z83" s="358" t="s">
        <v>1443</v>
      </c>
    </row>
    <row r="84" spans="2:26" x14ac:dyDescent="0.2">
      <c r="B84" s="358" t="s">
        <v>1300</v>
      </c>
      <c r="C84" s="358" t="s">
        <v>1442</v>
      </c>
      <c r="D84" s="358" t="s">
        <v>1868</v>
      </c>
      <c r="E84" s="358">
        <v>2991</v>
      </c>
      <c r="F84" s="358">
        <v>0</v>
      </c>
      <c r="G84" s="358">
        <v>8.6159999999999997</v>
      </c>
      <c r="H84" s="358">
        <v>4.76</v>
      </c>
      <c r="I84" s="358">
        <v>0.01</v>
      </c>
      <c r="J84" s="358">
        <v>0.61399999999999999</v>
      </c>
      <c r="K84" s="358">
        <v>0</v>
      </c>
      <c r="L84" s="358">
        <v>953</v>
      </c>
      <c r="M84" s="358">
        <v>953</v>
      </c>
      <c r="N84" s="358">
        <v>2.8129834819999998E-5</v>
      </c>
      <c r="O84" s="358">
        <v>2.8129834819999998E-5</v>
      </c>
      <c r="P84" s="358">
        <v>1</v>
      </c>
      <c r="Q84" s="358">
        <v>59400</v>
      </c>
      <c r="R84" s="358">
        <v>5.1571363828000003E-4</v>
      </c>
      <c r="S84" s="358">
        <v>0</v>
      </c>
      <c r="T84" s="358">
        <v>0</v>
      </c>
      <c r="U84" s="358">
        <v>0</v>
      </c>
      <c r="V84" s="358">
        <v>0</v>
      </c>
      <c r="W84" s="358">
        <v>0</v>
      </c>
      <c r="X84" s="358">
        <v>0</v>
      </c>
      <c r="Y84" s="358" t="s">
        <v>1443</v>
      </c>
      <c r="Z84" s="358" t="s">
        <v>1443</v>
      </c>
    </row>
    <row r="85" spans="2:26" x14ac:dyDescent="0.2">
      <c r="B85" s="358" t="s">
        <v>1471</v>
      </c>
      <c r="C85" s="358" t="s">
        <v>1442</v>
      </c>
      <c r="D85" s="358" t="s">
        <v>1867</v>
      </c>
      <c r="E85" s="358">
        <v>117</v>
      </c>
      <c r="F85" s="358">
        <v>0</v>
      </c>
      <c r="G85" s="358">
        <v>4.2990000000000004</v>
      </c>
      <c r="H85" s="358">
        <v>5.1950000000000003</v>
      </c>
      <c r="I85" s="358">
        <v>0</v>
      </c>
      <c r="J85" s="358">
        <v>0</v>
      </c>
      <c r="K85" s="358">
        <v>0</v>
      </c>
      <c r="L85" s="358">
        <v>0</v>
      </c>
      <c r="M85" s="358">
        <v>0</v>
      </c>
      <c r="N85" s="358">
        <v>0</v>
      </c>
      <c r="O85" s="358">
        <v>0</v>
      </c>
      <c r="P85" s="358">
        <v>0</v>
      </c>
      <c r="Q85" s="358">
        <v>0</v>
      </c>
      <c r="R85" s="358">
        <v>0</v>
      </c>
      <c r="S85" s="358">
        <v>0</v>
      </c>
      <c r="T85" s="358">
        <v>0</v>
      </c>
      <c r="U85" s="358">
        <v>0</v>
      </c>
      <c r="V85" s="358">
        <v>0</v>
      </c>
      <c r="W85" s="358">
        <v>0</v>
      </c>
      <c r="X85" s="358">
        <v>0</v>
      </c>
      <c r="Y85" s="358" t="s">
        <v>1443</v>
      </c>
      <c r="Z85" s="358" t="s">
        <v>1443</v>
      </c>
    </row>
    <row r="86" spans="2:26" x14ac:dyDescent="0.2">
      <c r="B86" s="358" t="s">
        <v>1301</v>
      </c>
      <c r="C86" s="358" t="s">
        <v>1442</v>
      </c>
      <c r="D86" s="358" t="s">
        <v>1868</v>
      </c>
      <c r="E86" s="358">
        <v>877</v>
      </c>
      <c r="F86" s="358">
        <v>0</v>
      </c>
      <c r="G86" s="358">
        <v>4.5670000000000002</v>
      </c>
      <c r="H86" s="358">
        <v>4.0449999999999999</v>
      </c>
      <c r="I86" s="358">
        <v>5.3999999999999999E-2</v>
      </c>
      <c r="J86" s="358">
        <v>2E-3</v>
      </c>
      <c r="K86" s="358">
        <v>1</v>
      </c>
      <c r="L86" s="358">
        <v>1795</v>
      </c>
      <c r="M86" s="358">
        <v>1795</v>
      </c>
      <c r="N86" s="358">
        <v>6.2510744030000001E-5</v>
      </c>
      <c r="O86" s="358">
        <v>6.2510744030000001E-5</v>
      </c>
      <c r="P86" s="358">
        <v>1</v>
      </c>
      <c r="Q86" s="358">
        <v>72</v>
      </c>
      <c r="R86" s="358">
        <v>3.1255371999999998E-6</v>
      </c>
      <c r="S86" s="358">
        <v>0</v>
      </c>
      <c r="T86" s="358">
        <v>0</v>
      </c>
      <c r="U86" s="358">
        <v>0</v>
      </c>
      <c r="V86" s="358">
        <v>0</v>
      </c>
      <c r="W86" s="358">
        <v>0</v>
      </c>
      <c r="X86" s="358">
        <v>0</v>
      </c>
      <c r="Y86" s="358" t="s">
        <v>1443</v>
      </c>
      <c r="Z86" s="358" t="s">
        <v>1443</v>
      </c>
    </row>
    <row r="87" spans="2:26" x14ac:dyDescent="0.2">
      <c r="B87" s="358" t="s">
        <v>1472</v>
      </c>
      <c r="C87" s="358" t="s">
        <v>1442</v>
      </c>
      <c r="D87" s="358" t="s">
        <v>1867</v>
      </c>
      <c r="E87" s="358">
        <v>735</v>
      </c>
      <c r="F87" s="358">
        <v>0</v>
      </c>
      <c r="G87" s="358">
        <v>2.69</v>
      </c>
      <c r="H87" s="358">
        <v>3.73</v>
      </c>
      <c r="I87" s="358">
        <v>1.6E-2</v>
      </c>
      <c r="J87" s="358">
        <v>0</v>
      </c>
      <c r="K87" s="358">
        <v>1</v>
      </c>
      <c r="L87" s="358">
        <v>487</v>
      </c>
      <c r="M87" s="358">
        <v>487</v>
      </c>
      <c r="N87" s="358">
        <v>1.2502148810000001E-5</v>
      </c>
      <c r="O87" s="358">
        <v>1.2502148810000001E-5</v>
      </c>
      <c r="P87" s="358">
        <v>0</v>
      </c>
      <c r="Q87" s="358">
        <v>0</v>
      </c>
      <c r="R87" s="358">
        <v>0</v>
      </c>
      <c r="S87" s="358">
        <v>0</v>
      </c>
      <c r="T87" s="358">
        <v>0</v>
      </c>
      <c r="U87" s="358">
        <v>0</v>
      </c>
      <c r="V87" s="358">
        <v>0</v>
      </c>
      <c r="W87" s="358">
        <v>0</v>
      </c>
      <c r="X87" s="358">
        <v>0</v>
      </c>
      <c r="Y87" s="358" t="s">
        <v>1443</v>
      </c>
      <c r="Z87" s="358" t="s">
        <v>1443</v>
      </c>
    </row>
    <row r="88" spans="2:26" x14ac:dyDescent="0.2">
      <c r="B88" s="358" t="s">
        <v>1473</v>
      </c>
      <c r="C88" s="358" t="s">
        <v>1442</v>
      </c>
      <c r="D88" s="358" t="s">
        <v>1868</v>
      </c>
      <c r="E88" s="358">
        <v>424</v>
      </c>
      <c r="F88" s="358">
        <v>0</v>
      </c>
      <c r="G88" s="358">
        <v>1.702</v>
      </c>
      <c r="H88" s="358">
        <v>1.583</v>
      </c>
      <c r="I88" s="358">
        <v>5.0000000000000001E-3</v>
      </c>
      <c r="J88" s="358">
        <v>0</v>
      </c>
      <c r="K88" s="358">
        <v>0</v>
      </c>
      <c r="L88" s="358">
        <v>224</v>
      </c>
      <c r="M88" s="358">
        <v>224</v>
      </c>
      <c r="N88" s="358">
        <v>6.2510743999999996E-6</v>
      </c>
      <c r="O88" s="358">
        <v>6.2510743999999996E-6</v>
      </c>
      <c r="P88" s="358">
        <v>0</v>
      </c>
      <c r="Q88" s="358">
        <v>0</v>
      </c>
      <c r="R88" s="358">
        <v>0</v>
      </c>
      <c r="S88" s="358">
        <v>0</v>
      </c>
      <c r="T88" s="358">
        <v>0</v>
      </c>
      <c r="U88" s="358">
        <v>0</v>
      </c>
      <c r="V88" s="358">
        <v>0</v>
      </c>
      <c r="W88" s="358">
        <v>0</v>
      </c>
      <c r="X88" s="358">
        <v>0</v>
      </c>
      <c r="Y88" s="358" t="s">
        <v>1443</v>
      </c>
      <c r="Z88" s="358" t="s">
        <v>1443</v>
      </c>
    </row>
    <row r="89" spans="2:26" x14ac:dyDescent="0.2">
      <c r="B89" s="358" t="s">
        <v>1474</v>
      </c>
      <c r="C89" s="358" t="s">
        <v>1442</v>
      </c>
      <c r="D89" s="358" t="s">
        <v>1867</v>
      </c>
      <c r="E89" s="358">
        <v>62</v>
      </c>
      <c r="F89" s="358">
        <v>0</v>
      </c>
      <c r="G89" s="358">
        <v>4.351</v>
      </c>
      <c r="H89" s="358">
        <v>4.2709999999999999</v>
      </c>
      <c r="I89" s="358">
        <v>0</v>
      </c>
      <c r="J89" s="358">
        <v>0</v>
      </c>
      <c r="K89" s="358">
        <v>0</v>
      </c>
      <c r="L89" s="358">
        <v>0</v>
      </c>
      <c r="M89" s="358">
        <v>0</v>
      </c>
      <c r="N89" s="358">
        <v>0</v>
      </c>
      <c r="O89" s="358">
        <v>0</v>
      </c>
      <c r="P89" s="358">
        <v>0</v>
      </c>
      <c r="Q89" s="358">
        <v>0</v>
      </c>
      <c r="R89" s="358">
        <v>0</v>
      </c>
      <c r="S89" s="358">
        <v>0</v>
      </c>
      <c r="T89" s="358">
        <v>0</v>
      </c>
      <c r="U89" s="358">
        <v>0</v>
      </c>
      <c r="V89" s="358">
        <v>0</v>
      </c>
      <c r="W89" s="358">
        <v>0</v>
      </c>
      <c r="X89" s="358">
        <v>0</v>
      </c>
      <c r="Y89" s="358" t="s">
        <v>1443</v>
      </c>
      <c r="Z89" s="358" t="s">
        <v>1443</v>
      </c>
    </row>
    <row r="90" spans="2:26" x14ac:dyDescent="0.2">
      <c r="B90" s="358" t="s">
        <v>1475</v>
      </c>
      <c r="C90" s="358" t="s">
        <v>1442</v>
      </c>
      <c r="D90" s="358" t="s">
        <v>1868</v>
      </c>
      <c r="E90" s="358">
        <v>100</v>
      </c>
      <c r="F90" s="358">
        <v>0</v>
      </c>
      <c r="G90" s="358">
        <v>4.3789999999999996</v>
      </c>
      <c r="H90" s="358">
        <v>4.33</v>
      </c>
      <c r="I90" s="358">
        <v>3.0950000000000002</v>
      </c>
      <c r="J90" s="358">
        <v>0</v>
      </c>
      <c r="K90" s="358">
        <v>1</v>
      </c>
      <c r="L90" s="358">
        <v>11009</v>
      </c>
      <c r="M90" s="358">
        <v>11009</v>
      </c>
      <c r="N90" s="358">
        <v>4.4695181983999999E-4</v>
      </c>
      <c r="O90" s="358">
        <v>4.4695181983999999E-4</v>
      </c>
      <c r="P90" s="358">
        <v>0</v>
      </c>
      <c r="Q90" s="358">
        <v>0</v>
      </c>
      <c r="R90" s="358">
        <v>0</v>
      </c>
      <c r="S90" s="358">
        <v>0</v>
      </c>
      <c r="T90" s="358">
        <v>0</v>
      </c>
      <c r="U90" s="358">
        <v>0</v>
      </c>
      <c r="V90" s="358">
        <v>0</v>
      </c>
      <c r="W90" s="358">
        <v>0</v>
      </c>
      <c r="X90" s="358">
        <v>0</v>
      </c>
      <c r="Y90" s="358" t="s">
        <v>1443</v>
      </c>
      <c r="Z90" s="358" t="s">
        <v>1443</v>
      </c>
    </row>
    <row r="91" spans="2:26" x14ac:dyDescent="0.2">
      <c r="B91" s="358" t="s">
        <v>1476</v>
      </c>
      <c r="C91" s="358" t="s">
        <v>1442</v>
      </c>
      <c r="D91" s="358" t="s">
        <v>1868</v>
      </c>
      <c r="E91" s="358">
        <v>1</v>
      </c>
      <c r="F91" s="358">
        <v>4.2809999999999997</v>
      </c>
      <c r="G91" s="358">
        <v>0.745</v>
      </c>
      <c r="H91" s="358">
        <v>5</v>
      </c>
      <c r="I91" s="358">
        <v>0</v>
      </c>
      <c r="J91" s="358">
        <v>0</v>
      </c>
      <c r="K91" s="358">
        <v>0</v>
      </c>
      <c r="L91" s="358">
        <v>0</v>
      </c>
      <c r="M91" s="358">
        <v>0</v>
      </c>
      <c r="N91" s="358">
        <v>0</v>
      </c>
      <c r="O91" s="358">
        <v>0</v>
      </c>
      <c r="P91" s="358">
        <v>0</v>
      </c>
      <c r="Q91" s="358">
        <v>0</v>
      </c>
      <c r="R91" s="358">
        <v>0</v>
      </c>
      <c r="S91" s="358">
        <v>0</v>
      </c>
      <c r="T91" s="358">
        <v>0</v>
      </c>
      <c r="U91" s="358">
        <v>0</v>
      </c>
      <c r="V91" s="358">
        <v>0</v>
      </c>
      <c r="W91" s="358">
        <v>0</v>
      </c>
      <c r="X91" s="358">
        <v>0</v>
      </c>
      <c r="Y91" s="358" t="s">
        <v>1443</v>
      </c>
      <c r="Z91" s="358" t="s">
        <v>1443</v>
      </c>
    </row>
    <row r="92" spans="2:26" x14ac:dyDescent="0.2">
      <c r="B92" s="358" t="s">
        <v>1477</v>
      </c>
      <c r="C92" s="358" t="s">
        <v>1442</v>
      </c>
      <c r="D92" s="358" t="s">
        <v>1868</v>
      </c>
      <c r="E92" s="358">
        <v>2</v>
      </c>
      <c r="F92" s="358">
        <v>0.92100000000000004</v>
      </c>
      <c r="G92" s="358">
        <v>7.2130000000000001</v>
      </c>
      <c r="H92" s="358">
        <v>5</v>
      </c>
      <c r="I92" s="358">
        <v>0</v>
      </c>
      <c r="J92" s="358">
        <v>0</v>
      </c>
      <c r="K92" s="358">
        <v>0</v>
      </c>
      <c r="L92" s="358">
        <v>0</v>
      </c>
      <c r="M92" s="358">
        <v>0</v>
      </c>
      <c r="N92" s="358">
        <v>0</v>
      </c>
      <c r="O92" s="358">
        <v>0</v>
      </c>
      <c r="P92" s="358">
        <v>0</v>
      </c>
      <c r="Q92" s="358">
        <v>0</v>
      </c>
      <c r="R92" s="358">
        <v>0</v>
      </c>
      <c r="S92" s="358">
        <v>0</v>
      </c>
      <c r="T92" s="358">
        <v>0</v>
      </c>
      <c r="U92" s="358">
        <v>0</v>
      </c>
      <c r="V92" s="358">
        <v>0</v>
      </c>
      <c r="W92" s="358">
        <v>0</v>
      </c>
      <c r="X92" s="358">
        <v>0</v>
      </c>
      <c r="Y92" s="358" t="s">
        <v>1443</v>
      </c>
      <c r="Z92" s="358" t="s">
        <v>1443</v>
      </c>
    </row>
    <row r="93" spans="2:26" x14ac:dyDescent="0.2">
      <c r="B93" s="358" t="s">
        <v>1478</v>
      </c>
      <c r="C93" s="358" t="s">
        <v>1442</v>
      </c>
      <c r="D93" s="358" t="s">
        <v>1868</v>
      </c>
      <c r="E93" s="358">
        <v>0</v>
      </c>
      <c r="F93" s="358">
        <v>0</v>
      </c>
      <c r="G93" s="358">
        <v>0</v>
      </c>
      <c r="H93" s="358">
        <v>0</v>
      </c>
      <c r="I93" s="358">
        <v>0</v>
      </c>
      <c r="J93" s="358">
        <v>0</v>
      </c>
      <c r="K93" s="358">
        <v>0</v>
      </c>
      <c r="L93" s="358">
        <v>0</v>
      </c>
      <c r="M93" s="358">
        <v>0</v>
      </c>
      <c r="N93" s="358">
        <v>0</v>
      </c>
      <c r="O93" s="358">
        <v>0</v>
      </c>
      <c r="P93" s="358">
        <v>0</v>
      </c>
      <c r="Q93" s="358">
        <v>0</v>
      </c>
      <c r="R93" s="358">
        <v>0</v>
      </c>
      <c r="S93" s="358">
        <v>0</v>
      </c>
      <c r="T93" s="358">
        <v>0</v>
      </c>
      <c r="U93" s="358">
        <v>0</v>
      </c>
      <c r="V93" s="358">
        <v>0</v>
      </c>
      <c r="W93" s="358">
        <v>0</v>
      </c>
      <c r="X93" s="358">
        <v>0</v>
      </c>
      <c r="Y93" s="358" t="s">
        <v>1443</v>
      </c>
      <c r="Z93" s="358" t="s">
        <v>1443</v>
      </c>
    </row>
    <row r="94" spans="2:26" x14ac:dyDescent="0.2">
      <c r="B94" s="358" t="s">
        <v>1302</v>
      </c>
      <c r="C94" s="358" t="s">
        <v>1442</v>
      </c>
      <c r="D94" s="358" t="s">
        <v>1868</v>
      </c>
      <c r="E94" s="358">
        <v>780</v>
      </c>
      <c r="F94" s="358">
        <v>4.516</v>
      </c>
      <c r="G94" s="358">
        <v>1.0209999999999999</v>
      </c>
      <c r="H94" s="358">
        <v>0</v>
      </c>
      <c r="I94" s="358">
        <v>0</v>
      </c>
      <c r="J94" s="358">
        <v>0</v>
      </c>
      <c r="K94" s="358">
        <v>0</v>
      </c>
      <c r="L94" s="358">
        <v>320</v>
      </c>
      <c r="M94" s="358">
        <v>320</v>
      </c>
      <c r="N94" s="358">
        <v>3.1255371999999998E-6</v>
      </c>
      <c r="O94" s="358">
        <v>3.1255371999999998E-6</v>
      </c>
      <c r="P94" s="358">
        <v>1</v>
      </c>
      <c r="Q94" s="358">
        <v>13515</v>
      </c>
      <c r="R94" s="358">
        <v>1.5940239729E-4</v>
      </c>
      <c r="S94" s="358">
        <v>0</v>
      </c>
      <c r="T94" s="358">
        <v>0</v>
      </c>
      <c r="U94" s="358">
        <v>0</v>
      </c>
      <c r="V94" s="358">
        <v>0</v>
      </c>
      <c r="W94" s="358">
        <v>0</v>
      </c>
      <c r="X94" s="358">
        <v>0</v>
      </c>
      <c r="Y94" s="358" t="s">
        <v>1443</v>
      </c>
      <c r="Z94" s="358" t="s">
        <v>1443</v>
      </c>
    </row>
    <row r="95" spans="2:26" x14ac:dyDescent="0.2">
      <c r="B95" s="358" t="s">
        <v>1479</v>
      </c>
      <c r="C95" s="358" t="s">
        <v>1442</v>
      </c>
      <c r="D95" s="358" t="s">
        <v>1868</v>
      </c>
      <c r="E95" s="358">
        <v>1</v>
      </c>
      <c r="F95" s="358">
        <v>0</v>
      </c>
      <c r="G95" s="358">
        <v>1.0069999999999999</v>
      </c>
      <c r="H95" s="358">
        <v>0.46800000000000003</v>
      </c>
      <c r="I95" s="358">
        <v>0</v>
      </c>
      <c r="J95" s="358">
        <v>0</v>
      </c>
      <c r="K95" s="358">
        <v>0</v>
      </c>
      <c r="L95" s="358">
        <v>0</v>
      </c>
      <c r="M95" s="358">
        <v>0</v>
      </c>
      <c r="N95" s="358">
        <v>0</v>
      </c>
      <c r="O95" s="358">
        <v>0</v>
      </c>
      <c r="P95" s="358">
        <v>0</v>
      </c>
      <c r="Q95" s="358">
        <v>0</v>
      </c>
      <c r="R95" s="358">
        <v>0</v>
      </c>
      <c r="S95" s="358">
        <v>0</v>
      </c>
      <c r="T95" s="358">
        <v>0</v>
      </c>
      <c r="U95" s="358">
        <v>0</v>
      </c>
      <c r="V95" s="358">
        <v>0</v>
      </c>
      <c r="W95" s="358">
        <v>0</v>
      </c>
      <c r="X95" s="358">
        <v>0</v>
      </c>
      <c r="Y95" s="358" t="s">
        <v>1443</v>
      </c>
      <c r="Z95" s="358" t="s">
        <v>1443</v>
      </c>
    </row>
    <row r="96" spans="2:26" x14ac:dyDescent="0.2">
      <c r="B96" s="358" t="s">
        <v>1253</v>
      </c>
      <c r="C96" s="358" t="s">
        <v>1442</v>
      </c>
      <c r="D96" s="358" t="s">
        <v>1868</v>
      </c>
      <c r="E96" s="358">
        <v>1375</v>
      </c>
      <c r="F96" s="358">
        <v>3.4630000000000001</v>
      </c>
      <c r="G96" s="358">
        <v>0.91400000000000003</v>
      </c>
      <c r="H96" s="358">
        <v>2.5590000000000002</v>
      </c>
      <c r="I96" s="358">
        <v>6.96</v>
      </c>
      <c r="J96" s="358">
        <v>0</v>
      </c>
      <c r="K96" s="358">
        <v>3</v>
      </c>
      <c r="L96" s="358">
        <v>576160</v>
      </c>
      <c r="M96" s="358">
        <v>11090</v>
      </c>
      <c r="N96" s="358">
        <v>4.8039506790200004E-3</v>
      </c>
      <c r="O96" s="358">
        <v>1.6252793448999999E-4</v>
      </c>
      <c r="P96" s="358">
        <v>0</v>
      </c>
      <c r="Q96" s="358">
        <v>0</v>
      </c>
      <c r="R96" s="358">
        <v>0</v>
      </c>
      <c r="S96" s="358">
        <v>0</v>
      </c>
      <c r="T96" s="358">
        <v>0</v>
      </c>
      <c r="U96" s="358">
        <v>0</v>
      </c>
      <c r="V96" s="358">
        <v>0</v>
      </c>
      <c r="W96" s="358">
        <v>0</v>
      </c>
      <c r="X96" s="358">
        <v>0</v>
      </c>
      <c r="Y96" s="358" t="s">
        <v>1449</v>
      </c>
      <c r="Z96" s="358" t="s">
        <v>1443</v>
      </c>
    </row>
    <row r="97" spans="2:26" x14ac:dyDescent="0.2">
      <c r="B97" s="358" t="s">
        <v>1204</v>
      </c>
      <c r="C97" s="358" t="s">
        <v>1442</v>
      </c>
      <c r="D97" s="358" t="s">
        <v>1868</v>
      </c>
      <c r="E97" s="358">
        <v>1250</v>
      </c>
      <c r="F97" s="358">
        <v>3.0529999999999999</v>
      </c>
      <c r="G97" s="358">
        <v>1.8</v>
      </c>
      <c r="H97" s="358">
        <v>2.9350000000000001</v>
      </c>
      <c r="I97" s="358">
        <v>2.9590000000000001</v>
      </c>
      <c r="J97" s="358">
        <v>0.85199999999999998</v>
      </c>
      <c r="K97" s="358">
        <v>15</v>
      </c>
      <c r="L97" s="358">
        <v>194139</v>
      </c>
      <c r="M97" s="358">
        <v>76736</v>
      </c>
      <c r="N97" s="358">
        <v>2.39103595931E-3</v>
      </c>
      <c r="O97" s="358">
        <v>1.4690024847999999E-3</v>
      </c>
      <c r="P97" s="358">
        <v>6</v>
      </c>
      <c r="Q97" s="358">
        <v>55880</v>
      </c>
      <c r="R97" s="358">
        <v>5.2196471267999995E-4</v>
      </c>
      <c r="S97" s="358">
        <v>0</v>
      </c>
      <c r="T97" s="358">
        <v>0</v>
      </c>
      <c r="U97" s="358">
        <v>0</v>
      </c>
      <c r="V97" s="358">
        <v>0</v>
      </c>
      <c r="W97" s="358">
        <v>0</v>
      </c>
      <c r="X97" s="358">
        <v>0</v>
      </c>
      <c r="Y97" s="358" t="s">
        <v>1443</v>
      </c>
      <c r="Z97" s="358" t="s">
        <v>1443</v>
      </c>
    </row>
    <row r="98" spans="2:26" x14ac:dyDescent="0.2">
      <c r="B98" s="358" t="s">
        <v>1480</v>
      </c>
      <c r="C98" s="358" t="s">
        <v>1442</v>
      </c>
      <c r="D98" s="358" t="s">
        <v>1868</v>
      </c>
      <c r="E98" s="358">
        <v>0</v>
      </c>
      <c r="F98" s="358">
        <v>1.8029999999999999</v>
      </c>
      <c r="G98" s="358">
        <v>1.63</v>
      </c>
      <c r="H98" s="358">
        <v>1.3939999999999999</v>
      </c>
      <c r="I98" s="358">
        <v>0</v>
      </c>
      <c r="J98" s="358">
        <v>0</v>
      </c>
      <c r="K98" s="358">
        <v>0</v>
      </c>
      <c r="L98" s="358">
        <v>0</v>
      </c>
      <c r="M98" s="358">
        <v>0</v>
      </c>
      <c r="N98" s="358">
        <v>0</v>
      </c>
      <c r="O98" s="358">
        <v>0</v>
      </c>
      <c r="P98" s="358">
        <v>0</v>
      </c>
      <c r="Q98" s="358">
        <v>0</v>
      </c>
      <c r="R98" s="358">
        <v>0</v>
      </c>
      <c r="S98" s="358">
        <v>0</v>
      </c>
      <c r="T98" s="358">
        <v>0</v>
      </c>
      <c r="U98" s="358">
        <v>0</v>
      </c>
      <c r="V98" s="358">
        <v>0</v>
      </c>
      <c r="W98" s="358">
        <v>0</v>
      </c>
      <c r="X98" s="358">
        <v>0</v>
      </c>
      <c r="Y98" s="358" t="s">
        <v>1443</v>
      </c>
      <c r="Z98" s="358" t="s">
        <v>1443</v>
      </c>
    </row>
    <row r="99" spans="2:26" x14ac:dyDescent="0.2">
      <c r="B99" s="358" t="s">
        <v>1303</v>
      </c>
      <c r="C99" s="358" t="s">
        <v>1442</v>
      </c>
      <c r="D99" s="358" t="s">
        <v>1868</v>
      </c>
      <c r="E99" s="358">
        <v>98</v>
      </c>
      <c r="F99" s="358">
        <v>0</v>
      </c>
      <c r="G99" s="358">
        <v>0.95899999999999996</v>
      </c>
      <c r="H99" s="358">
        <v>1.2689999999999999</v>
      </c>
      <c r="I99" s="358">
        <v>0</v>
      </c>
      <c r="J99" s="358">
        <v>1.9E-2</v>
      </c>
      <c r="K99" s="358">
        <v>0</v>
      </c>
      <c r="L99" s="358">
        <v>0</v>
      </c>
      <c r="M99" s="358">
        <v>0</v>
      </c>
      <c r="N99" s="358">
        <v>0</v>
      </c>
      <c r="O99" s="358">
        <v>0</v>
      </c>
      <c r="P99" s="358">
        <v>1</v>
      </c>
      <c r="Q99" s="358">
        <v>225</v>
      </c>
      <c r="R99" s="358">
        <v>3.1255371999999998E-6</v>
      </c>
      <c r="S99" s="358">
        <v>0</v>
      </c>
      <c r="T99" s="358">
        <v>0</v>
      </c>
      <c r="U99" s="358">
        <v>0</v>
      </c>
      <c r="V99" s="358">
        <v>0</v>
      </c>
      <c r="W99" s="358">
        <v>0</v>
      </c>
      <c r="X99" s="358">
        <v>0</v>
      </c>
      <c r="Y99" s="358" t="s">
        <v>1443</v>
      </c>
      <c r="Z99" s="358" t="s">
        <v>1443</v>
      </c>
    </row>
    <row r="100" spans="2:26" x14ac:dyDescent="0.2">
      <c r="B100" s="358" t="s">
        <v>1254</v>
      </c>
      <c r="C100" s="358" t="s">
        <v>1442</v>
      </c>
      <c r="D100" s="358" t="s">
        <v>1868</v>
      </c>
      <c r="E100" s="358">
        <v>1130</v>
      </c>
      <c r="F100" s="358">
        <v>2.5379999999999998</v>
      </c>
      <c r="G100" s="358">
        <v>0.66600000000000004</v>
      </c>
      <c r="H100" s="358">
        <v>2.48</v>
      </c>
      <c r="I100" s="358">
        <v>0.36799999999999999</v>
      </c>
      <c r="J100" s="358">
        <v>0.50700000000000001</v>
      </c>
      <c r="K100" s="358">
        <v>2</v>
      </c>
      <c r="L100" s="358">
        <v>25859</v>
      </c>
      <c r="M100" s="358">
        <v>8369</v>
      </c>
      <c r="N100" s="358">
        <v>3.7819000140999997E-4</v>
      </c>
      <c r="O100" s="358">
        <v>2.0628545531E-4</v>
      </c>
      <c r="P100" s="358">
        <v>4</v>
      </c>
      <c r="Q100" s="358">
        <v>35571</v>
      </c>
      <c r="R100" s="358">
        <v>3.4380909218999998E-4</v>
      </c>
      <c r="S100" s="358">
        <v>0</v>
      </c>
      <c r="T100" s="358">
        <v>0</v>
      </c>
      <c r="U100" s="358">
        <v>0</v>
      </c>
      <c r="V100" s="358">
        <v>0</v>
      </c>
      <c r="W100" s="358">
        <v>0</v>
      </c>
      <c r="X100" s="358">
        <v>0</v>
      </c>
      <c r="Y100" s="358" t="s">
        <v>1443</v>
      </c>
      <c r="Z100" s="358" t="s">
        <v>1443</v>
      </c>
    </row>
    <row r="101" spans="2:26" x14ac:dyDescent="0.2">
      <c r="B101" s="358" t="s">
        <v>1255</v>
      </c>
      <c r="C101" s="358" t="s">
        <v>1442</v>
      </c>
      <c r="D101" s="358" t="s">
        <v>1868</v>
      </c>
      <c r="E101" s="358">
        <v>907</v>
      </c>
      <c r="F101" s="358">
        <v>0.85099999999999998</v>
      </c>
      <c r="G101" s="358">
        <v>0.78500000000000003</v>
      </c>
      <c r="H101" s="358">
        <v>2.9039999999999999</v>
      </c>
      <c r="I101" s="358">
        <v>1.657</v>
      </c>
      <c r="J101" s="358">
        <v>0.79400000000000004</v>
      </c>
      <c r="K101" s="358">
        <v>5</v>
      </c>
      <c r="L101" s="358">
        <v>79707</v>
      </c>
      <c r="M101" s="358">
        <v>27171</v>
      </c>
      <c r="N101" s="358">
        <v>5.4696901030000002E-4</v>
      </c>
      <c r="O101" s="358">
        <v>3.4068355499000002E-4</v>
      </c>
      <c r="P101" s="358">
        <v>2</v>
      </c>
      <c r="Q101" s="358">
        <v>38204</v>
      </c>
      <c r="R101" s="358">
        <v>3.1255372017E-4</v>
      </c>
      <c r="S101" s="358">
        <v>0</v>
      </c>
      <c r="T101" s="358">
        <v>0</v>
      </c>
      <c r="U101" s="358">
        <v>0</v>
      </c>
      <c r="V101" s="358">
        <v>0</v>
      </c>
      <c r="W101" s="358">
        <v>0</v>
      </c>
      <c r="X101" s="358">
        <v>0</v>
      </c>
      <c r="Y101" s="358" t="s">
        <v>1443</v>
      </c>
      <c r="Z101" s="358" t="s">
        <v>1443</v>
      </c>
    </row>
    <row r="102" spans="2:26" x14ac:dyDescent="0.2">
      <c r="B102" s="358" t="s">
        <v>1481</v>
      </c>
      <c r="C102" s="358" t="s">
        <v>1442</v>
      </c>
      <c r="D102" s="358" t="s">
        <v>1868</v>
      </c>
      <c r="E102" s="358">
        <v>105</v>
      </c>
      <c r="F102" s="358">
        <v>0</v>
      </c>
      <c r="G102" s="358">
        <v>4.0000000000000001E-3</v>
      </c>
      <c r="H102" s="358">
        <v>0</v>
      </c>
      <c r="I102" s="358">
        <v>0</v>
      </c>
      <c r="J102" s="358">
        <v>0</v>
      </c>
      <c r="K102" s="358">
        <v>0</v>
      </c>
      <c r="L102" s="358">
        <v>350</v>
      </c>
      <c r="M102" s="358">
        <v>350</v>
      </c>
      <c r="N102" s="358">
        <v>3.1255371999999998E-6</v>
      </c>
      <c r="O102" s="358">
        <v>3.1255371999999998E-6</v>
      </c>
      <c r="P102" s="358">
        <v>0</v>
      </c>
      <c r="Q102" s="358">
        <v>0</v>
      </c>
      <c r="R102" s="358">
        <v>0</v>
      </c>
      <c r="S102" s="358">
        <v>0</v>
      </c>
      <c r="T102" s="358">
        <v>0</v>
      </c>
      <c r="U102" s="358">
        <v>0</v>
      </c>
      <c r="V102" s="358">
        <v>0</v>
      </c>
      <c r="W102" s="358">
        <v>0</v>
      </c>
      <c r="X102" s="358">
        <v>0</v>
      </c>
      <c r="Y102" s="358" t="s">
        <v>1443</v>
      </c>
      <c r="Z102" s="358" t="s">
        <v>1443</v>
      </c>
    </row>
    <row r="103" spans="2:26" x14ac:dyDescent="0.2">
      <c r="B103" s="358" t="s">
        <v>1482</v>
      </c>
      <c r="C103" s="358" t="s">
        <v>1442</v>
      </c>
      <c r="D103" s="358" t="s">
        <v>1868</v>
      </c>
      <c r="E103" s="358">
        <v>0</v>
      </c>
      <c r="F103" s="358">
        <v>0</v>
      </c>
      <c r="G103" s="358">
        <v>0</v>
      </c>
      <c r="H103" s="358">
        <v>0</v>
      </c>
      <c r="I103" s="358">
        <v>0</v>
      </c>
      <c r="J103" s="358">
        <v>0</v>
      </c>
      <c r="K103" s="358">
        <v>0</v>
      </c>
      <c r="L103" s="358">
        <v>0</v>
      </c>
      <c r="M103" s="358">
        <v>0</v>
      </c>
      <c r="N103" s="358">
        <v>0</v>
      </c>
      <c r="O103" s="358">
        <v>0</v>
      </c>
      <c r="P103" s="358">
        <v>0</v>
      </c>
      <c r="Q103" s="358">
        <v>0</v>
      </c>
      <c r="R103" s="358">
        <v>0</v>
      </c>
      <c r="S103" s="358">
        <v>0</v>
      </c>
      <c r="T103" s="358">
        <v>0</v>
      </c>
      <c r="U103" s="358">
        <v>0</v>
      </c>
      <c r="V103" s="358">
        <v>0</v>
      </c>
      <c r="W103" s="358">
        <v>0</v>
      </c>
      <c r="X103" s="358">
        <v>0</v>
      </c>
      <c r="Y103" s="358" t="s">
        <v>1443</v>
      </c>
      <c r="Z103" s="358" t="s">
        <v>1443</v>
      </c>
    </row>
    <row r="104" spans="2:26" x14ac:dyDescent="0.2">
      <c r="B104" s="358" t="s">
        <v>1483</v>
      </c>
      <c r="C104" s="358" t="s">
        <v>1442</v>
      </c>
      <c r="D104" s="358" t="s">
        <v>1868</v>
      </c>
      <c r="E104" s="358">
        <v>368</v>
      </c>
      <c r="F104" s="358">
        <v>0.88900000000000001</v>
      </c>
      <c r="G104" s="358">
        <v>0.36299999999999999</v>
      </c>
      <c r="H104" s="358">
        <v>0</v>
      </c>
      <c r="I104" s="358">
        <v>0</v>
      </c>
      <c r="J104" s="358">
        <v>0</v>
      </c>
      <c r="K104" s="358">
        <v>0</v>
      </c>
      <c r="L104" s="358">
        <v>0</v>
      </c>
      <c r="M104" s="358">
        <v>0</v>
      </c>
      <c r="N104" s="358">
        <v>0</v>
      </c>
      <c r="O104" s="358">
        <v>0</v>
      </c>
      <c r="P104" s="358">
        <v>0</v>
      </c>
      <c r="Q104" s="358">
        <v>0</v>
      </c>
      <c r="R104" s="358">
        <v>0</v>
      </c>
      <c r="S104" s="358">
        <v>1</v>
      </c>
      <c r="T104" s="358">
        <v>0</v>
      </c>
      <c r="U104" s="358">
        <v>1.14082107862E-3</v>
      </c>
      <c r="V104" s="358">
        <v>1.14082107862E-3</v>
      </c>
      <c r="W104" s="358">
        <v>0</v>
      </c>
      <c r="X104" s="358">
        <v>0</v>
      </c>
      <c r="Y104" s="358" t="s">
        <v>1443</v>
      </c>
      <c r="Z104" s="358" t="s">
        <v>1443</v>
      </c>
    </row>
    <row r="105" spans="2:26" x14ac:dyDescent="0.2">
      <c r="B105" s="358" t="s">
        <v>1304</v>
      </c>
      <c r="C105" s="358" t="s">
        <v>1442</v>
      </c>
      <c r="D105" s="358" t="s">
        <v>1868</v>
      </c>
      <c r="E105" s="358">
        <v>1166</v>
      </c>
      <c r="F105" s="358">
        <v>8.3049999999999997</v>
      </c>
      <c r="G105" s="358">
        <v>0.88300000000000001</v>
      </c>
      <c r="H105" s="358">
        <v>0</v>
      </c>
      <c r="I105" s="358">
        <v>0</v>
      </c>
      <c r="J105" s="358">
        <v>0</v>
      </c>
      <c r="K105" s="358">
        <v>0</v>
      </c>
      <c r="L105" s="358">
        <v>1002</v>
      </c>
      <c r="M105" s="358">
        <v>1002</v>
      </c>
      <c r="N105" s="358">
        <v>9.3766116100000005E-6</v>
      </c>
      <c r="O105" s="358">
        <v>9.3766116100000005E-6</v>
      </c>
      <c r="P105" s="358">
        <v>3</v>
      </c>
      <c r="Q105" s="358">
        <v>36630</v>
      </c>
      <c r="R105" s="358">
        <v>2.8442388536000001E-4</v>
      </c>
      <c r="S105" s="358">
        <v>0</v>
      </c>
      <c r="T105" s="358">
        <v>0</v>
      </c>
      <c r="U105" s="358">
        <v>0</v>
      </c>
      <c r="V105" s="358">
        <v>0</v>
      </c>
      <c r="W105" s="358">
        <v>0</v>
      </c>
      <c r="X105" s="358">
        <v>0</v>
      </c>
      <c r="Y105" s="358" t="s">
        <v>1443</v>
      </c>
      <c r="Z105" s="358" t="s">
        <v>1443</v>
      </c>
    </row>
    <row r="106" spans="2:26" x14ac:dyDescent="0.2">
      <c r="B106" s="358" t="s">
        <v>1305</v>
      </c>
      <c r="C106" s="358" t="s">
        <v>1442</v>
      </c>
      <c r="D106" s="358" t="s">
        <v>1868</v>
      </c>
      <c r="E106" s="358">
        <v>518</v>
      </c>
      <c r="F106" s="358">
        <v>1.0309999999999999</v>
      </c>
      <c r="G106" s="358">
        <v>3.7850000000000001</v>
      </c>
      <c r="H106" s="358">
        <v>3.375</v>
      </c>
      <c r="I106" s="358">
        <v>0.23499999999999999</v>
      </c>
      <c r="J106" s="358">
        <v>2.9510000000000001</v>
      </c>
      <c r="K106" s="358">
        <v>2</v>
      </c>
      <c r="L106" s="358">
        <v>5564</v>
      </c>
      <c r="M106" s="358">
        <v>5564</v>
      </c>
      <c r="N106" s="358">
        <v>1.0626826486E-4</v>
      </c>
      <c r="O106" s="358">
        <v>1.0626826486E-4</v>
      </c>
      <c r="P106" s="358">
        <v>6</v>
      </c>
      <c r="Q106" s="358">
        <v>69772</v>
      </c>
      <c r="R106" s="358">
        <v>5.6259669630999995E-4</v>
      </c>
      <c r="S106" s="358">
        <v>0</v>
      </c>
      <c r="T106" s="358">
        <v>0</v>
      </c>
      <c r="U106" s="358">
        <v>0</v>
      </c>
      <c r="V106" s="358">
        <v>0</v>
      </c>
      <c r="W106" s="358">
        <v>0</v>
      </c>
      <c r="X106" s="358">
        <v>0</v>
      </c>
      <c r="Y106" s="358" t="s">
        <v>1443</v>
      </c>
      <c r="Z106" s="358" t="s">
        <v>1443</v>
      </c>
    </row>
    <row r="107" spans="2:26" x14ac:dyDescent="0.2">
      <c r="B107" s="358" t="s">
        <v>1306</v>
      </c>
      <c r="C107" s="358" t="s">
        <v>1442</v>
      </c>
      <c r="D107" s="358" t="s">
        <v>1868</v>
      </c>
      <c r="E107" s="358">
        <v>416</v>
      </c>
      <c r="F107" s="358">
        <v>0</v>
      </c>
      <c r="G107" s="358">
        <v>1.9079999999999999</v>
      </c>
      <c r="H107" s="358">
        <v>3.4039999999999999</v>
      </c>
      <c r="I107" s="358">
        <v>0.03</v>
      </c>
      <c r="J107" s="358">
        <v>1.0999999999999999E-2</v>
      </c>
      <c r="K107" s="358">
        <v>0</v>
      </c>
      <c r="L107" s="358">
        <v>559</v>
      </c>
      <c r="M107" s="358">
        <v>559</v>
      </c>
      <c r="N107" s="358">
        <v>3.1255371999999998E-6</v>
      </c>
      <c r="O107" s="358">
        <v>3.1255371999999998E-6</v>
      </c>
      <c r="P107" s="358">
        <v>1</v>
      </c>
      <c r="Q107" s="358">
        <v>200</v>
      </c>
      <c r="R107" s="358">
        <v>3.1255371999999998E-6</v>
      </c>
      <c r="S107" s="358">
        <v>0</v>
      </c>
      <c r="T107" s="358">
        <v>0</v>
      </c>
      <c r="U107" s="358">
        <v>0</v>
      </c>
      <c r="V107" s="358">
        <v>0</v>
      </c>
      <c r="W107" s="358">
        <v>0</v>
      </c>
      <c r="X107" s="358">
        <v>0</v>
      </c>
      <c r="Y107" s="358" t="s">
        <v>1443</v>
      </c>
      <c r="Z107" s="358" t="s">
        <v>1443</v>
      </c>
    </row>
    <row r="108" spans="2:26" x14ac:dyDescent="0.2">
      <c r="B108" s="358" t="s">
        <v>1484</v>
      </c>
      <c r="C108" s="358" t="s">
        <v>1442</v>
      </c>
      <c r="D108" s="358" t="s">
        <v>1868</v>
      </c>
      <c r="E108" s="358">
        <v>284</v>
      </c>
      <c r="F108" s="358">
        <v>0.32500000000000001</v>
      </c>
      <c r="G108" s="358">
        <v>2.9550000000000001</v>
      </c>
      <c r="H108" s="358">
        <v>4.6059999999999999</v>
      </c>
      <c r="I108" s="358">
        <v>0</v>
      </c>
      <c r="J108" s="358">
        <v>0</v>
      </c>
      <c r="K108" s="358">
        <v>0</v>
      </c>
      <c r="L108" s="358">
        <v>0</v>
      </c>
      <c r="M108" s="358">
        <v>0</v>
      </c>
      <c r="N108" s="358">
        <v>0</v>
      </c>
      <c r="O108" s="358">
        <v>0</v>
      </c>
      <c r="P108" s="358">
        <v>0</v>
      </c>
      <c r="Q108" s="358">
        <v>0</v>
      </c>
      <c r="R108" s="358">
        <v>0</v>
      </c>
      <c r="S108" s="358">
        <v>0</v>
      </c>
      <c r="T108" s="358">
        <v>0</v>
      </c>
      <c r="U108" s="358">
        <v>0</v>
      </c>
      <c r="V108" s="358">
        <v>0</v>
      </c>
      <c r="W108" s="358">
        <v>0</v>
      </c>
      <c r="X108" s="358">
        <v>0</v>
      </c>
      <c r="Y108" s="358" t="s">
        <v>1443</v>
      </c>
      <c r="Z108" s="358" t="s">
        <v>1443</v>
      </c>
    </row>
    <row r="109" spans="2:26" x14ac:dyDescent="0.2">
      <c r="B109" s="358" t="s">
        <v>1485</v>
      </c>
      <c r="C109" s="358" t="s">
        <v>1442</v>
      </c>
      <c r="D109" s="358" t="s">
        <v>1868</v>
      </c>
      <c r="E109" s="358">
        <v>1091</v>
      </c>
      <c r="F109" s="358">
        <v>1.016</v>
      </c>
      <c r="G109" s="358">
        <v>1.9530000000000001</v>
      </c>
      <c r="H109" s="358">
        <v>4.5469999999999997</v>
      </c>
      <c r="I109" s="358">
        <v>0.19</v>
      </c>
      <c r="J109" s="358">
        <v>0</v>
      </c>
      <c r="K109" s="358">
        <v>3</v>
      </c>
      <c r="L109" s="358">
        <v>7008</v>
      </c>
      <c r="M109" s="358">
        <v>7008</v>
      </c>
      <c r="N109" s="358">
        <v>1.6877900888999999E-4</v>
      </c>
      <c r="O109" s="358">
        <v>1.6877900888999999E-4</v>
      </c>
      <c r="P109" s="358">
        <v>0</v>
      </c>
      <c r="Q109" s="358">
        <v>0</v>
      </c>
      <c r="R109" s="358">
        <v>0</v>
      </c>
      <c r="S109" s="358">
        <v>0</v>
      </c>
      <c r="T109" s="358">
        <v>0</v>
      </c>
      <c r="U109" s="358">
        <v>0</v>
      </c>
      <c r="V109" s="358">
        <v>0</v>
      </c>
      <c r="W109" s="358">
        <v>0</v>
      </c>
      <c r="X109" s="358">
        <v>0</v>
      </c>
      <c r="Y109" s="358" t="s">
        <v>1443</v>
      </c>
      <c r="Z109" s="358" t="s">
        <v>1443</v>
      </c>
    </row>
    <row r="110" spans="2:26" x14ac:dyDescent="0.2">
      <c r="B110" s="358" t="s">
        <v>1256</v>
      </c>
      <c r="C110" s="358" t="s">
        <v>1442</v>
      </c>
      <c r="D110" s="358" t="s">
        <v>1868</v>
      </c>
      <c r="E110" s="358">
        <v>1090</v>
      </c>
      <c r="F110" s="358">
        <v>3.629</v>
      </c>
      <c r="G110" s="358">
        <v>0.64700000000000002</v>
      </c>
      <c r="H110" s="358">
        <v>4.7750000000000004</v>
      </c>
      <c r="I110" s="358">
        <v>1.0880000000000001</v>
      </c>
      <c r="J110" s="358">
        <v>1.9810000000000001</v>
      </c>
      <c r="K110" s="358">
        <v>4</v>
      </c>
      <c r="L110" s="358">
        <v>38266</v>
      </c>
      <c r="M110" s="358">
        <v>27766</v>
      </c>
      <c r="N110" s="358">
        <v>6.1260529153000002E-4</v>
      </c>
      <c r="O110" s="358">
        <v>5.4696901030000002E-4</v>
      </c>
      <c r="P110" s="358">
        <v>7</v>
      </c>
      <c r="Q110" s="358">
        <v>69662</v>
      </c>
      <c r="R110" s="358">
        <v>6.9699479598000005E-4</v>
      </c>
      <c r="S110" s="358">
        <v>0</v>
      </c>
      <c r="T110" s="358">
        <v>0</v>
      </c>
      <c r="U110" s="358">
        <v>0</v>
      </c>
      <c r="V110" s="358">
        <v>0</v>
      </c>
      <c r="W110" s="358">
        <v>0</v>
      </c>
      <c r="X110" s="358">
        <v>0</v>
      </c>
      <c r="Y110" s="358" t="s">
        <v>1443</v>
      </c>
      <c r="Z110" s="358" t="s">
        <v>1443</v>
      </c>
    </row>
    <row r="111" spans="2:26" x14ac:dyDescent="0.2">
      <c r="B111" s="358" t="s">
        <v>1307</v>
      </c>
      <c r="C111" s="358" t="s">
        <v>1442</v>
      </c>
      <c r="D111" s="358" t="s">
        <v>1868</v>
      </c>
      <c r="E111" s="358">
        <v>1288</v>
      </c>
      <c r="F111" s="358">
        <v>2.7959999999999998</v>
      </c>
      <c r="G111" s="358">
        <v>2.5209999999999999</v>
      </c>
      <c r="H111" s="358">
        <v>4.7949999999999999</v>
      </c>
      <c r="I111" s="358">
        <v>2.3109999999999999</v>
      </c>
      <c r="J111" s="358">
        <v>0.78800000000000003</v>
      </c>
      <c r="K111" s="358">
        <v>4</v>
      </c>
      <c r="L111" s="358">
        <v>95629</v>
      </c>
      <c r="M111" s="358">
        <v>95629</v>
      </c>
      <c r="N111" s="358">
        <v>2.7129662910800002E-3</v>
      </c>
      <c r="O111" s="358">
        <v>2.7129662910800002E-3</v>
      </c>
      <c r="P111" s="358">
        <v>4</v>
      </c>
      <c r="Q111" s="358">
        <v>32590</v>
      </c>
      <c r="R111" s="358">
        <v>3.2505586897999997E-4</v>
      </c>
      <c r="S111" s="358">
        <v>0</v>
      </c>
      <c r="T111" s="358">
        <v>0</v>
      </c>
      <c r="U111" s="358">
        <v>0</v>
      </c>
      <c r="V111" s="358">
        <v>0</v>
      </c>
      <c r="W111" s="358">
        <v>0</v>
      </c>
      <c r="X111" s="358">
        <v>0</v>
      </c>
      <c r="Y111" s="358" t="s">
        <v>1443</v>
      </c>
      <c r="Z111" s="358" t="s">
        <v>1443</v>
      </c>
    </row>
    <row r="112" spans="2:26" x14ac:dyDescent="0.2">
      <c r="B112" s="358" t="s">
        <v>1308</v>
      </c>
      <c r="C112" s="358" t="s">
        <v>1442</v>
      </c>
      <c r="D112" s="358" t="s">
        <v>1868</v>
      </c>
      <c r="E112" s="358">
        <v>581</v>
      </c>
      <c r="F112" s="358">
        <v>0.312</v>
      </c>
      <c r="G112" s="358">
        <v>1.155</v>
      </c>
      <c r="H112" s="358">
        <v>4.3869999999999996</v>
      </c>
      <c r="I112" s="358">
        <v>1.2949999999999999</v>
      </c>
      <c r="J112" s="358">
        <v>1.095</v>
      </c>
      <c r="K112" s="358">
        <v>3</v>
      </c>
      <c r="L112" s="358">
        <v>26418</v>
      </c>
      <c r="M112" s="358">
        <v>26418</v>
      </c>
      <c r="N112" s="358">
        <v>3.9069215020999998E-4</v>
      </c>
      <c r="O112" s="358">
        <v>3.9069215020999998E-4</v>
      </c>
      <c r="P112" s="358">
        <v>2</v>
      </c>
      <c r="Q112" s="358">
        <v>22344</v>
      </c>
      <c r="R112" s="358">
        <v>2.2503867852E-4</v>
      </c>
      <c r="S112" s="358">
        <v>0</v>
      </c>
      <c r="T112" s="358">
        <v>0</v>
      </c>
      <c r="U112" s="358">
        <v>0</v>
      </c>
      <c r="V112" s="358">
        <v>0</v>
      </c>
      <c r="W112" s="358">
        <v>0</v>
      </c>
      <c r="X112" s="358">
        <v>0</v>
      </c>
      <c r="Y112" s="358" t="s">
        <v>1443</v>
      </c>
      <c r="Z112" s="358" t="s">
        <v>1443</v>
      </c>
    </row>
    <row r="113" spans="2:26" x14ac:dyDescent="0.2">
      <c r="B113" s="358" t="s">
        <v>1486</v>
      </c>
      <c r="C113" s="358" t="s">
        <v>1442</v>
      </c>
      <c r="D113" s="358" t="s">
        <v>1868</v>
      </c>
      <c r="E113" s="358">
        <v>188</v>
      </c>
      <c r="F113" s="358">
        <v>0</v>
      </c>
      <c r="G113" s="358">
        <v>1.4990000000000001</v>
      </c>
      <c r="H113" s="358">
        <v>2.2610000000000001</v>
      </c>
      <c r="I113" s="358">
        <v>0.25800000000000001</v>
      </c>
      <c r="J113" s="358">
        <v>0</v>
      </c>
      <c r="K113" s="358">
        <v>4</v>
      </c>
      <c r="L113" s="358">
        <v>3303</v>
      </c>
      <c r="M113" s="358">
        <v>3303</v>
      </c>
      <c r="N113" s="358">
        <v>2.2816421571999999E-4</v>
      </c>
      <c r="O113" s="358">
        <v>2.2816421571999999E-4</v>
      </c>
      <c r="P113" s="358">
        <v>0</v>
      </c>
      <c r="Q113" s="358">
        <v>0</v>
      </c>
      <c r="R113" s="358">
        <v>0</v>
      </c>
      <c r="S113" s="358">
        <v>0</v>
      </c>
      <c r="T113" s="358">
        <v>0</v>
      </c>
      <c r="U113" s="358">
        <v>0</v>
      </c>
      <c r="V113" s="358">
        <v>0</v>
      </c>
      <c r="W113" s="358">
        <v>0</v>
      </c>
      <c r="X113" s="358">
        <v>0</v>
      </c>
      <c r="Y113" s="358" t="s">
        <v>1443</v>
      </c>
      <c r="Z113" s="358" t="s">
        <v>1443</v>
      </c>
    </row>
    <row r="114" spans="2:26" x14ac:dyDescent="0.2">
      <c r="B114" s="358" t="s">
        <v>1487</v>
      </c>
      <c r="C114" s="358" t="s">
        <v>1442</v>
      </c>
      <c r="D114" s="358" t="s">
        <v>1868</v>
      </c>
      <c r="E114" s="358">
        <v>118</v>
      </c>
      <c r="F114" s="358">
        <v>0</v>
      </c>
      <c r="G114" s="358">
        <v>3.9940000000000002</v>
      </c>
      <c r="H114" s="358">
        <v>3.0219999999999998</v>
      </c>
      <c r="I114" s="358">
        <v>0.115</v>
      </c>
      <c r="J114" s="358">
        <v>0</v>
      </c>
      <c r="K114" s="358">
        <v>1</v>
      </c>
      <c r="L114" s="358">
        <v>690</v>
      </c>
      <c r="M114" s="358">
        <v>690</v>
      </c>
      <c r="N114" s="358">
        <v>3.1255372020000002E-5</v>
      </c>
      <c r="O114" s="358">
        <v>3.1255372020000002E-5</v>
      </c>
      <c r="P114" s="358">
        <v>0</v>
      </c>
      <c r="Q114" s="358">
        <v>0</v>
      </c>
      <c r="R114" s="358">
        <v>0</v>
      </c>
      <c r="S114" s="358">
        <v>0</v>
      </c>
      <c r="T114" s="358">
        <v>0</v>
      </c>
      <c r="U114" s="358">
        <v>0</v>
      </c>
      <c r="V114" s="358">
        <v>0</v>
      </c>
      <c r="W114" s="358">
        <v>0</v>
      </c>
      <c r="X114" s="358">
        <v>0</v>
      </c>
      <c r="Y114" s="358" t="s">
        <v>1443</v>
      </c>
      <c r="Z114" s="358" t="s">
        <v>1443</v>
      </c>
    </row>
    <row r="115" spans="2:26" x14ac:dyDescent="0.2">
      <c r="B115" s="358" t="s">
        <v>1488</v>
      </c>
      <c r="C115" s="358" t="s">
        <v>1442</v>
      </c>
      <c r="D115" s="358" t="s">
        <v>1868</v>
      </c>
      <c r="E115" s="358">
        <v>1758</v>
      </c>
      <c r="F115" s="358">
        <v>1.758</v>
      </c>
      <c r="G115" s="358">
        <v>1.3240000000000001</v>
      </c>
      <c r="H115" s="358">
        <v>3.6280000000000001</v>
      </c>
      <c r="I115" s="358">
        <v>2.649</v>
      </c>
      <c r="J115" s="358">
        <v>0</v>
      </c>
      <c r="K115" s="358">
        <v>6</v>
      </c>
      <c r="L115" s="358">
        <v>197735</v>
      </c>
      <c r="M115" s="358">
        <v>197735</v>
      </c>
      <c r="N115" s="358">
        <v>6.5011173795499998E-3</v>
      </c>
      <c r="O115" s="358">
        <v>6.5011173795499998E-3</v>
      </c>
      <c r="P115" s="358">
        <v>0</v>
      </c>
      <c r="Q115" s="358">
        <v>0</v>
      </c>
      <c r="R115" s="358">
        <v>0</v>
      </c>
      <c r="S115" s="358">
        <v>0</v>
      </c>
      <c r="T115" s="358">
        <v>0</v>
      </c>
      <c r="U115" s="358">
        <v>0</v>
      </c>
      <c r="V115" s="358">
        <v>0</v>
      </c>
      <c r="W115" s="358">
        <v>0</v>
      </c>
      <c r="X115" s="358">
        <v>0</v>
      </c>
      <c r="Y115" s="358" t="s">
        <v>1443</v>
      </c>
      <c r="Z115" s="358" t="s">
        <v>1443</v>
      </c>
    </row>
    <row r="116" spans="2:26" x14ac:dyDescent="0.2">
      <c r="B116" s="358" t="s">
        <v>1489</v>
      </c>
      <c r="C116" s="358" t="s">
        <v>1442</v>
      </c>
      <c r="D116" s="358" t="s">
        <v>1868</v>
      </c>
      <c r="E116" s="358">
        <v>506</v>
      </c>
      <c r="F116" s="358">
        <v>0</v>
      </c>
      <c r="G116" s="358">
        <v>0</v>
      </c>
      <c r="H116" s="358">
        <v>0</v>
      </c>
      <c r="I116" s="358">
        <v>0</v>
      </c>
      <c r="J116" s="358">
        <v>0</v>
      </c>
      <c r="K116" s="358">
        <v>0</v>
      </c>
      <c r="L116" s="358">
        <v>1158</v>
      </c>
      <c r="M116" s="358">
        <v>1158</v>
      </c>
      <c r="N116" s="358">
        <v>1.2502148810000001E-5</v>
      </c>
      <c r="O116" s="358">
        <v>1.2502148810000001E-5</v>
      </c>
      <c r="P116" s="358">
        <v>0</v>
      </c>
      <c r="Q116" s="358">
        <v>0</v>
      </c>
      <c r="R116" s="358">
        <v>0</v>
      </c>
      <c r="S116" s="358">
        <v>0</v>
      </c>
      <c r="T116" s="358">
        <v>0</v>
      </c>
      <c r="U116" s="358">
        <v>0</v>
      </c>
      <c r="V116" s="358">
        <v>0</v>
      </c>
      <c r="W116" s="358">
        <v>0</v>
      </c>
      <c r="X116" s="358">
        <v>0</v>
      </c>
      <c r="Y116" s="358" t="s">
        <v>1443</v>
      </c>
      <c r="Z116" s="358" t="s">
        <v>1443</v>
      </c>
    </row>
    <row r="117" spans="2:26" x14ac:dyDescent="0.2">
      <c r="B117" s="358" t="s">
        <v>1309</v>
      </c>
      <c r="C117" s="358" t="s">
        <v>1442</v>
      </c>
      <c r="D117" s="358" t="s">
        <v>1868</v>
      </c>
      <c r="E117" s="358">
        <v>240</v>
      </c>
      <c r="F117" s="358">
        <v>0.28199999999999997</v>
      </c>
      <c r="G117" s="358">
        <v>1.1879999999999999</v>
      </c>
      <c r="H117" s="358">
        <v>3.7050000000000001</v>
      </c>
      <c r="I117" s="358">
        <v>0</v>
      </c>
      <c r="J117" s="358">
        <v>2.5000000000000001E-2</v>
      </c>
      <c r="K117" s="358">
        <v>0</v>
      </c>
      <c r="L117" s="358">
        <v>0</v>
      </c>
      <c r="M117" s="358">
        <v>0</v>
      </c>
      <c r="N117" s="358">
        <v>0</v>
      </c>
      <c r="O117" s="358">
        <v>0</v>
      </c>
      <c r="P117" s="358">
        <v>1</v>
      </c>
      <c r="Q117" s="358">
        <v>251</v>
      </c>
      <c r="R117" s="358">
        <v>3.1255371999999998E-6</v>
      </c>
      <c r="S117" s="358">
        <v>0</v>
      </c>
      <c r="T117" s="358">
        <v>0</v>
      </c>
      <c r="U117" s="358">
        <v>0</v>
      </c>
      <c r="V117" s="358">
        <v>0</v>
      </c>
      <c r="W117" s="358">
        <v>0</v>
      </c>
      <c r="X117" s="358">
        <v>0</v>
      </c>
      <c r="Y117" s="358" t="s">
        <v>1443</v>
      </c>
      <c r="Z117" s="358" t="s">
        <v>1443</v>
      </c>
    </row>
    <row r="118" spans="2:26" x14ac:dyDescent="0.2">
      <c r="B118" s="358" t="s">
        <v>1257</v>
      </c>
      <c r="C118" s="358" t="s">
        <v>1442</v>
      </c>
      <c r="D118" s="358" t="s">
        <v>1868</v>
      </c>
      <c r="E118" s="358">
        <v>1550</v>
      </c>
      <c r="F118" s="358">
        <v>4.5140000000000002</v>
      </c>
      <c r="G118" s="358">
        <v>4.0839999999999996</v>
      </c>
      <c r="H118" s="358">
        <v>5.1619999999999999</v>
      </c>
      <c r="I118" s="358">
        <v>19.425000000000001</v>
      </c>
      <c r="J118" s="358">
        <v>0.26500000000000001</v>
      </c>
      <c r="K118" s="358">
        <v>3</v>
      </c>
      <c r="L118" s="358">
        <v>898507</v>
      </c>
      <c r="M118" s="358">
        <v>85574</v>
      </c>
      <c r="N118" s="358">
        <v>1.4936942286960001E-2</v>
      </c>
      <c r="O118" s="358">
        <v>9.8141868133599999E-3</v>
      </c>
      <c r="P118" s="358">
        <v>2</v>
      </c>
      <c r="Q118" s="358">
        <v>12266</v>
      </c>
      <c r="R118" s="358">
        <v>8.7515041649999996E-5</v>
      </c>
      <c r="S118" s="358">
        <v>1</v>
      </c>
      <c r="T118" s="358">
        <v>0</v>
      </c>
      <c r="U118" s="358">
        <v>5.0789979527700001E-3</v>
      </c>
      <c r="V118" s="358">
        <v>5.0789979527700001E-3</v>
      </c>
      <c r="W118" s="358">
        <v>0</v>
      </c>
      <c r="X118" s="358">
        <v>0</v>
      </c>
      <c r="Y118" s="358" t="s">
        <v>1449</v>
      </c>
      <c r="Z118" s="358" t="s">
        <v>1443</v>
      </c>
    </row>
    <row r="119" spans="2:26" x14ac:dyDescent="0.2">
      <c r="B119" s="358" t="s">
        <v>1310</v>
      </c>
      <c r="C119" s="358" t="s">
        <v>1442</v>
      </c>
      <c r="D119" s="358" t="s">
        <v>1868</v>
      </c>
      <c r="E119" s="358">
        <v>1491</v>
      </c>
      <c r="F119" s="358">
        <v>1.9530000000000001</v>
      </c>
      <c r="G119" s="358">
        <v>2.4220000000000002</v>
      </c>
      <c r="H119" s="358">
        <v>3.661</v>
      </c>
      <c r="I119" s="358">
        <v>5.8000000000000003E-2</v>
      </c>
      <c r="J119" s="358">
        <v>0.89400000000000002</v>
      </c>
      <c r="K119" s="358">
        <v>1</v>
      </c>
      <c r="L119" s="358">
        <v>3612</v>
      </c>
      <c r="M119" s="358">
        <v>3612</v>
      </c>
      <c r="N119" s="358">
        <v>5.625966963E-5</v>
      </c>
      <c r="O119" s="358">
        <v>5.625966963E-5</v>
      </c>
      <c r="P119" s="358">
        <v>4</v>
      </c>
      <c r="Q119" s="358">
        <v>56111</v>
      </c>
      <c r="R119" s="358">
        <v>4.8133272905999998E-4</v>
      </c>
      <c r="S119" s="358">
        <v>0</v>
      </c>
      <c r="T119" s="358">
        <v>0</v>
      </c>
      <c r="U119" s="358">
        <v>0</v>
      </c>
      <c r="V119" s="358">
        <v>0</v>
      </c>
      <c r="W119" s="358">
        <v>0</v>
      </c>
      <c r="X119" s="358">
        <v>0</v>
      </c>
      <c r="Y119" s="358" t="s">
        <v>1443</v>
      </c>
      <c r="Z119" s="358" t="s">
        <v>1443</v>
      </c>
    </row>
    <row r="120" spans="2:26" x14ac:dyDescent="0.2">
      <c r="B120" s="358" t="s">
        <v>1311</v>
      </c>
      <c r="C120" s="358" t="s">
        <v>1442</v>
      </c>
      <c r="D120" s="358" t="s">
        <v>1868</v>
      </c>
      <c r="E120" s="358">
        <v>1282</v>
      </c>
      <c r="F120" s="358">
        <v>2.52</v>
      </c>
      <c r="G120" s="358">
        <v>5.2519999999999998</v>
      </c>
      <c r="H120" s="358">
        <v>7.2140000000000004</v>
      </c>
      <c r="I120" s="358">
        <v>6.1210000000000004</v>
      </c>
      <c r="J120" s="358">
        <v>0.19900000000000001</v>
      </c>
      <c r="K120" s="358">
        <v>9</v>
      </c>
      <c r="L120" s="358">
        <v>167545</v>
      </c>
      <c r="M120" s="358">
        <v>167545</v>
      </c>
      <c r="N120" s="358">
        <v>4.6101673725200002E-3</v>
      </c>
      <c r="O120" s="358">
        <v>4.6101673725200002E-3</v>
      </c>
      <c r="P120" s="358">
        <v>5</v>
      </c>
      <c r="Q120" s="358">
        <v>5440</v>
      </c>
      <c r="R120" s="358">
        <v>2.1878760412E-4</v>
      </c>
      <c r="S120" s="358">
        <v>0</v>
      </c>
      <c r="T120" s="358">
        <v>0</v>
      </c>
      <c r="U120" s="358">
        <v>0</v>
      </c>
      <c r="V120" s="358">
        <v>0</v>
      </c>
      <c r="W120" s="358">
        <v>0</v>
      </c>
      <c r="X120" s="358">
        <v>0</v>
      </c>
      <c r="Y120" s="358" t="s">
        <v>1443</v>
      </c>
      <c r="Z120" s="358" t="s">
        <v>1443</v>
      </c>
    </row>
    <row r="121" spans="2:26" x14ac:dyDescent="0.2">
      <c r="B121" s="358" t="s">
        <v>1312</v>
      </c>
      <c r="C121" s="358" t="s">
        <v>1442</v>
      </c>
      <c r="D121" s="358" t="s">
        <v>1868</v>
      </c>
      <c r="E121" s="358">
        <v>588</v>
      </c>
      <c r="F121" s="358">
        <v>0</v>
      </c>
      <c r="G121" s="358">
        <v>1.413</v>
      </c>
      <c r="H121" s="358">
        <v>1.8</v>
      </c>
      <c r="I121" s="358">
        <v>1E-3</v>
      </c>
      <c r="J121" s="358">
        <v>0.25900000000000001</v>
      </c>
      <c r="K121" s="358">
        <v>0</v>
      </c>
      <c r="L121" s="358">
        <v>59</v>
      </c>
      <c r="M121" s="358">
        <v>59</v>
      </c>
      <c r="N121" s="358">
        <v>3.1255371999999998E-6</v>
      </c>
      <c r="O121" s="358">
        <v>3.1255371999999998E-6</v>
      </c>
      <c r="P121" s="358">
        <v>4</v>
      </c>
      <c r="Q121" s="358">
        <v>13015</v>
      </c>
      <c r="R121" s="358">
        <v>2.0628545531E-4</v>
      </c>
      <c r="S121" s="358">
        <v>0</v>
      </c>
      <c r="T121" s="358">
        <v>0</v>
      </c>
      <c r="U121" s="358">
        <v>0</v>
      </c>
      <c r="V121" s="358">
        <v>0</v>
      </c>
      <c r="W121" s="358">
        <v>0</v>
      </c>
      <c r="X121" s="358">
        <v>0</v>
      </c>
      <c r="Y121" s="358" t="s">
        <v>1443</v>
      </c>
      <c r="Z121" s="358" t="s">
        <v>1443</v>
      </c>
    </row>
    <row r="122" spans="2:26" x14ac:dyDescent="0.2">
      <c r="B122" s="358" t="s">
        <v>1313</v>
      </c>
      <c r="C122" s="358" t="s">
        <v>1442</v>
      </c>
      <c r="D122" s="358" t="s">
        <v>1868</v>
      </c>
      <c r="E122" s="358">
        <v>1502</v>
      </c>
      <c r="F122" s="358">
        <v>0.26700000000000002</v>
      </c>
      <c r="G122" s="358">
        <v>2.7570000000000001</v>
      </c>
      <c r="H122" s="358">
        <v>4.3070000000000004</v>
      </c>
      <c r="I122" s="358">
        <v>0.98299999999999998</v>
      </c>
      <c r="J122" s="358">
        <v>0.69399999999999995</v>
      </c>
      <c r="K122" s="358">
        <v>3</v>
      </c>
      <c r="L122" s="358">
        <v>52830</v>
      </c>
      <c r="M122" s="358">
        <v>52830</v>
      </c>
      <c r="N122" s="358">
        <v>4.8320805138399999E-3</v>
      </c>
      <c r="O122" s="358">
        <v>4.8320805138399999E-3</v>
      </c>
      <c r="P122" s="358">
        <v>5</v>
      </c>
      <c r="Q122" s="358">
        <v>37289</v>
      </c>
      <c r="R122" s="358">
        <v>3.5318570379000002E-4</v>
      </c>
      <c r="S122" s="358">
        <v>0</v>
      </c>
      <c r="T122" s="358">
        <v>0</v>
      </c>
      <c r="U122" s="358">
        <v>0</v>
      </c>
      <c r="V122" s="358">
        <v>0</v>
      </c>
      <c r="W122" s="358">
        <v>0</v>
      </c>
      <c r="X122" s="358">
        <v>0</v>
      </c>
      <c r="Y122" s="358" t="s">
        <v>1443</v>
      </c>
      <c r="Z122" s="358" t="s">
        <v>1443</v>
      </c>
    </row>
    <row r="123" spans="2:26" x14ac:dyDescent="0.2">
      <c r="B123" s="358" t="s">
        <v>1314</v>
      </c>
      <c r="C123" s="358" t="s">
        <v>1442</v>
      </c>
      <c r="D123" s="358" t="s">
        <v>1868</v>
      </c>
      <c r="E123" s="358">
        <v>304</v>
      </c>
      <c r="F123" s="358">
        <v>0</v>
      </c>
      <c r="G123" s="358">
        <v>2.2330000000000001</v>
      </c>
      <c r="H123" s="358">
        <v>1.86</v>
      </c>
      <c r="I123" s="358">
        <v>0.40400000000000003</v>
      </c>
      <c r="J123" s="358">
        <v>0.371</v>
      </c>
      <c r="K123" s="358">
        <v>3</v>
      </c>
      <c r="L123" s="358">
        <v>10159</v>
      </c>
      <c r="M123" s="358">
        <v>10159</v>
      </c>
      <c r="N123" s="358">
        <v>1.9378330651E-4</v>
      </c>
      <c r="O123" s="358">
        <v>1.9378330651E-4</v>
      </c>
      <c r="P123" s="358">
        <v>2</v>
      </c>
      <c r="Q123" s="358">
        <v>9332</v>
      </c>
      <c r="R123" s="358">
        <v>1.0001719045E-4</v>
      </c>
      <c r="S123" s="358">
        <v>0</v>
      </c>
      <c r="T123" s="358">
        <v>0</v>
      </c>
      <c r="U123" s="358">
        <v>0</v>
      </c>
      <c r="V123" s="358">
        <v>0</v>
      </c>
      <c r="W123" s="358">
        <v>0</v>
      </c>
      <c r="X123" s="358">
        <v>0</v>
      </c>
      <c r="Y123" s="358" t="s">
        <v>1443</v>
      </c>
      <c r="Z123" s="358" t="s">
        <v>1443</v>
      </c>
    </row>
    <row r="124" spans="2:26" x14ac:dyDescent="0.2">
      <c r="B124" s="358" t="s">
        <v>1315</v>
      </c>
      <c r="C124" s="358" t="s">
        <v>1442</v>
      </c>
      <c r="D124" s="358" t="s">
        <v>1868</v>
      </c>
      <c r="E124" s="358">
        <v>624</v>
      </c>
      <c r="F124" s="358">
        <v>0.76700000000000002</v>
      </c>
      <c r="G124" s="358">
        <v>2.1579999999999999</v>
      </c>
      <c r="H124" s="358">
        <v>4.4000000000000004</v>
      </c>
      <c r="I124" s="358">
        <v>3.0000000000000001E-3</v>
      </c>
      <c r="J124" s="358">
        <v>2E-3</v>
      </c>
      <c r="K124" s="358">
        <v>0</v>
      </c>
      <c r="L124" s="358">
        <v>65</v>
      </c>
      <c r="M124" s="358">
        <v>65</v>
      </c>
      <c r="N124" s="358">
        <v>3.1255371999999998E-6</v>
      </c>
      <c r="O124" s="358">
        <v>3.1255371999999998E-6</v>
      </c>
      <c r="P124" s="358">
        <v>1</v>
      </c>
      <c r="Q124" s="358">
        <v>45</v>
      </c>
      <c r="R124" s="358">
        <v>2.8129834819999998E-5</v>
      </c>
      <c r="S124" s="358">
        <v>0</v>
      </c>
      <c r="T124" s="358">
        <v>0</v>
      </c>
      <c r="U124" s="358">
        <v>0</v>
      </c>
      <c r="V124" s="358">
        <v>0</v>
      </c>
      <c r="W124" s="358">
        <v>0</v>
      </c>
      <c r="X124" s="358">
        <v>0</v>
      </c>
      <c r="Y124" s="358" t="s">
        <v>1443</v>
      </c>
      <c r="Z124" s="358" t="s">
        <v>1443</v>
      </c>
    </row>
    <row r="125" spans="2:26" x14ac:dyDescent="0.2">
      <c r="B125" s="358" t="s">
        <v>1316</v>
      </c>
      <c r="C125" s="358" t="s">
        <v>1442</v>
      </c>
      <c r="D125" s="358" t="s">
        <v>1868</v>
      </c>
      <c r="E125" s="358">
        <v>360</v>
      </c>
      <c r="F125" s="358">
        <v>0.26800000000000002</v>
      </c>
      <c r="G125" s="358">
        <v>0.73499999999999999</v>
      </c>
      <c r="H125" s="358">
        <v>1.5509999999999999</v>
      </c>
      <c r="I125" s="358">
        <v>1.2E-2</v>
      </c>
      <c r="J125" s="358">
        <v>0.27</v>
      </c>
      <c r="K125" s="358">
        <v>0</v>
      </c>
      <c r="L125" s="358">
        <v>443</v>
      </c>
      <c r="M125" s="358">
        <v>443</v>
      </c>
      <c r="N125" s="358">
        <v>6.2510743999999996E-6</v>
      </c>
      <c r="O125" s="358">
        <v>6.2510743999999996E-6</v>
      </c>
      <c r="P125" s="358">
        <v>2</v>
      </c>
      <c r="Q125" s="358">
        <v>9645</v>
      </c>
      <c r="R125" s="358">
        <v>7.5012892840000005E-5</v>
      </c>
      <c r="S125" s="358">
        <v>0</v>
      </c>
      <c r="T125" s="358">
        <v>0</v>
      </c>
      <c r="U125" s="358">
        <v>0</v>
      </c>
      <c r="V125" s="358">
        <v>0</v>
      </c>
      <c r="W125" s="358">
        <v>0</v>
      </c>
      <c r="X125" s="358">
        <v>0</v>
      </c>
      <c r="Y125" s="358" t="s">
        <v>1443</v>
      </c>
      <c r="Z125" s="358" t="s">
        <v>1443</v>
      </c>
    </row>
    <row r="126" spans="2:26" x14ac:dyDescent="0.2">
      <c r="B126" s="358" t="s">
        <v>1227</v>
      </c>
      <c r="C126" s="358" t="s">
        <v>1442</v>
      </c>
      <c r="D126" s="358" t="s">
        <v>1868</v>
      </c>
      <c r="E126" s="358">
        <v>1179</v>
      </c>
      <c r="F126" s="358">
        <v>1.92</v>
      </c>
      <c r="G126" s="358">
        <v>5.0229999999999997</v>
      </c>
      <c r="H126" s="358">
        <v>4.6970000000000001</v>
      </c>
      <c r="I126" s="358">
        <v>1.3080000000000001</v>
      </c>
      <c r="J126" s="358">
        <v>2.34</v>
      </c>
      <c r="K126" s="358">
        <v>2</v>
      </c>
      <c r="L126" s="358">
        <v>50584</v>
      </c>
      <c r="M126" s="358">
        <v>3064</v>
      </c>
      <c r="N126" s="358">
        <v>3.7506446419999998E-4</v>
      </c>
      <c r="O126" s="358">
        <v>3.7506446420000003E-5</v>
      </c>
      <c r="P126" s="358">
        <v>7</v>
      </c>
      <c r="Q126" s="358">
        <v>90461</v>
      </c>
      <c r="R126" s="358">
        <v>8.1576520965000003E-4</v>
      </c>
      <c r="S126" s="358">
        <v>0</v>
      </c>
      <c r="T126" s="358">
        <v>0</v>
      </c>
      <c r="U126" s="358">
        <v>0</v>
      </c>
      <c r="V126" s="358">
        <v>0</v>
      </c>
      <c r="W126" s="358">
        <v>0</v>
      </c>
      <c r="X126" s="358">
        <v>0</v>
      </c>
      <c r="Y126" s="358" t="s">
        <v>1443</v>
      </c>
      <c r="Z126" s="358" t="s">
        <v>1443</v>
      </c>
    </row>
    <row r="127" spans="2:26" x14ac:dyDescent="0.2">
      <c r="B127" s="358" t="s">
        <v>1317</v>
      </c>
      <c r="C127" s="358" t="s">
        <v>1442</v>
      </c>
      <c r="D127" s="358" t="s">
        <v>1868</v>
      </c>
      <c r="E127" s="358">
        <v>1243</v>
      </c>
      <c r="F127" s="358">
        <v>4.0000000000000001E-3</v>
      </c>
      <c r="G127" s="358">
        <v>3.4980000000000002</v>
      </c>
      <c r="H127" s="358">
        <v>2.4729999999999999</v>
      </c>
      <c r="I127" s="358">
        <v>0.497</v>
      </c>
      <c r="J127" s="358">
        <v>0.35</v>
      </c>
      <c r="K127" s="358">
        <v>1</v>
      </c>
      <c r="L127" s="358">
        <v>38484</v>
      </c>
      <c r="M127" s="358">
        <v>38484</v>
      </c>
      <c r="N127" s="358">
        <v>3.8975448905300002E-3</v>
      </c>
      <c r="O127" s="358">
        <v>3.8975448905300002E-3</v>
      </c>
      <c r="P127" s="358">
        <v>2</v>
      </c>
      <c r="Q127" s="358">
        <v>27130</v>
      </c>
      <c r="R127" s="358">
        <v>1.9378330651E-4</v>
      </c>
      <c r="S127" s="358">
        <v>0</v>
      </c>
      <c r="T127" s="358">
        <v>0</v>
      </c>
      <c r="U127" s="358">
        <v>0</v>
      </c>
      <c r="V127" s="358">
        <v>0</v>
      </c>
      <c r="W127" s="358">
        <v>0</v>
      </c>
      <c r="X127" s="358">
        <v>0</v>
      </c>
      <c r="Y127" s="358" t="s">
        <v>1443</v>
      </c>
      <c r="Z127" s="358" t="s">
        <v>1443</v>
      </c>
    </row>
    <row r="128" spans="2:26" x14ac:dyDescent="0.2">
      <c r="B128" s="358" t="s">
        <v>1318</v>
      </c>
      <c r="C128" s="358" t="s">
        <v>1442</v>
      </c>
      <c r="D128" s="358" t="s">
        <v>1868</v>
      </c>
      <c r="E128" s="358">
        <v>716</v>
      </c>
      <c r="F128" s="358">
        <v>0</v>
      </c>
      <c r="G128" s="358">
        <v>3.0409999999999999</v>
      </c>
      <c r="H128" s="358">
        <v>3.383</v>
      </c>
      <c r="I128" s="358">
        <v>0.56599999999999995</v>
      </c>
      <c r="J128" s="358">
        <v>0.69699999999999995</v>
      </c>
      <c r="K128" s="358">
        <v>1</v>
      </c>
      <c r="L128" s="358">
        <v>18443</v>
      </c>
      <c r="M128" s="358">
        <v>18443</v>
      </c>
      <c r="N128" s="358">
        <v>2.2660144712399999E-3</v>
      </c>
      <c r="O128" s="358">
        <v>2.2660144712399999E-3</v>
      </c>
      <c r="P128" s="358">
        <v>7</v>
      </c>
      <c r="Q128" s="358">
        <v>22710</v>
      </c>
      <c r="R128" s="358">
        <v>2.1878760412E-4</v>
      </c>
      <c r="S128" s="358">
        <v>0</v>
      </c>
      <c r="T128" s="358">
        <v>0</v>
      </c>
      <c r="U128" s="358">
        <v>0</v>
      </c>
      <c r="V128" s="358">
        <v>0</v>
      </c>
      <c r="W128" s="358">
        <v>0</v>
      </c>
      <c r="X128" s="358">
        <v>0</v>
      </c>
      <c r="Y128" s="358" t="s">
        <v>1443</v>
      </c>
      <c r="Z128" s="358" t="s">
        <v>1443</v>
      </c>
    </row>
    <row r="129" spans="2:26" x14ac:dyDescent="0.2">
      <c r="B129" s="358" t="s">
        <v>1228</v>
      </c>
      <c r="C129" s="358" t="s">
        <v>1442</v>
      </c>
      <c r="D129" s="358" t="s">
        <v>1868</v>
      </c>
      <c r="E129" s="358">
        <v>826</v>
      </c>
      <c r="F129" s="358">
        <v>0.42099999999999999</v>
      </c>
      <c r="G129" s="358">
        <v>1.79</v>
      </c>
      <c r="H129" s="358">
        <v>3.9449999999999998</v>
      </c>
      <c r="I129" s="358">
        <v>0.65300000000000002</v>
      </c>
      <c r="J129" s="358">
        <v>0.54600000000000004</v>
      </c>
      <c r="K129" s="358">
        <v>5</v>
      </c>
      <c r="L129" s="358">
        <v>21076</v>
      </c>
      <c r="M129" s="358">
        <v>7573</v>
      </c>
      <c r="N129" s="358">
        <v>2.4691743893000002E-4</v>
      </c>
      <c r="O129" s="358">
        <v>1.8128115769999999E-4</v>
      </c>
      <c r="P129" s="358">
        <v>4</v>
      </c>
      <c r="Q129" s="358">
        <v>17615</v>
      </c>
      <c r="R129" s="358">
        <v>2.0628545531E-4</v>
      </c>
      <c r="S129" s="358">
        <v>0</v>
      </c>
      <c r="T129" s="358">
        <v>0</v>
      </c>
      <c r="U129" s="358">
        <v>0</v>
      </c>
      <c r="V129" s="358">
        <v>0</v>
      </c>
      <c r="W129" s="358">
        <v>0</v>
      </c>
      <c r="X129" s="358">
        <v>0</v>
      </c>
      <c r="Y129" s="358" t="s">
        <v>1443</v>
      </c>
      <c r="Z129" s="358" t="s">
        <v>1443</v>
      </c>
    </row>
    <row r="130" spans="2:26" x14ac:dyDescent="0.2">
      <c r="B130" s="358" t="s">
        <v>1319</v>
      </c>
      <c r="C130" s="358" t="s">
        <v>1442</v>
      </c>
      <c r="D130" s="358" t="s">
        <v>1868</v>
      </c>
      <c r="E130" s="358">
        <v>1536</v>
      </c>
      <c r="F130" s="358">
        <v>0.17699999999999999</v>
      </c>
      <c r="G130" s="358">
        <v>3.2549999999999999</v>
      </c>
      <c r="H130" s="358">
        <v>2.359</v>
      </c>
      <c r="I130" s="358">
        <v>6.6000000000000003E-2</v>
      </c>
      <c r="J130" s="358">
        <v>0.09</v>
      </c>
      <c r="K130" s="358">
        <v>2</v>
      </c>
      <c r="L130" s="358">
        <v>6636</v>
      </c>
      <c r="M130" s="358">
        <v>6636</v>
      </c>
      <c r="N130" s="358">
        <v>1.3752363688000001E-4</v>
      </c>
      <c r="O130" s="358">
        <v>1.3752363688000001E-4</v>
      </c>
      <c r="P130" s="358">
        <v>2</v>
      </c>
      <c r="Q130" s="358">
        <v>9040</v>
      </c>
      <c r="R130" s="358">
        <v>7.8138430040000005E-5</v>
      </c>
      <c r="S130" s="358">
        <v>0</v>
      </c>
      <c r="T130" s="358">
        <v>0</v>
      </c>
      <c r="U130" s="358">
        <v>0</v>
      </c>
      <c r="V130" s="358">
        <v>0</v>
      </c>
      <c r="W130" s="358">
        <v>0</v>
      </c>
      <c r="X130" s="358">
        <v>0</v>
      </c>
      <c r="Y130" s="358" t="s">
        <v>1443</v>
      </c>
      <c r="Z130" s="358" t="s">
        <v>1443</v>
      </c>
    </row>
    <row r="131" spans="2:26" x14ac:dyDescent="0.2">
      <c r="B131" s="358" t="s">
        <v>1320</v>
      </c>
      <c r="C131" s="358" t="s">
        <v>1442</v>
      </c>
      <c r="D131" s="358" t="s">
        <v>1868</v>
      </c>
      <c r="E131" s="358">
        <v>903</v>
      </c>
      <c r="F131" s="358">
        <v>0</v>
      </c>
      <c r="G131" s="358">
        <v>3.19</v>
      </c>
      <c r="H131" s="358">
        <v>4.0490000000000004</v>
      </c>
      <c r="I131" s="358">
        <v>3.7999999999999999E-2</v>
      </c>
      <c r="J131" s="358">
        <v>0.33900000000000002</v>
      </c>
      <c r="K131" s="358">
        <v>0</v>
      </c>
      <c r="L131" s="358">
        <v>1314</v>
      </c>
      <c r="M131" s="358">
        <v>1314</v>
      </c>
      <c r="N131" s="358">
        <v>9.3766116100000005E-6</v>
      </c>
      <c r="O131" s="358">
        <v>9.3766116100000005E-6</v>
      </c>
      <c r="P131" s="358">
        <v>5</v>
      </c>
      <c r="Q131" s="358">
        <v>11665</v>
      </c>
      <c r="R131" s="358">
        <v>1.7503008329999999E-4</v>
      </c>
      <c r="S131" s="358">
        <v>0</v>
      </c>
      <c r="T131" s="358">
        <v>0</v>
      </c>
      <c r="U131" s="358">
        <v>0</v>
      </c>
      <c r="V131" s="358">
        <v>0</v>
      </c>
      <c r="W131" s="358">
        <v>0</v>
      </c>
      <c r="X131" s="358">
        <v>0</v>
      </c>
      <c r="Y131" s="358" t="s">
        <v>1443</v>
      </c>
      <c r="Z131" s="358" t="s">
        <v>1443</v>
      </c>
    </row>
    <row r="132" spans="2:26" x14ac:dyDescent="0.2">
      <c r="B132" s="358" t="s">
        <v>1321</v>
      </c>
      <c r="C132" s="358" t="s">
        <v>1442</v>
      </c>
      <c r="D132" s="358" t="s">
        <v>1868</v>
      </c>
      <c r="E132" s="358">
        <v>11</v>
      </c>
      <c r="F132" s="358">
        <v>0.94299999999999995</v>
      </c>
      <c r="G132" s="358">
        <v>3.7610000000000001</v>
      </c>
      <c r="H132" s="358">
        <v>2.117</v>
      </c>
      <c r="I132" s="358">
        <v>0</v>
      </c>
      <c r="J132" s="358">
        <v>8.1000000000000003E-2</v>
      </c>
      <c r="K132" s="358">
        <v>0</v>
      </c>
      <c r="L132" s="358">
        <v>0</v>
      </c>
      <c r="M132" s="358">
        <v>0</v>
      </c>
      <c r="N132" s="358">
        <v>0</v>
      </c>
      <c r="O132" s="358">
        <v>0</v>
      </c>
      <c r="P132" s="358">
        <v>1</v>
      </c>
      <c r="Q132" s="358">
        <v>65</v>
      </c>
      <c r="R132" s="358">
        <v>3.1255371999999998E-6</v>
      </c>
      <c r="S132" s="358">
        <v>0</v>
      </c>
      <c r="T132" s="358">
        <v>0</v>
      </c>
      <c r="U132" s="358">
        <v>0</v>
      </c>
      <c r="V132" s="358">
        <v>0</v>
      </c>
      <c r="W132" s="358">
        <v>0</v>
      </c>
      <c r="X132" s="358">
        <v>0</v>
      </c>
      <c r="Y132" s="358" t="s">
        <v>1443</v>
      </c>
      <c r="Z132" s="358" t="s">
        <v>1443</v>
      </c>
    </row>
    <row r="133" spans="2:26" x14ac:dyDescent="0.2">
      <c r="B133" s="358" t="s">
        <v>1490</v>
      </c>
      <c r="C133" s="358" t="s">
        <v>1442</v>
      </c>
      <c r="D133" s="358" t="s">
        <v>1868</v>
      </c>
      <c r="E133" s="358">
        <v>304</v>
      </c>
      <c r="F133" s="358">
        <v>0</v>
      </c>
      <c r="G133" s="358">
        <v>3.0270000000000001</v>
      </c>
      <c r="H133" s="358">
        <v>1.3009999999999999</v>
      </c>
      <c r="I133" s="358">
        <v>0</v>
      </c>
      <c r="J133" s="358">
        <v>0</v>
      </c>
      <c r="K133" s="358">
        <v>0</v>
      </c>
      <c r="L133" s="358">
        <v>0</v>
      </c>
      <c r="M133" s="358">
        <v>0</v>
      </c>
      <c r="N133" s="358">
        <v>0</v>
      </c>
      <c r="O133" s="358">
        <v>0</v>
      </c>
      <c r="P133" s="358">
        <v>0</v>
      </c>
      <c r="Q133" s="358">
        <v>0</v>
      </c>
      <c r="R133" s="358">
        <v>0</v>
      </c>
      <c r="S133" s="358">
        <v>0</v>
      </c>
      <c r="T133" s="358">
        <v>0</v>
      </c>
      <c r="U133" s="358">
        <v>0</v>
      </c>
      <c r="V133" s="358">
        <v>0</v>
      </c>
      <c r="W133" s="358">
        <v>0</v>
      </c>
      <c r="X133" s="358">
        <v>0</v>
      </c>
      <c r="Y133" s="358" t="s">
        <v>1443</v>
      </c>
      <c r="Z133" s="358" t="s">
        <v>1443</v>
      </c>
    </row>
    <row r="134" spans="2:26" x14ac:dyDescent="0.2">
      <c r="B134" s="358" t="s">
        <v>1491</v>
      </c>
      <c r="C134" s="358" t="s">
        <v>1442</v>
      </c>
      <c r="D134" s="358" t="s">
        <v>1868</v>
      </c>
      <c r="E134" s="358">
        <v>711</v>
      </c>
      <c r="F134" s="358">
        <v>0</v>
      </c>
      <c r="G134" s="358">
        <v>2.98</v>
      </c>
      <c r="H134" s="358">
        <v>3.4729999999999999</v>
      </c>
      <c r="I134" s="358">
        <v>0</v>
      </c>
      <c r="J134" s="358">
        <v>0</v>
      </c>
      <c r="K134" s="358">
        <v>0</v>
      </c>
      <c r="L134" s="358">
        <v>0</v>
      </c>
      <c r="M134" s="358">
        <v>0</v>
      </c>
      <c r="N134" s="358">
        <v>0</v>
      </c>
      <c r="O134" s="358">
        <v>0</v>
      </c>
      <c r="P134" s="358">
        <v>0</v>
      </c>
      <c r="Q134" s="358">
        <v>0</v>
      </c>
      <c r="R134" s="358">
        <v>0</v>
      </c>
      <c r="S134" s="358">
        <v>0</v>
      </c>
      <c r="T134" s="358">
        <v>0</v>
      </c>
      <c r="U134" s="358">
        <v>0</v>
      </c>
      <c r="V134" s="358">
        <v>0</v>
      </c>
      <c r="W134" s="358">
        <v>0</v>
      </c>
      <c r="X134" s="358">
        <v>0</v>
      </c>
      <c r="Y134" s="358" t="s">
        <v>1443</v>
      </c>
      <c r="Z134" s="358" t="s">
        <v>1443</v>
      </c>
    </row>
    <row r="135" spans="2:26" x14ac:dyDescent="0.2">
      <c r="B135" s="358" t="s">
        <v>1258</v>
      </c>
      <c r="C135" s="358" t="s">
        <v>1442</v>
      </c>
      <c r="D135" s="358" t="s">
        <v>1868</v>
      </c>
      <c r="E135" s="358">
        <v>1167</v>
      </c>
      <c r="F135" s="358">
        <v>0</v>
      </c>
      <c r="G135" s="358">
        <v>8.7669999999999995</v>
      </c>
      <c r="H135" s="358">
        <v>3.3319999999999999</v>
      </c>
      <c r="I135" s="358">
        <v>7.0000000000000001E-3</v>
      </c>
      <c r="J135" s="358">
        <v>0</v>
      </c>
      <c r="K135" s="358">
        <v>1</v>
      </c>
      <c r="L135" s="358">
        <v>351</v>
      </c>
      <c r="M135" s="358">
        <v>0</v>
      </c>
      <c r="N135" s="358">
        <v>3.1255371999999998E-6</v>
      </c>
      <c r="O135" s="358">
        <v>0</v>
      </c>
      <c r="P135" s="358">
        <v>0</v>
      </c>
      <c r="Q135" s="358">
        <v>0</v>
      </c>
      <c r="R135" s="358">
        <v>0</v>
      </c>
      <c r="S135" s="358">
        <v>0</v>
      </c>
      <c r="T135" s="358">
        <v>0</v>
      </c>
      <c r="U135" s="358">
        <v>0</v>
      </c>
      <c r="V135" s="358">
        <v>0</v>
      </c>
      <c r="W135" s="358">
        <v>0</v>
      </c>
      <c r="X135" s="358">
        <v>0</v>
      </c>
      <c r="Y135" s="358" t="s">
        <v>1443</v>
      </c>
      <c r="Z135" s="358" t="s">
        <v>1443</v>
      </c>
    </row>
    <row r="136" spans="2:26" x14ac:dyDescent="0.2">
      <c r="B136" s="358" t="s">
        <v>1492</v>
      </c>
      <c r="C136" s="358" t="s">
        <v>1442</v>
      </c>
      <c r="D136" s="358" t="s">
        <v>1868</v>
      </c>
      <c r="E136" s="358">
        <v>59</v>
      </c>
      <c r="F136" s="358">
        <v>0</v>
      </c>
      <c r="G136" s="358">
        <v>2.5579999999999998</v>
      </c>
      <c r="H136" s="358">
        <v>3.387</v>
      </c>
      <c r="I136" s="358">
        <v>0</v>
      </c>
      <c r="J136" s="358">
        <v>0</v>
      </c>
      <c r="K136" s="358">
        <v>0</v>
      </c>
      <c r="L136" s="358">
        <v>0</v>
      </c>
      <c r="M136" s="358">
        <v>0</v>
      </c>
      <c r="N136" s="358">
        <v>0</v>
      </c>
      <c r="O136" s="358">
        <v>0</v>
      </c>
      <c r="P136" s="358">
        <v>0</v>
      </c>
      <c r="Q136" s="358">
        <v>0</v>
      </c>
      <c r="R136" s="358">
        <v>0</v>
      </c>
      <c r="S136" s="358">
        <v>0</v>
      </c>
      <c r="T136" s="358">
        <v>0</v>
      </c>
      <c r="U136" s="358">
        <v>0</v>
      </c>
      <c r="V136" s="358">
        <v>0</v>
      </c>
      <c r="W136" s="358">
        <v>0</v>
      </c>
      <c r="X136" s="358">
        <v>0</v>
      </c>
      <c r="Y136" s="358" t="s">
        <v>1443</v>
      </c>
      <c r="Z136" s="358" t="s">
        <v>1443</v>
      </c>
    </row>
    <row r="137" spans="2:26" x14ac:dyDescent="0.2">
      <c r="B137" s="358" t="s">
        <v>1493</v>
      </c>
      <c r="C137" s="358" t="s">
        <v>1442</v>
      </c>
      <c r="D137" s="358" t="s">
        <v>1868</v>
      </c>
      <c r="E137" s="358">
        <v>4</v>
      </c>
      <c r="F137" s="358">
        <v>0</v>
      </c>
      <c r="G137" s="358">
        <v>1.663</v>
      </c>
      <c r="H137" s="358">
        <v>0.94599999999999995</v>
      </c>
      <c r="I137" s="358">
        <v>0</v>
      </c>
      <c r="J137" s="358">
        <v>0</v>
      </c>
      <c r="K137" s="358">
        <v>0</v>
      </c>
      <c r="L137" s="358">
        <v>0</v>
      </c>
      <c r="M137" s="358">
        <v>0</v>
      </c>
      <c r="N137" s="358">
        <v>0</v>
      </c>
      <c r="O137" s="358">
        <v>0</v>
      </c>
      <c r="P137" s="358">
        <v>0</v>
      </c>
      <c r="Q137" s="358">
        <v>0</v>
      </c>
      <c r="R137" s="358">
        <v>0</v>
      </c>
      <c r="S137" s="358">
        <v>0</v>
      </c>
      <c r="T137" s="358">
        <v>0</v>
      </c>
      <c r="U137" s="358">
        <v>0</v>
      </c>
      <c r="V137" s="358">
        <v>0</v>
      </c>
      <c r="W137" s="358">
        <v>0</v>
      </c>
      <c r="X137" s="358">
        <v>0</v>
      </c>
      <c r="Y137" s="358" t="s">
        <v>1443</v>
      </c>
      <c r="Z137" s="358" t="s">
        <v>1443</v>
      </c>
    </row>
    <row r="138" spans="2:26" x14ac:dyDescent="0.2">
      <c r="B138" s="358" t="s">
        <v>1494</v>
      </c>
      <c r="C138" s="358" t="s">
        <v>1442</v>
      </c>
      <c r="D138" s="358" t="s">
        <v>1868</v>
      </c>
      <c r="E138" s="358">
        <v>2</v>
      </c>
      <c r="F138" s="358">
        <v>0</v>
      </c>
      <c r="G138" s="358">
        <v>4.3739999999999997</v>
      </c>
      <c r="H138" s="358">
        <v>2.274</v>
      </c>
      <c r="I138" s="358">
        <v>0</v>
      </c>
      <c r="J138" s="358">
        <v>0</v>
      </c>
      <c r="K138" s="358">
        <v>0</v>
      </c>
      <c r="L138" s="358">
        <v>0</v>
      </c>
      <c r="M138" s="358">
        <v>0</v>
      </c>
      <c r="N138" s="358">
        <v>0</v>
      </c>
      <c r="O138" s="358">
        <v>0</v>
      </c>
      <c r="P138" s="358">
        <v>0</v>
      </c>
      <c r="Q138" s="358">
        <v>0</v>
      </c>
      <c r="R138" s="358">
        <v>0</v>
      </c>
      <c r="S138" s="358">
        <v>0</v>
      </c>
      <c r="T138" s="358">
        <v>0</v>
      </c>
      <c r="U138" s="358">
        <v>0</v>
      </c>
      <c r="V138" s="358">
        <v>0</v>
      </c>
      <c r="W138" s="358">
        <v>0</v>
      </c>
      <c r="X138" s="358">
        <v>0</v>
      </c>
      <c r="Y138" s="358" t="s">
        <v>1443</v>
      </c>
      <c r="Z138" s="358" t="s">
        <v>1443</v>
      </c>
    </row>
    <row r="139" spans="2:26" x14ac:dyDescent="0.2">
      <c r="B139" s="358" t="s">
        <v>1322</v>
      </c>
      <c r="C139" s="358" t="s">
        <v>1442</v>
      </c>
      <c r="D139" s="358" t="s">
        <v>1868</v>
      </c>
      <c r="E139" s="358">
        <v>35</v>
      </c>
      <c r="F139" s="358">
        <v>0</v>
      </c>
      <c r="G139" s="358">
        <v>5.8120000000000003</v>
      </c>
      <c r="H139" s="358">
        <v>3.5259999999999998</v>
      </c>
      <c r="I139" s="358">
        <v>0</v>
      </c>
      <c r="J139" s="358">
        <v>4.5910000000000002</v>
      </c>
      <c r="K139" s="358">
        <v>0</v>
      </c>
      <c r="L139" s="358">
        <v>0</v>
      </c>
      <c r="M139" s="358">
        <v>0</v>
      </c>
      <c r="N139" s="358">
        <v>0</v>
      </c>
      <c r="O139" s="358">
        <v>0</v>
      </c>
      <c r="P139" s="358">
        <v>1</v>
      </c>
      <c r="Q139" s="358">
        <v>7020</v>
      </c>
      <c r="R139" s="358">
        <v>4.0631983620000003E-5</v>
      </c>
      <c r="S139" s="358">
        <v>0</v>
      </c>
      <c r="T139" s="358">
        <v>0</v>
      </c>
      <c r="U139" s="358">
        <v>0</v>
      </c>
      <c r="V139" s="358">
        <v>0</v>
      </c>
      <c r="W139" s="358">
        <v>0</v>
      </c>
      <c r="X139" s="358">
        <v>0</v>
      </c>
      <c r="Y139" s="358" t="s">
        <v>1443</v>
      </c>
      <c r="Z139" s="358" t="s">
        <v>1443</v>
      </c>
    </row>
    <row r="140" spans="2:26" x14ac:dyDescent="0.2">
      <c r="B140" s="358" t="s">
        <v>1323</v>
      </c>
      <c r="C140" s="358" t="s">
        <v>1442</v>
      </c>
      <c r="D140" s="358" t="s">
        <v>1868</v>
      </c>
      <c r="E140" s="358">
        <v>91</v>
      </c>
      <c r="F140" s="358">
        <v>0</v>
      </c>
      <c r="G140" s="358">
        <v>5.5519999999999996</v>
      </c>
      <c r="H140" s="358">
        <v>2.9870000000000001</v>
      </c>
      <c r="I140" s="358">
        <v>0.36299999999999999</v>
      </c>
      <c r="J140" s="358">
        <v>0.98499999999999999</v>
      </c>
      <c r="K140" s="358">
        <v>1</v>
      </c>
      <c r="L140" s="358">
        <v>1702</v>
      </c>
      <c r="M140" s="358">
        <v>1702</v>
      </c>
      <c r="N140" s="358">
        <v>1.4377471128000001E-4</v>
      </c>
      <c r="O140" s="358">
        <v>1.4377471128000001E-4</v>
      </c>
      <c r="P140" s="358">
        <v>1</v>
      </c>
      <c r="Q140" s="358">
        <v>4620</v>
      </c>
      <c r="R140" s="358">
        <v>6.8761818440000005E-5</v>
      </c>
      <c r="S140" s="358">
        <v>0</v>
      </c>
      <c r="T140" s="358">
        <v>0</v>
      </c>
      <c r="U140" s="358">
        <v>0</v>
      </c>
      <c r="V140" s="358">
        <v>0</v>
      </c>
      <c r="W140" s="358">
        <v>0</v>
      </c>
      <c r="X140" s="358">
        <v>0</v>
      </c>
      <c r="Y140" s="358" t="s">
        <v>1443</v>
      </c>
      <c r="Z140" s="358" t="s">
        <v>1443</v>
      </c>
    </row>
    <row r="141" spans="2:26" x14ac:dyDescent="0.2">
      <c r="B141" s="358" t="s">
        <v>1495</v>
      </c>
      <c r="C141" s="358" t="s">
        <v>1442</v>
      </c>
      <c r="D141" s="358" t="s">
        <v>1868</v>
      </c>
      <c r="E141" s="358">
        <v>45</v>
      </c>
      <c r="F141" s="358">
        <v>0</v>
      </c>
      <c r="G141" s="358">
        <v>4.3170000000000002</v>
      </c>
      <c r="H141" s="358">
        <v>3.7530000000000001</v>
      </c>
      <c r="I141" s="358">
        <v>0</v>
      </c>
      <c r="J141" s="358">
        <v>0</v>
      </c>
      <c r="K141" s="358">
        <v>0</v>
      </c>
      <c r="L141" s="358">
        <v>0</v>
      </c>
      <c r="M141" s="358">
        <v>0</v>
      </c>
      <c r="N141" s="358">
        <v>0</v>
      </c>
      <c r="O141" s="358">
        <v>0</v>
      </c>
      <c r="P141" s="358">
        <v>0</v>
      </c>
      <c r="Q141" s="358">
        <v>0</v>
      </c>
      <c r="R141" s="358">
        <v>0</v>
      </c>
      <c r="S141" s="358">
        <v>0</v>
      </c>
      <c r="T141" s="358">
        <v>0</v>
      </c>
      <c r="U141" s="358">
        <v>0</v>
      </c>
      <c r="V141" s="358">
        <v>0</v>
      </c>
      <c r="W141" s="358">
        <v>0</v>
      </c>
      <c r="X141" s="358">
        <v>0</v>
      </c>
      <c r="Y141" s="358" t="s">
        <v>1443</v>
      </c>
      <c r="Z141" s="358" t="s">
        <v>1443</v>
      </c>
    </row>
    <row r="142" spans="2:26" x14ac:dyDescent="0.2">
      <c r="B142" s="358" t="s">
        <v>1496</v>
      </c>
      <c r="C142" s="358" t="s">
        <v>1442</v>
      </c>
      <c r="D142" s="358" t="s">
        <v>1868</v>
      </c>
      <c r="E142" s="358">
        <v>447</v>
      </c>
      <c r="F142" s="358">
        <v>3.0000000000000001E-3</v>
      </c>
      <c r="G142" s="358">
        <v>3.161</v>
      </c>
      <c r="H142" s="358">
        <v>2.7669999999999999</v>
      </c>
      <c r="I142" s="358">
        <v>6.0000000000000001E-3</v>
      </c>
      <c r="J142" s="358">
        <v>0</v>
      </c>
      <c r="K142" s="358">
        <v>0</v>
      </c>
      <c r="L142" s="358">
        <v>145</v>
      </c>
      <c r="M142" s="358">
        <v>145</v>
      </c>
      <c r="N142" s="358">
        <v>6.2510743999999996E-6</v>
      </c>
      <c r="O142" s="358">
        <v>6.2510743999999996E-6</v>
      </c>
      <c r="P142" s="358">
        <v>0</v>
      </c>
      <c r="Q142" s="358">
        <v>0</v>
      </c>
      <c r="R142" s="358">
        <v>0</v>
      </c>
      <c r="S142" s="358">
        <v>0</v>
      </c>
      <c r="T142" s="358">
        <v>0</v>
      </c>
      <c r="U142" s="358">
        <v>0</v>
      </c>
      <c r="V142" s="358">
        <v>0</v>
      </c>
      <c r="W142" s="358">
        <v>0</v>
      </c>
      <c r="X142" s="358">
        <v>0</v>
      </c>
      <c r="Y142" s="358" t="s">
        <v>1443</v>
      </c>
      <c r="Z142" s="358" t="s">
        <v>1443</v>
      </c>
    </row>
    <row r="143" spans="2:26" x14ac:dyDescent="0.2">
      <c r="B143" s="358" t="s">
        <v>1324</v>
      </c>
      <c r="C143" s="358" t="s">
        <v>1442</v>
      </c>
      <c r="D143" s="358" t="s">
        <v>1868</v>
      </c>
      <c r="E143" s="358">
        <v>75</v>
      </c>
      <c r="F143" s="358">
        <v>0</v>
      </c>
      <c r="G143" s="358">
        <v>4.3730000000000002</v>
      </c>
      <c r="H143" s="358">
        <v>3.6469999999999998</v>
      </c>
      <c r="I143" s="358">
        <v>0</v>
      </c>
      <c r="J143" s="358">
        <v>8.6999999999999994E-2</v>
      </c>
      <c r="K143" s="358">
        <v>0</v>
      </c>
      <c r="L143" s="358">
        <v>0</v>
      </c>
      <c r="M143" s="358">
        <v>0</v>
      </c>
      <c r="N143" s="358">
        <v>0</v>
      </c>
      <c r="O143" s="358">
        <v>0</v>
      </c>
      <c r="P143" s="358">
        <v>1</v>
      </c>
      <c r="Q143" s="358">
        <v>275</v>
      </c>
      <c r="R143" s="358">
        <v>7.8138430040000005E-5</v>
      </c>
      <c r="S143" s="358">
        <v>0</v>
      </c>
      <c r="T143" s="358">
        <v>0</v>
      </c>
      <c r="U143" s="358">
        <v>0</v>
      </c>
      <c r="V143" s="358">
        <v>0</v>
      </c>
      <c r="W143" s="358">
        <v>0</v>
      </c>
      <c r="X143" s="358">
        <v>0</v>
      </c>
      <c r="Y143" s="358" t="s">
        <v>1443</v>
      </c>
      <c r="Z143" s="358" t="s">
        <v>1443</v>
      </c>
    </row>
    <row r="144" spans="2:26" x14ac:dyDescent="0.2">
      <c r="B144" s="358" t="s">
        <v>1497</v>
      </c>
      <c r="C144" s="358" t="s">
        <v>1442</v>
      </c>
      <c r="D144" s="358" t="s">
        <v>1868</v>
      </c>
      <c r="E144" s="358">
        <v>1</v>
      </c>
      <c r="F144" s="358">
        <v>0</v>
      </c>
      <c r="G144" s="358">
        <v>1.6519999999999999</v>
      </c>
      <c r="H144" s="358">
        <v>2.58</v>
      </c>
      <c r="I144" s="358">
        <v>0</v>
      </c>
      <c r="J144" s="358">
        <v>0</v>
      </c>
      <c r="K144" s="358">
        <v>0</v>
      </c>
      <c r="L144" s="358">
        <v>0</v>
      </c>
      <c r="M144" s="358">
        <v>0</v>
      </c>
      <c r="N144" s="358">
        <v>0</v>
      </c>
      <c r="O144" s="358">
        <v>0</v>
      </c>
      <c r="P144" s="358">
        <v>0</v>
      </c>
      <c r="Q144" s="358">
        <v>0</v>
      </c>
      <c r="R144" s="358">
        <v>0</v>
      </c>
      <c r="S144" s="358">
        <v>0</v>
      </c>
      <c r="T144" s="358">
        <v>0</v>
      </c>
      <c r="U144" s="358">
        <v>0</v>
      </c>
      <c r="V144" s="358">
        <v>0</v>
      </c>
      <c r="W144" s="358">
        <v>0</v>
      </c>
      <c r="X144" s="358">
        <v>0</v>
      </c>
      <c r="Y144" s="358" t="s">
        <v>1443</v>
      </c>
      <c r="Z144" s="358" t="s">
        <v>1443</v>
      </c>
    </row>
    <row r="145" spans="2:26" x14ac:dyDescent="0.2">
      <c r="B145" s="358" t="s">
        <v>1325</v>
      </c>
      <c r="C145" s="358" t="s">
        <v>1442</v>
      </c>
      <c r="D145" s="358" t="s">
        <v>1868</v>
      </c>
      <c r="E145" s="358">
        <v>35</v>
      </c>
      <c r="F145" s="358">
        <v>0</v>
      </c>
      <c r="G145" s="358">
        <v>5.3049999999999997</v>
      </c>
      <c r="H145" s="358">
        <v>1.675</v>
      </c>
      <c r="I145" s="358">
        <v>0</v>
      </c>
      <c r="J145" s="358">
        <v>8.8999999999999996E-2</v>
      </c>
      <c r="K145" s="358">
        <v>0</v>
      </c>
      <c r="L145" s="358">
        <v>0</v>
      </c>
      <c r="M145" s="358">
        <v>0</v>
      </c>
      <c r="N145" s="358">
        <v>0</v>
      </c>
      <c r="O145" s="358">
        <v>0</v>
      </c>
      <c r="P145" s="358">
        <v>1</v>
      </c>
      <c r="Q145" s="358">
        <v>285</v>
      </c>
      <c r="R145" s="358">
        <v>3.1255371999999998E-6</v>
      </c>
      <c r="S145" s="358">
        <v>0</v>
      </c>
      <c r="T145" s="358">
        <v>0</v>
      </c>
      <c r="U145" s="358">
        <v>0</v>
      </c>
      <c r="V145" s="358">
        <v>0</v>
      </c>
      <c r="W145" s="358">
        <v>0</v>
      </c>
      <c r="X145" s="358">
        <v>0</v>
      </c>
      <c r="Y145" s="358" t="s">
        <v>1443</v>
      </c>
      <c r="Z145" s="358" t="s">
        <v>1443</v>
      </c>
    </row>
    <row r="146" spans="2:26" x14ac:dyDescent="0.2">
      <c r="B146" s="358" t="s">
        <v>1498</v>
      </c>
      <c r="C146" s="358" t="s">
        <v>1442</v>
      </c>
      <c r="D146" s="358" t="s">
        <v>1868</v>
      </c>
      <c r="E146" s="358">
        <v>191</v>
      </c>
      <c r="F146" s="358">
        <v>0</v>
      </c>
      <c r="G146" s="358">
        <v>3.8620000000000001</v>
      </c>
      <c r="H146" s="358">
        <v>0</v>
      </c>
      <c r="I146" s="358">
        <v>0</v>
      </c>
      <c r="J146" s="358">
        <v>0</v>
      </c>
      <c r="K146" s="358">
        <v>0</v>
      </c>
      <c r="L146" s="358">
        <v>0</v>
      </c>
      <c r="M146" s="358">
        <v>0</v>
      </c>
      <c r="N146" s="358">
        <v>0</v>
      </c>
      <c r="O146" s="358">
        <v>0</v>
      </c>
      <c r="P146" s="358">
        <v>0</v>
      </c>
      <c r="Q146" s="358">
        <v>0</v>
      </c>
      <c r="R146" s="358">
        <v>0</v>
      </c>
      <c r="S146" s="358">
        <v>0</v>
      </c>
      <c r="T146" s="358">
        <v>0</v>
      </c>
      <c r="U146" s="358">
        <v>0</v>
      </c>
      <c r="V146" s="358">
        <v>0</v>
      </c>
      <c r="W146" s="358">
        <v>0</v>
      </c>
      <c r="X146" s="358">
        <v>0</v>
      </c>
      <c r="Y146" s="358" t="s">
        <v>1443</v>
      </c>
      <c r="Z146" s="358" t="s">
        <v>1443</v>
      </c>
    </row>
    <row r="147" spans="2:26" x14ac:dyDescent="0.2">
      <c r="B147" s="358" t="s">
        <v>1499</v>
      </c>
      <c r="C147" s="358" t="s">
        <v>1442</v>
      </c>
      <c r="D147" s="358" t="s">
        <v>1868</v>
      </c>
      <c r="E147" s="358">
        <v>63</v>
      </c>
      <c r="F147" s="358">
        <v>0</v>
      </c>
      <c r="G147" s="358">
        <v>3.1970000000000001</v>
      </c>
      <c r="H147" s="358">
        <v>3.5880000000000001</v>
      </c>
      <c r="I147" s="358">
        <v>0</v>
      </c>
      <c r="J147" s="358">
        <v>0</v>
      </c>
      <c r="K147" s="358">
        <v>0</v>
      </c>
      <c r="L147" s="358">
        <v>0</v>
      </c>
      <c r="M147" s="358">
        <v>0</v>
      </c>
      <c r="N147" s="358">
        <v>0</v>
      </c>
      <c r="O147" s="358">
        <v>0</v>
      </c>
      <c r="P147" s="358">
        <v>0</v>
      </c>
      <c r="Q147" s="358">
        <v>0</v>
      </c>
      <c r="R147" s="358">
        <v>0</v>
      </c>
      <c r="S147" s="358">
        <v>0</v>
      </c>
      <c r="T147" s="358">
        <v>0</v>
      </c>
      <c r="U147" s="358">
        <v>0</v>
      </c>
      <c r="V147" s="358">
        <v>0</v>
      </c>
      <c r="W147" s="358">
        <v>0</v>
      </c>
      <c r="X147" s="358">
        <v>0</v>
      </c>
      <c r="Y147" s="358" t="s">
        <v>1443</v>
      </c>
      <c r="Z147" s="358" t="s">
        <v>1443</v>
      </c>
    </row>
    <row r="148" spans="2:26" x14ac:dyDescent="0.2">
      <c r="B148" s="358" t="s">
        <v>1500</v>
      </c>
      <c r="C148" s="358" t="s">
        <v>1442</v>
      </c>
      <c r="D148" s="358" t="s">
        <v>1867</v>
      </c>
      <c r="E148" s="358">
        <v>13</v>
      </c>
      <c r="F148" s="358">
        <v>0</v>
      </c>
      <c r="G148" s="358">
        <v>6.0750000000000002</v>
      </c>
      <c r="H148" s="358">
        <v>6.6459999999999999</v>
      </c>
      <c r="I148" s="358">
        <v>0</v>
      </c>
      <c r="J148" s="358">
        <v>0</v>
      </c>
      <c r="K148" s="358">
        <v>0</v>
      </c>
      <c r="L148" s="358">
        <v>0</v>
      </c>
      <c r="M148" s="358">
        <v>0</v>
      </c>
      <c r="N148" s="358">
        <v>0</v>
      </c>
      <c r="O148" s="358">
        <v>0</v>
      </c>
      <c r="P148" s="358">
        <v>0</v>
      </c>
      <c r="Q148" s="358">
        <v>0</v>
      </c>
      <c r="R148" s="358">
        <v>0</v>
      </c>
      <c r="S148" s="358">
        <v>0</v>
      </c>
      <c r="T148" s="358">
        <v>0</v>
      </c>
      <c r="U148" s="358">
        <v>0</v>
      </c>
      <c r="V148" s="358">
        <v>0</v>
      </c>
      <c r="W148" s="358">
        <v>0</v>
      </c>
      <c r="X148" s="358">
        <v>0</v>
      </c>
      <c r="Y148" s="358" t="s">
        <v>1443</v>
      </c>
      <c r="Z148" s="358" t="s">
        <v>1443</v>
      </c>
    </row>
    <row r="149" spans="2:26" x14ac:dyDescent="0.2">
      <c r="B149" s="358" t="s">
        <v>1501</v>
      </c>
      <c r="C149" s="358" t="s">
        <v>1442</v>
      </c>
      <c r="D149" s="358" t="s">
        <v>1868</v>
      </c>
      <c r="E149" s="358">
        <v>1</v>
      </c>
      <c r="F149" s="358">
        <v>0</v>
      </c>
      <c r="G149" s="358">
        <v>4.6950000000000003</v>
      </c>
      <c r="H149" s="358">
        <v>2.9569999999999999</v>
      </c>
      <c r="I149" s="358">
        <v>0</v>
      </c>
      <c r="J149" s="358">
        <v>0</v>
      </c>
      <c r="K149" s="358">
        <v>0</v>
      </c>
      <c r="L149" s="358">
        <v>0</v>
      </c>
      <c r="M149" s="358">
        <v>0</v>
      </c>
      <c r="N149" s="358">
        <v>0</v>
      </c>
      <c r="O149" s="358">
        <v>0</v>
      </c>
      <c r="P149" s="358">
        <v>0</v>
      </c>
      <c r="Q149" s="358">
        <v>0</v>
      </c>
      <c r="R149" s="358">
        <v>0</v>
      </c>
      <c r="S149" s="358">
        <v>0</v>
      </c>
      <c r="T149" s="358">
        <v>0</v>
      </c>
      <c r="U149" s="358">
        <v>0</v>
      </c>
      <c r="V149" s="358">
        <v>0</v>
      </c>
      <c r="W149" s="358">
        <v>0</v>
      </c>
      <c r="X149" s="358">
        <v>0</v>
      </c>
      <c r="Y149" s="358" t="s">
        <v>1443</v>
      </c>
      <c r="Z149" s="358" t="s">
        <v>1443</v>
      </c>
    </row>
    <row r="150" spans="2:26" x14ac:dyDescent="0.2">
      <c r="B150" s="358" t="s">
        <v>1502</v>
      </c>
      <c r="C150" s="358" t="s">
        <v>1442</v>
      </c>
      <c r="D150" s="358" t="s">
        <v>1867</v>
      </c>
      <c r="E150" s="358">
        <v>0</v>
      </c>
      <c r="F150" s="358">
        <v>0</v>
      </c>
      <c r="G150" s="358">
        <v>0</v>
      </c>
      <c r="H150" s="358">
        <v>3.8690000000000002</v>
      </c>
      <c r="I150" s="358">
        <v>0</v>
      </c>
      <c r="J150" s="358">
        <v>0</v>
      </c>
      <c r="K150" s="358">
        <v>0</v>
      </c>
      <c r="L150" s="358">
        <v>0</v>
      </c>
      <c r="M150" s="358">
        <v>0</v>
      </c>
      <c r="N150" s="358">
        <v>0</v>
      </c>
      <c r="O150" s="358">
        <v>0</v>
      </c>
      <c r="P150" s="358">
        <v>0</v>
      </c>
      <c r="Q150" s="358">
        <v>0</v>
      </c>
      <c r="R150" s="358">
        <v>0</v>
      </c>
      <c r="S150" s="358">
        <v>0</v>
      </c>
      <c r="T150" s="358">
        <v>0</v>
      </c>
      <c r="U150" s="358">
        <v>0</v>
      </c>
      <c r="V150" s="358">
        <v>0</v>
      </c>
      <c r="W150" s="358">
        <v>0</v>
      </c>
      <c r="X150" s="358">
        <v>0</v>
      </c>
      <c r="Y150" s="358" t="s">
        <v>1443</v>
      </c>
      <c r="Z150" s="358" t="s">
        <v>1443</v>
      </c>
    </row>
    <row r="151" spans="2:26" x14ac:dyDescent="0.2">
      <c r="B151" s="358" t="s">
        <v>1503</v>
      </c>
      <c r="C151" s="358" t="s">
        <v>1442</v>
      </c>
      <c r="D151" s="358" t="s">
        <v>1867</v>
      </c>
      <c r="E151" s="358">
        <v>22</v>
      </c>
      <c r="F151" s="358">
        <v>0</v>
      </c>
      <c r="G151" s="358">
        <v>5.2869999999999999</v>
      </c>
      <c r="H151" s="358">
        <v>2.9580000000000002</v>
      </c>
      <c r="I151" s="358">
        <v>0</v>
      </c>
      <c r="J151" s="358">
        <v>0</v>
      </c>
      <c r="K151" s="358">
        <v>0</v>
      </c>
      <c r="L151" s="358">
        <v>0</v>
      </c>
      <c r="M151" s="358">
        <v>0</v>
      </c>
      <c r="N151" s="358">
        <v>0</v>
      </c>
      <c r="O151" s="358">
        <v>0</v>
      </c>
      <c r="P151" s="358">
        <v>0</v>
      </c>
      <c r="Q151" s="358">
        <v>0</v>
      </c>
      <c r="R151" s="358">
        <v>0</v>
      </c>
      <c r="S151" s="358">
        <v>0</v>
      </c>
      <c r="T151" s="358">
        <v>0</v>
      </c>
      <c r="U151" s="358">
        <v>0</v>
      </c>
      <c r="V151" s="358">
        <v>0</v>
      </c>
      <c r="W151" s="358">
        <v>0</v>
      </c>
      <c r="X151" s="358">
        <v>0</v>
      </c>
      <c r="Y151" s="358" t="s">
        <v>1443</v>
      </c>
      <c r="Z151" s="358" t="s">
        <v>1443</v>
      </c>
    </row>
    <row r="152" spans="2:26" x14ac:dyDescent="0.2">
      <c r="B152" s="358" t="s">
        <v>1504</v>
      </c>
      <c r="C152" s="358" t="s">
        <v>1442</v>
      </c>
      <c r="D152" s="358" t="s">
        <v>1868</v>
      </c>
      <c r="E152" s="358">
        <v>5</v>
      </c>
      <c r="F152" s="358">
        <v>0</v>
      </c>
      <c r="G152" s="358">
        <v>0.81499999999999995</v>
      </c>
      <c r="H152" s="358">
        <v>0.19</v>
      </c>
      <c r="I152" s="358">
        <v>0</v>
      </c>
      <c r="J152" s="358">
        <v>0</v>
      </c>
      <c r="K152" s="358">
        <v>0</v>
      </c>
      <c r="L152" s="358">
        <v>0</v>
      </c>
      <c r="M152" s="358">
        <v>0</v>
      </c>
      <c r="N152" s="358">
        <v>0</v>
      </c>
      <c r="O152" s="358">
        <v>0</v>
      </c>
      <c r="P152" s="358">
        <v>0</v>
      </c>
      <c r="Q152" s="358">
        <v>0</v>
      </c>
      <c r="R152" s="358">
        <v>0</v>
      </c>
      <c r="S152" s="358">
        <v>0</v>
      </c>
      <c r="T152" s="358">
        <v>0</v>
      </c>
      <c r="U152" s="358">
        <v>0</v>
      </c>
      <c r="V152" s="358">
        <v>0</v>
      </c>
      <c r="W152" s="358">
        <v>0</v>
      </c>
      <c r="X152" s="358">
        <v>0</v>
      </c>
      <c r="Y152" s="358" t="s">
        <v>1443</v>
      </c>
      <c r="Z152" s="358" t="s">
        <v>1443</v>
      </c>
    </row>
    <row r="153" spans="2:26" x14ac:dyDescent="0.2">
      <c r="B153" s="358" t="s">
        <v>1505</v>
      </c>
      <c r="C153" s="358" t="s">
        <v>1442</v>
      </c>
      <c r="D153" s="358" t="s">
        <v>1868</v>
      </c>
      <c r="E153" s="358">
        <v>0</v>
      </c>
      <c r="F153" s="358">
        <v>0.34100000000000003</v>
      </c>
      <c r="G153" s="358">
        <v>0.59699999999999998</v>
      </c>
      <c r="H153" s="358">
        <v>0.129</v>
      </c>
      <c r="I153" s="358">
        <v>0</v>
      </c>
      <c r="J153" s="358">
        <v>0</v>
      </c>
      <c r="K153" s="358">
        <v>0</v>
      </c>
      <c r="L153" s="358">
        <v>0</v>
      </c>
      <c r="M153" s="358">
        <v>0</v>
      </c>
      <c r="N153" s="358">
        <v>0</v>
      </c>
      <c r="O153" s="358">
        <v>0</v>
      </c>
      <c r="P153" s="358">
        <v>0</v>
      </c>
      <c r="Q153" s="358">
        <v>0</v>
      </c>
      <c r="R153" s="358">
        <v>0</v>
      </c>
      <c r="S153" s="358">
        <v>0</v>
      </c>
      <c r="T153" s="358">
        <v>0</v>
      </c>
      <c r="U153" s="358">
        <v>0</v>
      </c>
      <c r="V153" s="358">
        <v>0</v>
      </c>
      <c r="W153" s="358">
        <v>0</v>
      </c>
      <c r="X153" s="358">
        <v>0</v>
      </c>
      <c r="Y153" s="358" t="s">
        <v>1443</v>
      </c>
      <c r="Z153" s="358" t="s">
        <v>1443</v>
      </c>
    </row>
    <row r="154" spans="2:26" x14ac:dyDescent="0.2">
      <c r="B154" s="358" t="s">
        <v>1506</v>
      </c>
      <c r="C154" s="358" t="s">
        <v>1442</v>
      </c>
      <c r="D154" s="358" t="s">
        <v>1868</v>
      </c>
      <c r="E154" s="358">
        <v>0</v>
      </c>
      <c r="F154" s="358">
        <v>0</v>
      </c>
      <c r="G154" s="358">
        <v>0.498</v>
      </c>
      <c r="H154" s="358">
        <v>0</v>
      </c>
      <c r="I154" s="358">
        <v>0</v>
      </c>
      <c r="J154" s="358">
        <v>0</v>
      </c>
      <c r="K154" s="358">
        <v>0</v>
      </c>
      <c r="L154" s="358">
        <v>0</v>
      </c>
      <c r="M154" s="358">
        <v>0</v>
      </c>
      <c r="N154" s="358">
        <v>0</v>
      </c>
      <c r="O154" s="358">
        <v>0</v>
      </c>
      <c r="P154" s="358">
        <v>0</v>
      </c>
      <c r="Q154" s="358">
        <v>0</v>
      </c>
      <c r="R154" s="358">
        <v>0</v>
      </c>
      <c r="S154" s="358">
        <v>0</v>
      </c>
      <c r="T154" s="358">
        <v>0</v>
      </c>
      <c r="U154" s="358">
        <v>0</v>
      </c>
      <c r="V154" s="358">
        <v>0</v>
      </c>
      <c r="W154" s="358">
        <v>0</v>
      </c>
      <c r="X154" s="358">
        <v>0</v>
      </c>
      <c r="Y154" s="358" t="s">
        <v>1443</v>
      </c>
      <c r="Z154" s="358" t="s">
        <v>1443</v>
      </c>
    </row>
    <row r="155" spans="2:26" x14ac:dyDescent="0.2">
      <c r="B155" s="358" t="s">
        <v>1507</v>
      </c>
      <c r="C155" s="358" t="s">
        <v>1442</v>
      </c>
      <c r="D155" s="358" t="s">
        <v>1868</v>
      </c>
      <c r="E155" s="358">
        <v>1</v>
      </c>
      <c r="F155" s="358">
        <v>0</v>
      </c>
      <c r="G155" s="358">
        <v>0.48499999999999999</v>
      </c>
      <c r="H155" s="358">
        <v>2.282</v>
      </c>
      <c r="I155" s="358">
        <v>0</v>
      </c>
      <c r="J155" s="358">
        <v>0</v>
      </c>
      <c r="K155" s="358">
        <v>0</v>
      </c>
      <c r="L155" s="358">
        <v>0</v>
      </c>
      <c r="M155" s="358">
        <v>0</v>
      </c>
      <c r="N155" s="358">
        <v>0</v>
      </c>
      <c r="O155" s="358">
        <v>0</v>
      </c>
      <c r="P155" s="358">
        <v>0</v>
      </c>
      <c r="Q155" s="358">
        <v>0</v>
      </c>
      <c r="R155" s="358">
        <v>0</v>
      </c>
      <c r="S155" s="358">
        <v>0</v>
      </c>
      <c r="T155" s="358">
        <v>0</v>
      </c>
      <c r="U155" s="358">
        <v>0</v>
      </c>
      <c r="V155" s="358">
        <v>0</v>
      </c>
      <c r="W155" s="358">
        <v>0</v>
      </c>
      <c r="X155" s="358">
        <v>0</v>
      </c>
      <c r="Y155" s="358" t="s">
        <v>1443</v>
      </c>
      <c r="Z155" s="358" t="s">
        <v>1443</v>
      </c>
    </row>
    <row r="156" spans="2:26" x14ac:dyDescent="0.2">
      <c r="B156" s="358" t="s">
        <v>1508</v>
      </c>
      <c r="C156" s="358" t="s">
        <v>1442</v>
      </c>
      <c r="D156" s="358" t="s">
        <v>1868</v>
      </c>
      <c r="E156" s="358">
        <v>1</v>
      </c>
      <c r="F156" s="358">
        <v>0</v>
      </c>
      <c r="G156" s="358">
        <v>0.94899999999999995</v>
      </c>
      <c r="H156" s="358">
        <v>0.48799999999999999</v>
      </c>
      <c r="I156" s="358">
        <v>0</v>
      </c>
      <c r="J156" s="358">
        <v>0</v>
      </c>
      <c r="K156" s="358">
        <v>0</v>
      </c>
      <c r="L156" s="358">
        <v>0</v>
      </c>
      <c r="M156" s="358">
        <v>0</v>
      </c>
      <c r="N156" s="358">
        <v>0</v>
      </c>
      <c r="O156" s="358">
        <v>0</v>
      </c>
      <c r="P156" s="358">
        <v>0</v>
      </c>
      <c r="Q156" s="358">
        <v>0</v>
      </c>
      <c r="R156" s="358">
        <v>0</v>
      </c>
      <c r="S156" s="358">
        <v>0</v>
      </c>
      <c r="T156" s="358">
        <v>0</v>
      </c>
      <c r="U156" s="358">
        <v>0</v>
      </c>
      <c r="V156" s="358">
        <v>0</v>
      </c>
      <c r="W156" s="358">
        <v>0</v>
      </c>
      <c r="X156" s="358">
        <v>0</v>
      </c>
      <c r="Y156" s="358" t="s">
        <v>1443</v>
      </c>
      <c r="Z156" s="358" t="s">
        <v>1443</v>
      </c>
    </row>
    <row r="157" spans="2:26" x14ac:dyDescent="0.2">
      <c r="B157" s="358" t="s">
        <v>1509</v>
      </c>
      <c r="C157" s="358" t="s">
        <v>1442</v>
      </c>
      <c r="D157" s="358" t="s">
        <v>1868</v>
      </c>
      <c r="E157" s="358">
        <v>9</v>
      </c>
      <c r="F157" s="358">
        <v>0</v>
      </c>
      <c r="G157" s="358">
        <v>1.2909999999999999</v>
      </c>
      <c r="H157" s="358">
        <v>1.385</v>
      </c>
      <c r="I157" s="358">
        <v>0</v>
      </c>
      <c r="J157" s="358">
        <v>0</v>
      </c>
      <c r="K157" s="358">
        <v>0</v>
      </c>
      <c r="L157" s="358">
        <v>0</v>
      </c>
      <c r="M157" s="358">
        <v>0</v>
      </c>
      <c r="N157" s="358">
        <v>0</v>
      </c>
      <c r="O157" s="358">
        <v>0</v>
      </c>
      <c r="P157" s="358">
        <v>0</v>
      </c>
      <c r="Q157" s="358">
        <v>0</v>
      </c>
      <c r="R157" s="358">
        <v>0</v>
      </c>
      <c r="S157" s="358">
        <v>0</v>
      </c>
      <c r="T157" s="358">
        <v>0</v>
      </c>
      <c r="U157" s="358">
        <v>0</v>
      </c>
      <c r="V157" s="358">
        <v>0</v>
      </c>
      <c r="W157" s="358">
        <v>0</v>
      </c>
      <c r="X157" s="358">
        <v>0</v>
      </c>
      <c r="Y157" s="358" t="s">
        <v>1443</v>
      </c>
      <c r="Z157" s="358" t="s">
        <v>1443</v>
      </c>
    </row>
    <row r="158" spans="2:26" x14ac:dyDescent="0.2">
      <c r="B158" s="358" t="s">
        <v>1510</v>
      </c>
      <c r="C158" s="358" t="s">
        <v>1442</v>
      </c>
      <c r="D158" s="358" t="s">
        <v>1868</v>
      </c>
      <c r="E158" s="358">
        <v>8</v>
      </c>
      <c r="F158" s="358">
        <v>0.42099999999999999</v>
      </c>
      <c r="G158" s="358">
        <v>2.573</v>
      </c>
      <c r="H158" s="358">
        <v>0.32900000000000001</v>
      </c>
      <c r="I158" s="358">
        <v>0</v>
      </c>
      <c r="J158" s="358">
        <v>0</v>
      </c>
      <c r="K158" s="358">
        <v>0</v>
      </c>
      <c r="L158" s="358">
        <v>0</v>
      </c>
      <c r="M158" s="358">
        <v>0</v>
      </c>
      <c r="N158" s="358">
        <v>0</v>
      </c>
      <c r="O158" s="358">
        <v>0</v>
      </c>
      <c r="P158" s="358">
        <v>0</v>
      </c>
      <c r="Q158" s="358">
        <v>0</v>
      </c>
      <c r="R158" s="358">
        <v>0</v>
      </c>
      <c r="S158" s="358">
        <v>0</v>
      </c>
      <c r="T158" s="358">
        <v>0</v>
      </c>
      <c r="U158" s="358">
        <v>0</v>
      </c>
      <c r="V158" s="358">
        <v>0</v>
      </c>
      <c r="W158" s="358">
        <v>0</v>
      </c>
      <c r="X158" s="358">
        <v>0</v>
      </c>
      <c r="Y158" s="358" t="s">
        <v>1443</v>
      </c>
      <c r="Z158" s="358" t="s">
        <v>1443</v>
      </c>
    </row>
    <row r="159" spans="2:26" x14ac:dyDescent="0.2">
      <c r="B159" s="358" t="s">
        <v>1511</v>
      </c>
      <c r="C159" s="358" t="s">
        <v>1442</v>
      </c>
      <c r="D159" s="358" t="s">
        <v>1868</v>
      </c>
      <c r="E159" s="358">
        <v>50</v>
      </c>
      <c r="F159" s="358">
        <v>0.44700000000000001</v>
      </c>
      <c r="G159" s="358">
        <v>0.72799999999999998</v>
      </c>
      <c r="H159" s="358">
        <v>1.1299999999999999</v>
      </c>
      <c r="I159" s="358">
        <v>0</v>
      </c>
      <c r="J159" s="358">
        <v>0</v>
      </c>
      <c r="K159" s="358">
        <v>0</v>
      </c>
      <c r="L159" s="358">
        <v>0</v>
      </c>
      <c r="M159" s="358">
        <v>0</v>
      </c>
      <c r="N159" s="358">
        <v>0</v>
      </c>
      <c r="O159" s="358">
        <v>0</v>
      </c>
      <c r="P159" s="358">
        <v>0</v>
      </c>
      <c r="Q159" s="358">
        <v>0</v>
      </c>
      <c r="R159" s="358">
        <v>0</v>
      </c>
      <c r="S159" s="358">
        <v>0</v>
      </c>
      <c r="T159" s="358">
        <v>0</v>
      </c>
      <c r="U159" s="358">
        <v>0</v>
      </c>
      <c r="V159" s="358">
        <v>0</v>
      </c>
      <c r="W159" s="358">
        <v>0</v>
      </c>
      <c r="X159" s="358">
        <v>0</v>
      </c>
      <c r="Y159" s="358" t="s">
        <v>1443</v>
      </c>
      <c r="Z159" s="358" t="s">
        <v>1443</v>
      </c>
    </row>
    <row r="160" spans="2:26" x14ac:dyDescent="0.2">
      <c r="B160" s="358" t="s">
        <v>1512</v>
      </c>
      <c r="C160" s="358" t="s">
        <v>1442</v>
      </c>
      <c r="D160" s="358" t="s">
        <v>1868</v>
      </c>
      <c r="E160" s="358">
        <v>0</v>
      </c>
      <c r="F160" s="358">
        <v>0.09</v>
      </c>
      <c r="G160" s="358">
        <v>0.15</v>
      </c>
      <c r="H160" s="358">
        <v>0.1</v>
      </c>
      <c r="I160" s="358">
        <v>0</v>
      </c>
      <c r="J160" s="358">
        <v>0</v>
      </c>
      <c r="K160" s="358">
        <v>0</v>
      </c>
      <c r="L160" s="358">
        <v>0</v>
      </c>
      <c r="M160" s="358">
        <v>0</v>
      </c>
      <c r="N160" s="358">
        <v>0</v>
      </c>
      <c r="O160" s="358">
        <v>0</v>
      </c>
      <c r="P160" s="358">
        <v>0</v>
      </c>
      <c r="Q160" s="358">
        <v>0</v>
      </c>
      <c r="R160" s="358">
        <v>0</v>
      </c>
      <c r="S160" s="358">
        <v>0</v>
      </c>
      <c r="T160" s="358">
        <v>0</v>
      </c>
      <c r="U160" s="358">
        <v>0</v>
      </c>
      <c r="V160" s="358">
        <v>0</v>
      </c>
      <c r="W160" s="358">
        <v>0</v>
      </c>
      <c r="X160" s="358">
        <v>0</v>
      </c>
      <c r="Y160" s="358" t="s">
        <v>1443</v>
      </c>
      <c r="Z160" s="358" t="s">
        <v>1443</v>
      </c>
    </row>
    <row r="161" spans="2:26" x14ac:dyDescent="0.2">
      <c r="B161" s="358" t="s">
        <v>1513</v>
      </c>
      <c r="C161" s="358" t="s">
        <v>1442</v>
      </c>
      <c r="D161" s="358" t="s">
        <v>1868</v>
      </c>
      <c r="E161" s="358">
        <v>0</v>
      </c>
      <c r="F161" s="358">
        <v>0</v>
      </c>
      <c r="G161" s="358">
        <v>0</v>
      </c>
      <c r="H161" s="358">
        <v>0</v>
      </c>
      <c r="I161" s="358">
        <v>0</v>
      </c>
      <c r="J161" s="358">
        <v>0</v>
      </c>
      <c r="K161" s="358">
        <v>0</v>
      </c>
      <c r="L161" s="358">
        <v>0</v>
      </c>
      <c r="M161" s="358">
        <v>0</v>
      </c>
      <c r="N161" s="358">
        <v>0</v>
      </c>
      <c r="O161" s="358">
        <v>0</v>
      </c>
      <c r="P161" s="358">
        <v>0</v>
      </c>
      <c r="Q161" s="358">
        <v>0</v>
      </c>
      <c r="R161" s="358">
        <v>0</v>
      </c>
      <c r="S161" s="358">
        <v>0</v>
      </c>
      <c r="T161" s="358">
        <v>0</v>
      </c>
      <c r="U161" s="358">
        <v>0</v>
      </c>
      <c r="V161" s="358">
        <v>0</v>
      </c>
      <c r="W161" s="358">
        <v>0</v>
      </c>
      <c r="X161" s="358">
        <v>0</v>
      </c>
      <c r="Y161" s="358" t="s">
        <v>1443</v>
      </c>
      <c r="Z161" s="358" t="s">
        <v>1443</v>
      </c>
    </row>
    <row r="162" spans="2:26" x14ac:dyDescent="0.2">
      <c r="B162" s="358" t="s">
        <v>1514</v>
      </c>
      <c r="C162" s="358" t="s">
        <v>1442</v>
      </c>
      <c r="D162" s="358" t="s">
        <v>1868</v>
      </c>
      <c r="E162" s="358">
        <v>73</v>
      </c>
      <c r="F162" s="358">
        <v>0.54</v>
      </c>
      <c r="G162" s="358">
        <v>0</v>
      </c>
      <c r="H162" s="358">
        <v>0</v>
      </c>
      <c r="I162" s="358">
        <v>0</v>
      </c>
      <c r="J162" s="358">
        <v>0</v>
      </c>
      <c r="K162" s="358">
        <v>0</v>
      </c>
      <c r="L162" s="358">
        <v>0</v>
      </c>
      <c r="M162" s="358">
        <v>0</v>
      </c>
      <c r="N162" s="358">
        <v>0</v>
      </c>
      <c r="O162" s="358">
        <v>0</v>
      </c>
      <c r="P162" s="358">
        <v>0</v>
      </c>
      <c r="Q162" s="358">
        <v>0</v>
      </c>
      <c r="R162" s="358">
        <v>0</v>
      </c>
      <c r="S162" s="358">
        <v>0</v>
      </c>
      <c r="T162" s="358">
        <v>0</v>
      </c>
      <c r="U162" s="358">
        <v>0</v>
      </c>
      <c r="V162" s="358">
        <v>0</v>
      </c>
      <c r="W162" s="358">
        <v>0</v>
      </c>
      <c r="X162" s="358">
        <v>0</v>
      </c>
      <c r="Y162" s="358" t="s">
        <v>1443</v>
      </c>
      <c r="Z162" s="358" t="s">
        <v>1443</v>
      </c>
    </row>
    <row r="163" spans="2:26" x14ac:dyDescent="0.2">
      <c r="B163" s="358" t="s">
        <v>1326</v>
      </c>
      <c r="C163" s="358" t="s">
        <v>1442</v>
      </c>
      <c r="D163" s="358" t="s">
        <v>1868</v>
      </c>
      <c r="E163" s="358">
        <v>967</v>
      </c>
      <c r="F163" s="358">
        <v>1.375</v>
      </c>
      <c r="G163" s="358">
        <v>0.23899999999999999</v>
      </c>
      <c r="H163" s="358">
        <v>0</v>
      </c>
      <c r="I163" s="358">
        <v>0</v>
      </c>
      <c r="J163" s="358">
        <v>0</v>
      </c>
      <c r="K163" s="358">
        <v>0</v>
      </c>
      <c r="L163" s="358">
        <v>226</v>
      </c>
      <c r="M163" s="358">
        <v>226</v>
      </c>
      <c r="N163" s="358">
        <v>3.1255371999999998E-6</v>
      </c>
      <c r="O163" s="358">
        <v>3.1255371999999998E-6</v>
      </c>
      <c r="P163" s="358">
        <v>1</v>
      </c>
      <c r="Q163" s="358">
        <v>7371</v>
      </c>
      <c r="R163" s="358">
        <v>1.2189595087E-4</v>
      </c>
      <c r="S163" s="358">
        <v>0</v>
      </c>
      <c r="T163" s="358">
        <v>0</v>
      </c>
      <c r="U163" s="358">
        <v>0</v>
      </c>
      <c r="V163" s="358">
        <v>0</v>
      </c>
      <c r="W163" s="358">
        <v>0</v>
      </c>
      <c r="X163" s="358">
        <v>0</v>
      </c>
      <c r="Y163" s="358" t="s">
        <v>1443</v>
      </c>
      <c r="Z163" s="358" t="s">
        <v>1443</v>
      </c>
    </row>
    <row r="164" spans="2:26" x14ac:dyDescent="0.2">
      <c r="B164" s="358" t="s">
        <v>1515</v>
      </c>
      <c r="C164" s="358" t="s">
        <v>1442</v>
      </c>
      <c r="D164" s="358" t="s">
        <v>1868</v>
      </c>
      <c r="E164" s="358">
        <v>0</v>
      </c>
      <c r="F164" s="358">
        <v>0</v>
      </c>
      <c r="G164" s="358">
        <v>0</v>
      </c>
      <c r="H164" s="358">
        <v>0</v>
      </c>
      <c r="I164" s="358">
        <v>0</v>
      </c>
      <c r="J164" s="358">
        <v>0</v>
      </c>
      <c r="K164" s="358">
        <v>0</v>
      </c>
      <c r="L164" s="358">
        <v>0</v>
      </c>
      <c r="M164" s="358">
        <v>0</v>
      </c>
      <c r="N164" s="358">
        <v>0</v>
      </c>
      <c r="O164" s="358">
        <v>0</v>
      </c>
      <c r="P164" s="358">
        <v>0</v>
      </c>
      <c r="Q164" s="358">
        <v>0</v>
      </c>
      <c r="R164" s="358">
        <v>0</v>
      </c>
      <c r="S164" s="358">
        <v>0</v>
      </c>
      <c r="T164" s="358">
        <v>0</v>
      </c>
      <c r="U164" s="358">
        <v>0</v>
      </c>
      <c r="V164" s="358">
        <v>0</v>
      </c>
      <c r="W164" s="358">
        <v>0</v>
      </c>
      <c r="X164" s="358">
        <v>0</v>
      </c>
      <c r="Y164" s="358" t="s">
        <v>1443</v>
      </c>
      <c r="Z164" s="358" t="s">
        <v>1443</v>
      </c>
    </row>
    <row r="165" spans="2:26" x14ac:dyDescent="0.2">
      <c r="B165" s="358" t="s">
        <v>1516</v>
      </c>
      <c r="C165" s="358" t="s">
        <v>1442</v>
      </c>
      <c r="D165" s="358" t="s">
        <v>1868</v>
      </c>
      <c r="E165" s="358">
        <v>4</v>
      </c>
      <c r="F165" s="358">
        <v>0</v>
      </c>
      <c r="G165" s="358">
        <v>0</v>
      </c>
      <c r="H165" s="358">
        <v>0</v>
      </c>
      <c r="I165" s="358">
        <v>0</v>
      </c>
      <c r="J165" s="358">
        <v>0</v>
      </c>
      <c r="K165" s="358">
        <v>0</v>
      </c>
      <c r="L165" s="358">
        <v>0</v>
      </c>
      <c r="M165" s="358">
        <v>0</v>
      </c>
      <c r="N165" s="358">
        <v>0</v>
      </c>
      <c r="O165" s="358">
        <v>0</v>
      </c>
      <c r="P165" s="358">
        <v>0</v>
      </c>
      <c r="Q165" s="358">
        <v>0</v>
      </c>
      <c r="R165" s="358">
        <v>0</v>
      </c>
      <c r="S165" s="358">
        <v>0</v>
      </c>
      <c r="T165" s="358">
        <v>0</v>
      </c>
      <c r="U165" s="358">
        <v>0</v>
      </c>
      <c r="V165" s="358">
        <v>0</v>
      </c>
      <c r="W165" s="358">
        <v>0</v>
      </c>
      <c r="X165" s="358">
        <v>0</v>
      </c>
      <c r="Y165" s="358" t="s">
        <v>1443</v>
      </c>
      <c r="Z165" s="358" t="s">
        <v>1443</v>
      </c>
    </row>
    <row r="166" spans="2:26" x14ac:dyDescent="0.2">
      <c r="B166" s="358" t="s">
        <v>1517</v>
      </c>
      <c r="C166" s="358" t="s">
        <v>1442</v>
      </c>
      <c r="D166" s="358" t="s">
        <v>1868</v>
      </c>
      <c r="E166" s="358">
        <v>0</v>
      </c>
      <c r="F166" s="358">
        <v>0</v>
      </c>
      <c r="G166" s="358">
        <v>0</v>
      </c>
      <c r="H166" s="358">
        <v>0</v>
      </c>
      <c r="I166" s="358">
        <v>0</v>
      </c>
      <c r="J166" s="358">
        <v>0</v>
      </c>
      <c r="K166" s="358">
        <v>0</v>
      </c>
      <c r="L166" s="358">
        <v>0</v>
      </c>
      <c r="M166" s="358">
        <v>0</v>
      </c>
      <c r="N166" s="358">
        <v>0</v>
      </c>
      <c r="O166" s="358">
        <v>0</v>
      </c>
      <c r="P166" s="358">
        <v>0</v>
      </c>
      <c r="Q166" s="358">
        <v>0</v>
      </c>
      <c r="R166" s="358">
        <v>0</v>
      </c>
      <c r="S166" s="358">
        <v>0</v>
      </c>
      <c r="T166" s="358">
        <v>0</v>
      </c>
      <c r="U166" s="358">
        <v>0</v>
      </c>
      <c r="V166" s="358">
        <v>0</v>
      </c>
      <c r="W166" s="358">
        <v>0</v>
      </c>
      <c r="X166" s="358">
        <v>0</v>
      </c>
      <c r="Y166" s="358" t="s">
        <v>1443</v>
      </c>
      <c r="Z166" s="358" t="s">
        <v>1443</v>
      </c>
    </row>
    <row r="167" spans="2:26" x14ac:dyDescent="0.2">
      <c r="B167" s="358" t="s">
        <v>1518</v>
      </c>
      <c r="C167" s="358" t="s">
        <v>1442</v>
      </c>
      <c r="D167" s="358" t="s">
        <v>1868</v>
      </c>
      <c r="E167" s="358">
        <v>436</v>
      </c>
      <c r="F167" s="358">
        <v>0.154</v>
      </c>
      <c r="G167" s="358">
        <v>1.7070000000000001</v>
      </c>
      <c r="H167" s="358">
        <v>1.1870000000000001</v>
      </c>
      <c r="I167" s="358">
        <v>2E-3</v>
      </c>
      <c r="J167" s="358">
        <v>0</v>
      </c>
      <c r="K167" s="358">
        <v>0</v>
      </c>
      <c r="L167" s="358">
        <v>93</v>
      </c>
      <c r="M167" s="358">
        <v>93</v>
      </c>
      <c r="N167" s="358">
        <v>3.1255371999999998E-6</v>
      </c>
      <c r="O167" s="358">
        <v>3.1255371999999998E-6</v>
      </c>
      <c r="P167" s="358">
        <v>0</v>
      </c>
      <c r="Q167" s="358">
        <v>0</v>
      </c>
      <c r="R167" s="358">
        <v>0</v>
      </c>
      <c r="S167" s="358">
        <v>0</v>
      </c>
      <c r="T167" s="358">
        <v>0</v>
      </c>
      <c r="U167" s="358">
        <v>0</v>
      </c>
      <c r="V167" s="358">
        <v>0</v>
      </c>
      <c r="W167" s="358">
        <v>0</v>
      </c>
      <c r="X167" s="358">
        <v>0</v>
      </c>
      <c r="Y167" s="358" t="s">
        <v>1443</v>
      </c>
      <c r="Z167" s="358" t="s">
        <v>1443</v>
      </c>
    </row>
    <row r="168" spans="2:26" x14ac:dyDescent="0.2">
      <c r="B168" s="358" t="s">
        <v>1327</v>
      </c>
      <c r="C168" s="358" t="s">
        <v>1442</v>
      </c>
      <c r="D168" s="358" t="s">
        <v>1868</v>
      </c>
      <c r="E168" s="358">
        <v>1147</v>
      </c>
      <c r="F168" s="358">
        <v>0</v>
      </c>
      <c r="G168" s="358">
        <v>3.89</v>
      </c>
      <c r="H168" s="358">
        <v>1.8180000000000001</v>
      </c>
      <c r="I168" s="358">
        <v>0.97099999999999997</v>
      </c>
      <c r="J168" s="358">
        <v>0.14000000000000001</v>
      </c>
      <c r="K168" s="358">
        <v>8</v>
      </c>
      <c r="L168" s="358">
        <v>94375</v>
      </c>
      <c r="M168" s="358">
        <v>94375</v>
      </c>
      <c r="N168" s="358">
        <v>7.5012892841E-4</v>
      </c>
      <c r="O168" s="358">
        <v>7.5012892841E-4</v>
      </c>
      <c r="P168" s="358">
        <v>2</v>
      </c>
      <c r="Q168" s="358">
        <v>13610</v>
      </c>
      <c r="R168" s="358">
        <v>2.0628545531E-4</v>
      </c>
      <c r="S168" s="358">
        <v>0</v>
      </c>
      <c r="T168" s="358">
        <v>0</v>
      </c>
      <c r="U168" s="358">
        <v>0</v>
      </c>
      <c r="V168" s="358">
        <v>0</v>
      </c>
      <c r="W168" s="358">
        <v>0</v>
      </c>
      <c r="X168" s="358">
        <v>0</v>
      </c>
      <c r="Y168" s="358" t="s">
        <v>1443</v>
      </c>
      <c r="Z168" s="358" t="s">
        <v>1443</v>
      </c>
    </row>
    <row r="169" spans="2:26" x14ac:dyDescent="0.2">
      <c r="B169" s="358" t="s">
        <v>1259</v>
      </c>
      <c r="C169" s="358" t="s">
        <v>1442</v>
      </c>
      <c r="D169" s="358" t="s">
        <v>1868</v>
      </c>
      <c r="E169" s="358">
        <v>1210</v>
      </c>
      <c r="F169" s="358">
        <v>1.8720000000000001</v>
      </c>
      <c r="G169" s="358">
        <v>0.92100000000000004</v>
      </c>
      <c r="H169" s="358">
        <v>1.8660000000000001</v>
      </c>
      <c r="I169" s="358">
        <v>0.35299999999999998</v>
      </c>
      <c r="J169" s="358">
        <v>0</v>
      </c>
      <c r="K169" s="358">
        <v>1</v>
      </c>
      <c r="L169" s="358">
        <v>35233</v>
      </c>
      <c r="M169" s="358">
        <v>796</v>
      </c>
      <c r="N169" s="358">
        <v>1.4064917408E-4</v>
      </c>
      <c r="O169" s="358">
        <v>1.8753223210000001E-5</v>
      </c>
      <c r="P169" s="358">
        <v>0</v>
      </c>
      <c r="Q169" s="358">
        <v>0</v>
      </c>
      <c r="R169" s="358">
        <v>0</v>
      </c>
      <c r="S169" s="358">
        <v>0</v>
      </c>
      <c r="T169" s="358">
        <v>0</v>
      </c>
      <c r="U169" s="358">
        <v>0</v>
      </c>
      <c r="V169" s="358">
        <v>0</v>
      </c>
      <c r="W169" s="358">
        <v>0</v>
      </c>
      <c r="X169" s="358">
        <v>0</v>
      </c>
      <c r="Y169" s="358" t="s">
        <v>1443</v>
      </c>
      <c r="Z169" s="358" t="s">
        <v>1443</v>
      </c>
    </row>
    <row r="170" spans="2:26" x14ac:dyDescent="0.2">
      <c r="B170" s="358" t="s">
        <v>1328</v>
      </c>
      <c r="C170" s="358" t="s">
        <v>1442</v>
      </c>
      <c r="D170" s="358" t="s">
        <v>1868</v>
      </c>
      <c r="E170" s="358">
        <v>557</v>
      </c>
      <c r="F170" s="358">
        <v>2.097</v>
      </c>
      <c r="G170" s="358">
        <v>0.46700000000000003</v>
      </c>
      <c r="H170" s="358">
        <v>0.86299999999999999</v>
      </c>
      <c r="I170" s="358">
        <v>0.03</v>
      </c>
      <c r="J170" s="358">
        <v>7.0000000000000001E-3</v>
      </c>
      <c r="K170" s="358">
        <v>1</v>
      </c>
      <c r="L170" s="358">
        <v>2995</v>
      </c>
      <c r="M170" s="358">
        <v>2995</v>
      </c>
      <c r="N170" s="358">
        <v>1.5627686010000001E-5</v>
      </c>
      <c r="O170" s="358">
        <v>1.5627686010000001E-5</v>
      </c>
      <c r="P170" s="358">
        <v>1</v>
      </c>
      <c r="Q170" s="358">
        <v>650</v>
      </c>
      <c r="R170" s="358">
        <v>6.2510743999999996E-6</v>
      </c>
      <c r="S170" s="358">
        <v>0</v>
      </c>
      <c r="T170" s="358">
        <v>0</v>
      </c>
      <c r="U170" s="358">
        <v>0</v>
      </c>
      <c r="V170" s="358">
        <v>0</v>
      </c>
      <c r="W170" s="358">
        <v>0</v>
      </c>
      <c r="X170" s="358">
        <v>0</v>
      </c>
      <c r="Y170" s="358" t="s">
        <v>1443</v>
      </c>
      <c r="Z170" s="358" t="s">
        <v>1443</v>
      </c>
    </row>
    <row r="171" spans="2:26" x14ac:dyDescent="0.2">
      <c r="B171" s="358" t="s">
        <v>1519</v>
      </c>
      <c r="C171" s="358" t="s">
        <v>1442</v>
      </c>
      <c r="D171" s="358" t="s">
        <v>1868</v>
      </c>
      <c r="E171" s="358">
        <v>1</v>
      </c>
      <c r="F171" s="358">
        <v>0</v>
      </c>
      <c r="G171" s="358">
        <v>0.61899999999999999</v>
      </c>
      <c r="H171" s="358">
        <v>0.20499999999999999</v>
      </c>
      <c r="I171" s="358">
        <v>0</v>
      </c>
      <c r="J171" s="358">
        <v>0</v>
      </c>
      <c r="K171" s="358">
        <v>0</v>
      </c>
      <c r="L171" s="358">
        <v>0</v>
      </c>
      <c r="M171" s="358">
        <v>0</v>
      </c>
      <c r="N171" s="358">
        <v>0</v>
      </c>
      <c r="O171" s="358">
        <v>0</v>
      </c>
      <c r="P171" s="358">
        <v>0</v>
      </c>
      <c r="Q171" s="358">
        <v>0</v>
      </c>
      <c r="R171" s="358">
        <v>0</v>
      </c>
      <c r="S171" s="358">
        <v>0</v>
      </c>
      <c r="T171" s="358">
        <v>0</v>
      </c>
      <c r="U171" s="358">
        <v>0</v>
      </c>
      <c r="V171" s="358">
        <v>0</v>
      </c>
      <c r="W171" s="358">
        <v>0</v>
      </c>
      <c r="X171" s="358">
        <v>0</v>
      </c>
      <c r="Y171" s="358" t="s">
        <v>1443</v>
      </c>
      <c r="Z171" s="358" t="s">
        <v>1443</v>
      </c>
    </row>
    <row r="172" spans="2:26" x14ac:dyDescent="0.2">
      <c r="B172" s="358" t="s">
        <v>1329</v>
      </c>
      <c r="C172" s="358" t="s">
        <v>1442</v>
      </c>
      <c r="D172" s="358" t="s">
        <v>1868</v>
      </c>
      <c r="E172" s="358">
        <v>377</v>
      </c>
      <c r="F172" s="358">
        <v>1.5089999999999999</v>
      </c>
      <c r="G172" s="358">
        <v>0.17299999999999999</v>
      </c>
      <c r="H172" s="358">
        <v>0.72</v>
      </c>
      <c r="I172" s="358">
        <v>1E-3</v>
      </c>
      <c r="J172" s="358">
        <v>0.39300000000000002</v>
      </c>
      <c r="K172" s="358">
        <v>0</v>
      </c>
      <c r="L172" s="358">
        <v>82</v>
      </c>
      <c r="M172" s="358">
        <v>82</v>
      </c>
      <c r="N172" s="358">
        <v>3.1255371999999998E-6</v>
      </c>
      <c r="O172" s="358">
        <v>3.1255371999999998E-6</v>
      </c>
      <c r="P172" s="358">
        <v>3</v>
      </c>
      <c r="Q172" s="358">
        <v>31714</v>
      </c>
      <c r="R172" s="358">
        <v>2.9692603416000001E-4</v>
      </c>
      <c r="S172" s="358">
        <v>0</v>
      </c>
      <c r="T172" s="358">
        <v>0</v>
      </c>
      <c r="U172" s="358">
        <v>0</v>
      </c>
      <c r="V172" s="358">
        <v>0</v>
      </c>
      <c r="W172" s="358">
        <v>0</v>
      </c>
      <c r="X172" s="358">
        <v>0</v>
      </c>
      <c r="Y172" s="358" t="s">
        <v>1443</v>
      </c>
      <c r="Z172" s="358" t="s">
        <v>1443</v>
      </c>
    </row>
    <row r="173" spans="2:26" x14ac:dyDescent="0.2">
      <c r="B173" s="358" t="s">
        <v>1520</v>
      </c>
      <c r="C173" s="358" t="s">
        <v>1442</v>
      </c>
      <c r="D173" s="358" t="s">
        <v>1868</v>
      </c>
      <c r="E173" s="358">
        <v>1306</v>
      </c>
      <c r="F173" s="358">
        <v>0.32400000000000001</v>
      </c>
      <c r="G173" s="358">
        <v>3.97</v>
      </c>
      <c r="H173" s="358">
        <v>2.419</v>
      </c>
      <c r="I173" s="358">
        <v>5.2999999999999999E-2</v>
      </c>
      <c r="J173" s="358">
        <v>0</v>
      </c>
      <c r="K173" s="358">
        <v>1</v>
      </c>
      <c r="L173" s="358">
        <v>4384</v>
      </c>
      <c r="M173" s="358">
        <v>4384</v>
      </c>
      <c r="N173" s="358">
        <v>1.5627686008999999E-4</v>
      </c>
      <c r="O173" s="358">
        <v>1.5627686008999999E-4</v>
      </c>
      <c r="P173" s="358">
        <v>0</v>
      </c>
      <c r="Q173" s="358">
        <v>0</v>
      </c>
      <c r="R173" s="358">
        <v>0</v>
      </c>
      <c r="S173" s="358">
        <v>0</v>
      </c>
      <c r="T173" s="358">
        <v>0</v>
      </c>
      <c r="U173" s="358">
        <v>0</v>
      </c>
      <c r="V173" s="358">
        <v>0</v>
      </c>
      <c r="W173" s="358">
        <v>0</v>
      </c>
      <c r="X173" s="358">
        <v>0</v>
      </c>
      <c r="Y173" s="358" t="s">
        <v>1443</v>
      </c>
      <c r="Z173" s="358" t="s">
        <v>1443</v>
      </c>
    </row>
    <row r="174" spans="2:26" x14ac:dyDescent="0.2">
      <c r="B174" s="358" t="s">
        <v>1330</v>
      </c>
      <c r="C174" s="358" t="s">
        <v>1442</v>
      </c>
      <c r="D174" s="358" t="s">
        <v>1868</v>
      </c>
      <c r="E174" s="358">
        <v>1224</v>
      </c>
      <c r="F174" s="358">
        <v>1.1279999999999999</v>
      </c>
      <c r="G174" s="358">
        <v>1.742</v>
      </c>
      <c r="H174" s="358">
        <v>1.62</v>
      </c>
      <c r="I174" s="358">
        <v>4.2000000000000003E-2</v>
      </c>
      <c r="J174" s="358">
        <v>0.73499999999999999</v>
      </c>
      <c r="K174" s="358">
        <v>2</v>
      </c>
      <c r="L174" s="358">
        <v>4922</v>
      </c>
      <c r="M174" s="358">
        <v>4922</v>
      </c>
      <c r="N174" s="358">
        <v>1.9065776930000001E-4</v>
      </c>
      <c r="O174" s="358">
        <v>1.9065776930000001E-4</v>
      </c>
      <c r="P174" s="358">
        <v>7</v>
      </c>
      <c r="Q174" s="358">
        <v>85505</v>
      </c>
      <c r="R174" s="358">
        <v>8.6577380486999999E-4</v>
      </c>
      <c r="S174" s="358">
        <v>0</v>
      </c>
      <c r="T174" s="358">
        <v>0</v>
      </c>
      <c r="U174" s="358">
        <v>0</v>
      </c>
      <c r="V174" s="358">
        <v>0</v>
      </c>
      <c r="W174" s="358">
        <v>0</v>
      </c>
      <c r="X174" s="358">
        <v>0</v>
      </c>
      <c r="Y174" s="358" t="s">
        <v>1443</v>
      </c>
      <c r="Z174" s="358" t="s">
        <v>1443</v>
      </c>
    </row>
    <row r="175" spans="2:26" x14ac:dyDescent="0.2">
      <c r="B175" s="358" t="s">
        <v>1229</v>
      </c>
      <c r="C175" s="358" t="s">
        <v>1442</v>
      </c>
      <c r="D175" s="358" t="s">
        <v>1868</v>
      </c>
      <c r="E175" s="358">
        <v>569</v>
      </c>
      <c r="F175" s="358">
        <v>0.90800000000000003</v>
      </c>
      <c r="G175" s="358">
        <v>2.5329999999999999</v>
      </c>
      <c r="H175" s="358">
        <v>1.4770000000000001</v>
      </c>
      <c r="I175" s="358">
        <v>5.0999999999999997E-2</v>
      </c>
      <c r="J175" s="358">
        <v>1.7000000000000001E-2</v>
      </c>
      <c r="K175" s="358">
        <v>1</v>
      </c>
      <c r="L175" s="358">
        <v>3040</v>
      </c>
      <c r="M175" s="358">
        <v>385</v>
      </c>
      <c r="N175" s="358">
        <v>3.4380909220000002E-5</v>
      </c>
      <c r="O175" s="358">
        <v>6.2510743999999996E-6</v>
      </c>
      <c r="P175" s="358">
        <v>1</v>
      </c>
      <c r="Q175" s="358">
        <v>990</v>
      </c>
      <c r="R175" s="358">
        <v>2.8129834819999998E-5</v>
      </c>
      <c r="S175" s="358">
        <v>0</v>
      </c>
      <c r="T175" s="358">
        <v>0</v>
      </c>
      <c r="U175" s="358">
        <v>0</v>
      </c>
      <c r="V175" s="358">
        <v>0</v>
      </c>
      <c r="W175" s="358">
        <v>0</v>
      </c>
      <c r="X175" s="358">
        <v>0</v>
      </c>
      <c r="Y175" s="358" t="s">
        <v>1443</v>
      </c>
      <c r="Z175" s="358" t="s">
        <v>1443</v>
      </c>
    </row>
    <row r="176" spans="2:26" x14ac:dyDescent="0.2">
      <c r="B176" s="358" t="s">
        <v>1205</v>
      </c>
      <c r="C176" s="358" t="s">
        <v>1442</v>
      </c>
      <c r="D176" s="358" t="s">
        <v>1868</v>
      </c>
      <c r="E176" s="358">
        <v>1396</v>
      </c>
      <c r="F176" s="358">
        <v>1.5660000000000001</v>
      </c>
      <c r="G176" s="358">
        <v>1.012</v>
      </c>
      <c r="H176" s="358">
        <v>2.6560000000000001</v>
      </c>
      <c r="I176" s="358">
        <v>0.24199999999999999</v>
      </c>
      <c r="J176" s="358">
        <v>0.28199999999999997</v>
      </c>
      <c r="K176" s="358">
        <v>4</v>
      </c>
      <c r="L176" s="358">
        <v>19562</v>
      </c>
      <c r="M176" s="358">
        <v>19448</v>
      </c>
      <c r="N176" s="358">
        <v>4.2507305943000003E-4</v>
      </c>
      <c r="O176" s="358">
        <v>4.2194752223000001E-4</v>
      </c>
      <c r="P176" s="358">
        <v>3</v>
      </c>
      <c r="Q176" s="358">
        <v>22810</v>
      </c>
      <c r="R176" s="358">
        <v>2.0941099251000001E-4</v>
      </c>
      <c r="S176" s="358">
        <v>0</v>
      </c>
      <c r="T176" s="358">
        <v>0</v>
      </c>
      <c r="U176" s="358">
        <v>0</v>
      </c>
      <c r="V176" s="358">
        <v>0</v>
      </c>
      <c r="W176" s="358">
        <v>0</v>
      </c>
      <c r="X176" s="358">
        <v>0</v>
      </c>
      <c r="Y176" s="358" t="s">
        <v>1443</v>
      </c>
      <c r="Z176" s="358" t="s">
        <v>1443</v>
      </c>
    </row>
    <row r="177" spans="2:26" x14ac:dyDescent="0.2">
      <c r="B177" s="358" t="s">
        <v>1521</v>
      </c>
      <c r="C177" s="358" t="s">
        <v>1442</v>
      </c>
      <c r="D177" s="358" t="s">
        <v>1867</v>
      </c>
      <c r="E177" s="358">
        <v>2</v>
      </c>
      <c r="F177" s="358">
        <v>0</v>
      </c>
      <c r="G177" s="358">
        <v>0.156</v>
      </c>
      <c r="H177" s="358">
        <v>2.5419999999999998</v>
      </c>
      <c r="I177" s="358">
        <v>3.3000000000000002E-2</v>
      </c>
      <c r="J177" s="358">
        <v>0</v>
      </c>
      <c r="K177" s="358">
        <v>1</v>
      </c>
      <c r="L177" s="358">
        <v>4</v>
      </c>
      <c r="M177" s="358">
        <v>4</v>
      </c>
      <c r="N177" s="358">
        <v>6.2510743999999996E-6</v>
      </c>
      <c r="O177" s="358">
        <v>6.2510743999999996E-6</v>
      </c>
      <c r="P177" s="358">
        <v>0</v>
      </c>
      <c r="Q177" s="358">
        <v>0</v>
      </c>
      <c r="R177" s="358">
        <v>0</v>
      </c>
      <c r="S177" s="358">
        <v>0</v>
      </c>
      <c r="T177" s="358">
        <v>0</v>
      </c>
      <c r="U177" s="358">
        <v>0</v>
      </c>
      <c r="V177" s="358">
        <v>0</v>
      </c>
      <c r="W177" s="358">
        <v>0</v>
      </c>
      <c r="X177" s="358">
        <v>0</v>
      </c>
      <c r="Y177" s="358" t="s">
        <v>1443</v>
      </c>
      <c r="Z177" s="358" t="s">
        <v>1443</v>
      </c>
    </row>
    <row r="178" spans="2:26" x14ac:dyDescent="0.2">
      <c r="B178" s="358" t="s">
        <v>1522</v>
      </c>
      <c r="C178" s="358" t="s">
        <v>1442</v>
      </c>
      <c r="D178" s="358" t="s">
        <v>1868</v>
      </c>
      <c r="E178" s="358">
        <v>3</v>
      </c>
      <c r="F178" s="358">
        <v>0</v>
      </c>
      <c r="G178" s="358">
        <v>0.85</v>
      </c>
      <c r="H178" s="358">
        <v>0.14199999999999999</v>
      </c>
      <c r="I178" s="358">
        <v>0</v>
      </c>
      <c r="J178" s="358">
        <v>0</v>
      </c>
      <c r="K178" s="358">
        <v>0</v>
      </c>
      <c r="L178" s="358">
        <v>0</v>
      </c>
      <c r="M178" s="358">
        <v>0</v>
      </c>
      <c r="N178" s="358">
        <v>0</v>
      </c>
      <c r="O178" s="358">
        <v>0</v>
      </c>
      <c r="P178" s="358">
        <v>0</v>
      </c>
      <c r="Q178" s="358">
        <v>0</v>
      </c>
      <c r="R178" s="358">
        <v>0</v>
      </c>
      <c r="S178" s="358">
        <v>0</v>
      </c>
      <c r="T178" s="358">
        <v>0</v>
      </c>
      <c r="U178" s="358">
        <v>0</v>
      </c>
      <c r="V178" s="358">
        <v>0</v>
      </c>
      <c r="W178" s="358">
        <v>0</v>
      </c>
      <c r="X178" s="358">
        <v>0</v>
      </c>
      <c r="Y178" s="358" t="s">
        <v>1443</v>
      </c>
      <c r="Z178" s="358" t="s">
        <v>1443</v>
      </c>
    </row>
    <row r="179" spans="2:26" x14ac:dyDescent="0.2">
      <c r="B179" s="358" t="s">
        <v>1523</v>
      </c>
      <c r="C179" s="358" t="s">
        <v>1442</v>
      </c>
      <c r="D179" s="358" t="s">
        <v>1868</v>
      </c>
      <c r="E179" s="358">
        <v>1</v>
      </c>
      <c r="F179" s="358">
        <v>1.7000000000000001E-2</v>
      </c>
      <c r="G179" s="358">
        <v>1.179</v>
      </c>
      <c r="H179" s="358">
        <v>2.1779999999999999</v>
      </c>
      <c r="I179" s="358">
        <v>2.927</v>
      </c>
      <c r="J179" s="358">
        <v>0</v>
      </c>
      <c r="K179" s="358">
        <v>2</v>
      </c>
      <c r="L179" s="358">
        <v>207</v>
      </c>
      <c r="M179" s="358">
        <v>207</v>
      </c>
      <c r="N179" s="358">
        <v>6.2510743999999996E-6</v>
      </c>
      <c r="O179" s="358">
        <v>6.2510743999999996E-6</v>
      </c>
      <c r="P179" s="358">
        <v>0</v>
      </c>
      <c r="Q179" s="358">
        <v>0</v>
      </c>
      <c r="R179" s="358">
        <v>0</v>
      </c>
      <c r="S179" s="358">
        <v>0</v>
      </c>
      <c r="T179" s="358">
        <v>0</v>
      </c>
      <c r="U179" s="358">
        <v>0</v>
      </c>
      <c r="V179" s="358">
        <v>0</v>
      </c>
      <c r="W179" s="358">
        <v>0</v>
      </c>
      <c r="X179" s="358">
        <v>0</v>
      </c>
      <c r="Y179" s="358" t="s">
        <v>1443</v>
      </c>
      <c r="Z179" s="358" t="s">
        <v>1443</v>
      </c>
    </row>
    <row r="180" spans="2:26" x14ac:dyDescent="0.2">
      <c r="B180" s="358" t="s">
        <v>1331</v>
      </c>
      <c r="C180" s="358" t="s">
        <v>1442</v>
      </c>
      <c r="D180" s="358" t="s">
        <v>1868</v>
      </c>
      <c r="E180" s="358">
        <v>80</v>
      </c>
      <c r="F180" s="358">
        <v>0</v>
      </c>
      <c r="G180" s="358">
        <v>1.9730000000000001</v>
      </c>
      <c r="H180" s="358">
        <v>2.004</v>
      </c>
      <c r="I180" s="358">
        <v>2.5999999999999999E-2</v>
      </c>
      <c r="J180" s="358">
        <v>7.2999999999999995E-2</v>
      </c>
      <c r="K180" s="358">
        <v>1</v>
      </c>
      <c r="L180" s="358">
        <v>158</v>
      </c>
      <c r="M180" s="358">
        <v>158</v>
      </c>
      <c r="N180" s="358">
        <v>2.4691743893000002E-4</v>
      </c>
      <c r="O180" s="358">
        <v>2.4691743893000002E-4</v>
      </c>
      <c r="P180" s="358">
        <v>1</v>
      </c>
      <c r="Q180" s="358">
        <v>450</v>
      </c>
      <c r="R180" s="358">
        <v>6.2510743999999996E-6</v>
      </c>
      <c r="S180" s="358">
        <v>0</v>
      </c>
      <c r="T180" s="358">
        <v>0</v>
      </c>
      <c r="U180" s="358">
        <v>0</v>
      </c>
      <c r="V180" s="358">
        <v>0</v>
      </c>
      <c r="W180" s="358">
        <v>0</v>
      </c>
      <c r="X180" s="358">
        <v>0</v>
      </c>
      <c r="Y180" s="358" t="s">
        <v>1443</v>
      </c>
      <c r="Z180" s="358" t="s">
        <v>1443</v>
      </c>
    </row>
    <row r="181" spans="2:26" x14ac:dyDescent="0.2">
      <c r="B181" s="358" t="s">
        <v>1524</v>
      </c>
      <c r="C181" s="358" t="s">
        <v>1442</v>
      </c>
      <c r="D181" s="358" t="s">
        <v>1868</v>
      </c>
      <c r="E181" s="358">
        <v>1</v>
      </c>
      <c r="F181" s="358">
        <v>0</v>
      </c>
      <c r="G181" s="358">
        <v>0.29299999999999998</v>
      </c>
      <c r="H181" s="358">
        <v>2.36</v>
      </c>
      <c r="I181" s="358">
        <v>3.1E-2</v>
      </c>
      <c r="J181" s="358">
        <v>0</v>
      </c>
      <c r="K181" s="358">
        <v>1</v>
      </c>
      <c r="L181" s="358">
        <v>2</v>
      </c>
      <c r="M181" s="358">
        <v>2</v>
      </c>
      <c r="N181" s="358">
        <v>3.1255371999999998E-6</v>
      </c>
      <c r="O181" s="358">
        <v>3.1255371999999998E-6</v>
      </c>
      <c r="P181" s="358">
        <v>0</v>
      </c>
      <c r="Q181" s="358">
        <v>0</v>
      </c>
      <c r="R181" s="358">
        <v>0</v>
      </c>
      <c r="S181" s="358">
        <v>0</v>
      </c>
      <c r="T181" s="358">
        <v>0</v>
      </c>
      <c r="U181" s="358">
        <v>0</v>
      </c>
      <c r="V181" s="358">
        <v>0</v>
      </c>
      <c r="W181" s="358">
        <v>0</v>
      </c>
      <c r="X181" s="358">
        <v>0</v>
      </c>
      <c r="Y181" s="358" t="s">
        <v>1443</v>
      </c>
      <c r="Z181" s="358" t="s">
        <v>1443</v>
      </c>
    </row>
    <row r="182" spans="2:26" x14ac:dyDescent="0.2">
      <c r="B182" s="358" t="s">
        <v>1525</v>
      </c>
      <c r="C182" s="358" t="s">
        <v>1442</v>
      </c>
      <c r="D182" s="358" t="s">
        <v>1868</v>
      </c>
      <c r="E182" s="358">
        <v>1</v>
      </c>
      <c r="F182" s="358">
        <v>0</v>
      </c>
      <c r="G182" s="358">
        <v>0.17699999999999999</v>
      </c>
      <c r="H182" s="358">
        <v>2.8519999999999999</v>
      </c>
      <c r="I182" s="358">
        <v>0</v>
      </c>
      <c r="J182" s="358">
        <v>0</v>
      </c>
      <c r="K182" s="358">
        <v>0</v>
      </c>
      <c r="L182" s="358">
        <v>0</v>
      </c>
      <c r="M182" s="358">
        <v>0</v>
      </c>
      <c r="N182" s="358">
        <v>0</v>
      </c>
      <c r="O182" s="358">
        <v>0</v>
      </c>
      <c r="P182" s="358">
        <v>0</v>
      </c>
      <c r="Q182" s="358">
        <v>0</v>
      </c>
      <c r="R182" s="358">
        <v>0</v>
      </c>
      <c r="S182" s="358">
        <v>0</v>
      </c>
      <c r="T182" s="358">
        <v>0</v>
      </c>
      <c r="U182" s="358">
        <v>0</v>
      </c>
      <c r="V182" s="358">
        <v>0</v>
      </c>
      <c r="W182" s="358">
        <v>0</v>
      </c>
      <c r="X182" s="358">
        <v>0</v>
      </c>
      <c r="Y182" s="358" t="s">
        <v>1443</v>
      </c>
      <c r="Z182" s="358" t="s">
        <v>1443</v>
      </c>
    </row>
    <row r="183" spans="2:26" x14ac:dyDescent="0.2">
      <c r="B183" s="358" t="s">
        <v>1526</v>
      </c>
      <c r="C183" s="358" t="s">
        <v>1442</v>
      </c>
      <c r="D183" s="358" t="s">
        <v>1867</v>
      </c>
      <c r="E183" s="358">
        <v>2</v>
      </c>
      <c r="F183" s="358">
        <v>0</v>
      </c>
      <c r="G183" s="358">
        <v>0.63600000000000001</v>
      </c>
      <c r="H183" s="358">
        <v>1.8859999999999999</v>
      </c>
      <c r="I183" s="358">
        <v>0</v>
      </c>
      <c r="J183" s="358">
        <v>0</v>
      </c>
      <c r="K183" s="358">
        <v>0</v>
      </c>
      <c r="L183" s="358">
        <v>0</v>
      </c>
      <c r="M183" s="358">
        <v>0</v>
      </c>
      <c r="N183" s="358">
        <v>0</v>
      </c>
      <c r="O183" s="358">
        <v>0</v>
      </c>
      <c r="P183" s="358">
        <v>0</v>
      </c>
      <c r="Q183" s="358">
        <v>0</v>
      </c>
      <c r="R183" s="358">
        <v>0</v>
      </c>
      <c r="S183" s="358">
        <v>0</v>
      </c>
      <c r="T183" s="358">
        <v>0</v>
      </c>
      <c r="U183" s="358">
        <v>0</v>
      </c>
      <c r="V183" s="358">
        <v>0</v>
      </c>
      <c r="W183" s="358">
        <v>0</v>
      </c>
      <c r="X183" s="358">
        <v>0</v>
      </c>
      <c r="Y183" s="358" t="s">
        <v>1443</v>
      </c>
      <c r="Z183" s="358" t="s">
        <v>1443</v>
      </c>
    </row>
    <row r="184" spans="2:26" x14ac:dyDescent="0.2">
      <c r="B184" s="358" t="s">
        <v>1527</v>
      </c>
      <c r="C184" s="358" t="s">
        <v>1442</v>
      </c>
      <c r="D184" s="358" t="s">
        <v>1868</v>
      </c>
      <c r="E184" s="358">
        <v>55</v>
      </c>
      <c r="F184" s="358">
        <v>0</v>
      </c>
      <c r="G184" s="358">
        <v>2.0230000000000001</v>
      </c>
      <c r="H184" s="358">
        <v>1.4670000000000001</v>
      </c>
      <c r="I184" s="358">
        <v>0</v>
      </c>
      <c r="J184" s="358">
        <v>0</v>
      </c>
      <c r="K184" s="358">
        <v>0</v>
      </c>
      <c r="L184" s="358">
        <v>0</v>
      </c>
      <c r="M184" s="358">
        <v>0</v>
      </c>
      <c r="N184" s="358">
        <v>0</v>
      </c>
      <c r="O184" s="358">
        <v>0</v>
      </c>
      <c r="P184" s="358">
        <v>0</v>
      </c>
      <c r="Q184" s="358">
        <v>0</v>
      </c>
      <c r="R184" s="358">
        <v>0</v>
      </c>
      <c r="S184" s="358">
        <v>0</v>
      </c>
      <c r="T184" s="358">
        <v>0</v>
      </c>
      <c r="U184" s="358">
        <v>0</v>
      </c>
      <c r="V184" s="358">
        <v>0</v>
      </c>
      <c r="W184" s="358">
        <v>0</v>
      </c>
      <c r="X184" s="358">
        <v>0</v>
      </c>
      <c r="Y184" s="358" t="s">
        <v>1443</v>
      </c>
      <c r="Z184" s="358" t="s">
        <v>1443</v>
      </c>
    </row>
    <row r="185" spans="2:26" x14ac:dyDescent="0.2">
      <c r="B185" s="358" t="s">
        <v>1528</v>
      </c>
      <c r="C185" s="358" t="s">
        <v>1442</v>
      </c>
      <c r="D185" s="358" t="s">
        <v>1867</v>
      </c>
      <c r="E185" s="358">
        <v>0</v>
      </c>
      <c r="F185" s="358">
        <v>0</v>
      </c>
      <c r="G185" s="358">
        <v>0.90100000000000002</v>
      </c>
      <c r="H185" s="358">
        <v>8.2000000000000003E-2</v>
      </c>
      <c r="I185" s="358">
        <v>0</v>
      </c>
      <c r="J185" s="358">
        <v>0</v>
      </c>
      <c r="K185" s="358">
        <v>0</v>
      </c>
      <c r="L185" s="358">
        <v>0</v>
      </c>
      <c r="M185" s="358">
        <v>0</v>
      </c>
      <c r="N185" s="358">
        <v>0</v>
      </c>
      <c r="O185" s="358">
        <v>0</v>
      </c>
      <c r="P185" s="358">
        <v>0</v>
      </c>
      <c r="Q185" s="358">
        <v>0</v>
      </c>
      <c r="R185" s="358">
        <v>0</v>
      </c>
      <c r="S185" s="358">
        <v>0</v>
      </c>
      <c r="T185" s="358">
        <v>0</v>
      </c>
      <c r="U185" s="358">
        <v>0</v>
      </c>
      <c r="V185" s="358">
        <v>0</v>
      </c>
      <c r="W185" s="358">
        <v>0</v>
      </c>
      <c r="X185" s="358">
        <v>0</v>
      </c>
      <c r="Y185" s="358" t="s">
        <v>1443</v>
      </c>
      <c r="Z185" s="358" t="s">
        <v>1443</v>
      </c>
    </row>
    <row r="186" spans="2:26" x14ac:dyDescent="0.2">
      <c r="B186" s="358" t="s">
        <v>1529</v>
      </c>
      <c r="C186" s="358" t="s">
        <v>1442</v>
      </c>
      <c r="D186" s="358" t="s">
        <v>1868</v>
      </c>
      <c r="E186" s="358">
        <v>41</v>
      </c>
      <c r="F186" s="358">
        <v>0.11899999999999999</v>
      </c>
      <c r="G186" s="358">
        <v>2.5489999999999999</v>
      </c>
      <c r="H186" s="358">
        <v>1.7749999999999999</v>
      </c>
      <c r="I186" s="358">
        <v>0</v>
      </c>
      <c r="J186" s="358">
        <v>0</v>
      </c>
      <c r="K186" s="358">
        <v>0</v>
      </c>
      <c r="L186" s="358">
        <v>0</v>
      </c>
      <c r="M186" s="358">
        <v>0</v>
      </c>
      <c r="N186" s="358">
        <v>0</v>
      </c>
      <c r="O186" s="358">
        <v>0</v>
      </c>
      <c r="P186" s="358">
        <v>0</v>
      </c>
      <c r="Q186" s="358">
        <v>0</v>
      </c>
      <c r="R186" s="358">
        <v>0</v>
      </c>
      <c r="S186" s="358">
        <v>0</v>
      </c>
      <c r="T186" s="358">
        <v>0</v>
      </c>
      <c r="U186" s="358">
        <v>0</v>
      </c>
      <c r="V186" s="358">
        <v>0</v>
      </c>
      <c r="W186" s="358">
        <v>0</v>
      </c>
      <c r="X186" s="358">
        <v>0</v>
      </c>
      <c r="Y186" s="358" t="s">
        <v>1443</v>
      </c>
      <c r="Z186" s="358" t="s">
        <v>1443</v>
      </c>
    </row>
    <row r="187" spans="2:26" x14ac:dyDescent="0.2">
      <c r="B187" s="358" t="s">
        <v>1530</v>
      </c>
      <c r="C187" s="358" t="s">
        <v>1442</v>
      </c>
      <c r="D187" s="358" t="s">
        <v>1867</v>
      </c>
      <c r="E187" s="358">
        <v>1</v>
      </c>
      <c r="F187" s="358">
        <v>0.91400000000000003</v>
      </c>
      <c r="G187" s="358">
        <v>0.40100000000000002</v>
      </c>
      <c r="H187" s="358">
        <v>3.4180000000000001</v>
      </c>
      <c r="I187" s="358">
        <v>0</v>
      </c>
      <c r="J187" s="358">
        <v>0</v>
      </c>
      <c r="K187" s="358">
        <v>0</v>
      </c>
      <c r="L187" s="358">
        <v>0</v>
      </c>
      <c r="M187" s="358">
        <v>0</v>
      </c>
      <c r="N187" s="358">
        <v>0</v>
      </c>
      <c r="O187" s="358">
        <v>0</v>
      </c>
      <c r="P187" s="358">
        <v>0</v>
      </c>
      <c r="Q187" s="358">
        <v>0</v>
      </c>
      <c r="R187" s="358">
        <v>0</v>
      </c>
      <c r="S187" s="358">
        <v>0</v>
      </c>
      <c r="T187" s="358">
        <v>0</v>
      </c>
      <c r="U187" s="358">
        <v>0</v>
      </c>
      <c r="V187" s="358">
        <v>0</v>
      </c>
      <c r="W187" s="358">
        <v>0</v>
      </c>
      <c r="X187" s="358">
        <v>0</v>
      </c>
      <c r="Y187" s="358" t="s">
        <v>1443</v>
      </c>
      <c r="Z187" s="358" t="s">
        <v>1443</v>
      </c>
    </row>
    <row r="188" spans="2:26" x14ac:dyDescent="0.2">
      <c r="B188" s="358" t="s">
        <v>1531</v>
      </c>
      <c r="C188" s="358" t="s">
        <v>1442</v>
      </c>
      <c r="D188" s="358" t="s">
        <v>1867</v>
      </c>
      <c r="E188" s="358">
        <v>0</v>
      </c>
      <c r="F188" s="358">
        <v>0</v>
      </c>
      <c r="G188" s="358">
        <v>0.92600000000000005</v>
      </c>
      <c r="H188" s="358">
        <v>0.11600000000000001</v>
      </c>
      <c r="I188" s="358">
        <v>0</v>
      </c>
      <c r="J188" s="358">
        <v>0</v>
      </c>
      <c r="K188" s="358">
        <v>0</v>
      </c>
      <c r="L188" s="358">
        <v>0</v>
      </c>
      <c r="M188" s="358">
        <v>0</v>
      </c>
      <c r="N188" s="358">
        <v>0</v>
      </c>
      <c r="O188" s="358">
        <v>0</v>
      </c>
      <c r="P188" s="358">
        <v>0</v>
      </c>
      <c r="Q188" s="358">
        <v>0</v>
      </c>
      <c r="R188" s="358">
        <v>0</v>
      </c>
      <c r="S188" s="358">
        <v>0</v>
      </c>
      <c r="T188" s="358">
        <v>0</v>
      </c>
      <c r="U188" s="358">
        <v>0</v>
      </c>
      <c r="V188" s="358">
        <v>0</v>
      </c>
      <c r="W188" s="358">
        <v>0</v>
      </c>
      <c r="X188" s="358">
        <v>0</v>
      </c>
      <c r="Y188" s="358" t="s">
        <v>1443</v>
      </c>
      <c r="Z188" s="358" t="s">
        <v>1443</v>
      </c>
    </row>
    <row r="189" spans="2:26" x14ac:dyDescent="0.2">
      <c r="B189" s="358" t="s">
        <v>1532</v>
      </c>
      <c r="C189" s="358" t="s">
        <v>1442</v>
      </c>
      <c r="D189" s="358" t="s">
        <v>1867</v>
      </c>
      <c r="E189" s="358">
        <v>2</v>
      </c>
      <c r="F189" s="358">
        <v>0</v>
      </c>
      <c r="G189" s="358">
        <v>1.036</v>
      </c>
      <c r="H189" s="358">
        <v>0.35099999999999998</v>
      </c>
      <c r="I189" s="358">
        <v>0</v>
      </c>
      <c r="J189" s="358">
        <v>0</v>
      </c>
      <c r="K189" s="358">
        <v>0</v>
      </c>
      <c r="L189" s="358">
        <v>0</v>
      </c>
      <c r="M189" s="358">
        <v>0</v>
      </c>
      <c r="N189" s="358">
        <v>0</v>
      </c>
      <c r="O189" s="358">
        <v>0</v>
      </c>
      <c r="P189" s="358">
        <v>0</v>
      </c>
      <c r="Q189" s="358">
        <v>0</v>
      </c>
      <c r="R189" s="358">
        <v>0</v>
      </c>
      <c r="S189" s="358">
        <v>0</v>
      </c>
      <c r="T189" s="358">
        <v>0</v>
      </c>
      <c r="U189" s="358">
        <v>0</v>
      </c>
      <c r="V189" s="358">
        <v>0</v>
      </c>
      <c r="W189" s="358">
        <v>0</v>
      </c>
      <c r="X189" s="358">
        <v>0</v>
      </c>
      <c r="Y189" s="358" t="s">
        <v>1443</v>
      </c>
      <c r="Z189" s="358" t="s">
        <v>1443</v>
      </c>
    </row>
    <row r="190" spans="2:26" x14ac:dyDescent="0.2">
      <c r="B190" s="358" t="s">
        <v>1533</v>
      </c>
      <c r="C190" s="358" t="s">
        <v>1442</v>
      </c>
      <c r="D190" s="358" t="s">
        <v>1868</v>
      </c>
      <c r="E190" s="358">
        <v>58</v>
      </c>
      <c r="F190" s="358">
        <v>1.101</v>
      </c>
      <c r="G190" s="358">
        <v>4.1479999999999997</v>
      </c>
      <c r="H190" s="358">
        <v>3.923</v>
      </c>
      <c r="I190" s="358">
        <v>0.105</v>
      </c>
      <c r="J190" s="358">
        <v>0</v>
      </c>
      <c r="K190" s="358">
        <v>0</v>
      </c>
      <c r="L190" s="358">
        <v>240</v>
      </c>
      <c r="M190" s="358">
        <v>240</v>
      </c>
      <c r="N190" s="358">
        <v>3.1255371999999998E-6</v>
      </c>
      <c r="O190" s="358">
        <v>3.1255371999999998E-6</v>
      </c>
      <c r="P190" s="358">
        <v>0</v>
      </c>
      <c r="Q190" s="358">
        <v>0</v>
      </c>
      <c r="R190" s="358">
        <v>0</v>
      </c>
      <c r="S190" s="358">
        <v>0</v>
      </c>
      <c r="T190" s="358">
        <v>0</v>
      </c>
      <c r="U190" s="358">
        <v>0</v>
      </c>
      <c r="V190" s="358">
        <v>0</v>
      </c>
      <c r="W190" s="358">
        <v>0</v>
      </c>
      <c r="X190" s="358">
        <v>0</v>
      </c>
      <c r="Y190" s="358" t="s">
        <v>1443</v>
      </c>
      <c r="Z190" s="358" t="s">
        <v>1443</v>
      </c>
    </row>
    <row r="191" spans="2:26" x14ac:dyDescent="0.2">
      <c r="B191" s="358" t="s">
        <v>1534</v>
      </c>
      <c r="C191" s="358" t="s">
        <v>1442</v>
      </c>
      <c r="D191" s="358" t="s">
        <v>1868</v>
      </c>
      <c r="E191" s="358">
        <v>0</v>
      </c>
      <c r="F191" s="358">
        <v>3.0000000000000001E-3</v>
      </c>
      <c r="G191" s="358">
        <v>0.02</v>
      </c>
      <c r="H191" s="358">
        <v>0</v>
      </c>
      <c r="I191" s="358">
        <v>0</v>
      </c>
      <c r="J191" s="358">
        <v>0</v>
      </c>
      <c r="K191" s="358">
        <v>0</v>
      </c>
      <c r="L191" s="358">
        <v>0</v>
      </c>
      <c r="M191" s="358">
        <v>0</v>
      </c>
      <c r="N191" s="358">
        <v>0</v>
      </c>
      <c r="O191" s="358">
        <v>0</v>
      </c>
      <c r="P191" s="358">
        <v>0</v>
      </c>
      <c r="Q191" s="358">
        <v>0</v>
      </c>
      <c r="R191" s="358">
        <v>0</v>
      </c>
      <c r="S191" s="358">
        <v>0</v>
      </c>
      <c r="T191" s="358">
        <v>0</v>
      </c>
      <c r="U191" s="358">
        <v>0</v>
      </c>
      <c r="V191" s="358">
        <v>0</v>
      </c>
      <c r="W191" s="358">
        <v>0</v>
      </c>
      <c r="X191" s="358">
        <v>0</v>
      </c>
      <c r="Y191" s="358" t="s">
        <v>1443</v>
      </c>
      <c r="Z191" s="358" t="s">
        <v>1443</v>
      </c>
    </row>
    <row r="192" spans="2:26" x14ac:dyDescent="0.2">
      <c r="B192" s="358" t="s">
        <v>1332</v>
      </c>
      <c r="C192" s="358" t="s">
        <v>1442</v>
      </c>
      <c r="D192" s="358" t="s">
        <v>1868</v>
      </c>
      <c r="E192" s="358">
        <v>110</v>
      </c>
      <c r="F192" s="358">
        <v>2.3039999999999998</v>
      </c>
      <c r="G192" s="358">
        <v>4.7249999999999996</v>
      </c>
      <c r="H192" s="358">
        <v>5.6440000000000001</v>
      </c>
      <c r="I192" s="358">
        <v>3.9289999999999998</v>
      </c>
      <c r="J192" s="358">
        <v>0.49</v>
      </c>
      <c r="K192" s="358">
        <v>1</v>
      </c>
      <c r="L192" s="358">
        <v>11796</v>
      </c>
      <c r="M192" s="358">
        <v>11796</v>
      </c>
      <c r="N192" s="358">
        <v>3.3130694338E-4</v>
      </c>
      <c r="O192" s="358">
        <v>3.3130694338E-4</v>
      </c>
      <c r="P192" s="358">
        <v>1</v>
      </c>
      <c r="Q192" s="358">
        <v>1470</v>
      </c>
      <c r="R192" s="358">
        <v>1.8753223210000001E-5</v>
      </c>
      <c r="S192" s="358">
        <v>0</v>
      </c>
      <c r="T192" s="358">
        <v>0</v>
      </c>
      <c r="U192" s="358">
        <v>0</v>
      </c>
      <c r="V192" s="358">
        <v>0</v>
      </c>
      <c r="W192" s="358">
        <v>0</v>
      </c>
      <c r="X192" s="358">
        <v>0</v>
      </c>
      <c r="Y192" s="358" t="s">
        <v>1443</v>
      </c>
      <c r="Z192" s="358" t="s">
        <v>1443</v>
      </c>
    </row>
    <row r="193" spans="2:26" x14ac:dyDescent="0.2">
      <c r="B193" s="358" t="s">
        <v>1260</v>
      </c>
      <c r="C193" s="358" t="s">
        <v>1442</v>
      </c>
      <c r="D193" s="358" t="s">
        <v>1868</v>
      </c>
      <c r="E193" s="358">
        <v>2007</v>
      </c>
      <c r="F193" s="358">
        <v>5.1189999999999998</v>
      </c>
      <c r="G193" s="358">
        <v>0.17199999999999999</v>
      </c>
      <c r="H193" s="358">
        <v>2.504</v>
      </c>
      <c r="I193" s="358">
        <v>0.16700000000000001</v>
      </c>
      <c r="J193" s="358">
        <v>0.32300000000000001</v>
      </c>
      <c r="K193" s="358">
        <v>5</v>
      </c>
      <c r="L193" s="358">
        <v>20571</v>
      </c>
      <c r="M193" s="358">
        <v>20330</v>
      </c>
      <c r="N193" s="358">
        <v>4.0944537341999998E-4</v>
      </c>
      <c r="O193" s="358">
        <v>4.0631983622000002E-4</v>
      </c>
      <c r="P193" s="358">
        <v>5</v>
      </c>
      <c r="Q193" s="358">
        <v>39831</v>
      </c>
      <c r="R193" s="358">
        <v>5.6259669630999995E-4</v>
      </c>
      <c r="S193" s="358">
        <v>0</v>
      </c>
      <c r="T193" s="358">
        <v>0</v>
      </c>
      <c r="U193" s="358">
        <v>0</v>
      </c>
      <c r="V193" s="358">
        <v>0</v>
      </c>
      <c r="W193" s="358">
        <v>0</v>
      </c>
      <c r="X193" s="358">
        <v>0</v>
      </c>
      <c r="Y193" s="358" t="s">
        <v>1443</v>
      </c>
      <c r="Z193" s="358" t="s">
        <v>1443</v>
      </c>
    </row>
    <row r="194" spans="2:26" x14ac:dyDescent="0.2">
      <c r="B194" s="358" t="s">
        <v>1333</v>
      </c>
      <c r="C194" s="358" t="s">
        <v>1442</v>
      </c>
      <c r="D194" s="358" t="s">
        <v>1868</v>
      </c>
      <c r="E194" s="358">
        <v>93</v>
      </c>
      <c r="F194" s="358">
        <v>1.5629999999999999</v>
      </c>
      <c r="G194" s="358">
        <v>0.39200000000000002</v>
      </c>
      <c r="H194" s="358">
        <v>1.2569999999999999</v>
      </c>
      <c r="I194" s="358">
        <v>0</v>
      </c>
      <c r="J194" s="358">
        <v>6.5000000000000002E-2</v>
      </c>
      <c r="K194" s="358">
        <v>0</v>
      </c>
      <c r="L194" s="358">
        <v>0</v>
      </c>
      <c r="M194" s="358">
        <v>0</v>
      </c>
      <c r="N194" s="358">
        <v>0</v>
      </c>
      <c r="O194" s="358">
        <v>0</v>
      </c>
      <c r="P194" s="358">
        <v>2</v>
      </c>
      <c r="Q194" s="358">
        <v>745</v>
      </c>
      <c r="R194" s="358">
        <v>1.5627686010000001E-5</v>
      </c>
      <c r="S194" s="358">
        <v>0</v>
      </c>
      <c r="T194" s="358">
        <v>0</v>
      </c>
      <c r="U194" s="358">
        <v>0</v>
      </c>
      <c r="V194" s="358">
        <v>0</v>
      </c>
      <c r="W194" s="358">
        <v>0</v>
      </c>
      <c r="X194" s="358">
        <v>0</v>
      </c>
      <c r="Y194" s="358" t="s">
        <v>1443</v>
      </c>
      <c r="Z194" s="358" t="s">
        <v>1443</v>
      </c>
    </row>
    <row r="195" spans="2:26" x14ac:dyDescent="0.2">
      <c r="B195" s="358" t="s">
        <v>1334</v>
      </c>
      <c r="C195" s="358" t="s">
        <v>1442</v>
      </c>
      <c r="D195" s="358" t="s">
        <v>1868</v>
      </c>
      <c r="E195" s="358">
        <v>237</v>
      </c>
      <c r="F195" s="358">
        <v>3.1429999999999998</v>
      </c>
      <c r="G195" s="358">
        <v>0.84499999999999997</v>
      </c>
      <c r="H195" s="358">
        <v>1.7150000000000001</v>
      </c>
      <c r="I195" s="358">
        <v>1.46</v>
      </c>
      <c r="J195" s="358">
        <v>0.3</v>
      </c>
      <c r="K195" s="358">
        <v>2</v>
      </c>
      <c r="L195" s="358">
        <v>31089</v>
      </c>
      <c r="M195" s="358">
        <v>31089</v>
      </c>
      <c r="N195" s="358">
        <v>1.0814358717899999E-3</v>
      </c>
      <c r="O195" s="358">
        <v>1.0814358717899999E-3</v>
      </c>
      <c r="P195" s="358">
        <v>4</v>
      </c>
      <c r="Q195" s="358">
        <v>6392</v>
      </c>
      <c r="R195" s="358">
        <v>1.7190454609E-4</v>
      </c>
      <c r="S195" s="358">
        <v>0</v>
      </c>
      <c r="T195" s="358">
        <v>0</v>
      </c>
      <c r="U195" s="358">
        <v>0</v>
      </c>
      <c r="V195" s="358">
        <v>0</v>
      </c>
      <c r="W195" s="358">
        <v>0</v>
      </c>
      <c r="X195" s="358">
        <v>0</v>
      </c>
      <c r="Y195" s="358" t="s">
        <v>1443</v>
      </c>
      <c r="Z195" s="358" t="s">
        <v>1443</v>
      </c>
    </row>
    <row r="196" spans="2:26" x14ac:dyDescent="0.2">
      <c r="B196" s="358" t="s">
        <v>1535</v>
      </c>
      <c r="C196" s="358" t="s">
        <v>1442</v>
      </c>
      <c r="D196" s="358" t="s">
        <v>1868</v>
      </c>
      <c r="E196" s="358">
        <v>79</v>
      </c>
      <c r="F196" s="358">
        <v>3.74</v>
      </c>
      <c r="G196" s="358">
        <v>0.91500000000000004</v>
      </c>
      <c r="H196" s="358">
        <v>0.8</v>
      </c>
      <c r="I196" s="358">
        <v>0.19700000000000001</v>
      </c>
      <c r="J196" s="358">
        <v>0</v>
      </c>
      <c r="K196" s="358">
        <v>1</v>
      </c>
      <c r="L196" s="358">
        <v>2997</v>
      </c>
      <c r="M196" s="358">
        <v>2997</v>
      </c>
      <c r="N196" s="358">
        <v>2.5316851334000002E-4</v>
      </c>
      <c r="O196" s="358">
        <v>2.5316851334000002E-4</v>
      </c>
      <c r="P196" s="358">
        <v>0</v>
      </c>
      <c r="Q196" s="358">
        <v>0</v>
      </c>
      <c r="R196" s="358">
        <v>0</v>
      </c>
      <c r="S196" s="358">
        <v>0</v>
      </c>
      <c r="T196" s="358">
        <v>0</v>
      </c>
      <c r="U196" s="358">
        <v>0</v>
      </c>
      <c r="V196" s="358">
        <v>0</v>
      </c>
      <c r="W196" s="358">
        <v>0</v>
      </c>
      <c r="X196" s="358">
        <v>0</v>
      </c>
      <c r="Y196" s="358" t="s">
        <v>1443</v>
      </c>
      <c r="Z196" s="358" t="s">
        <v>1443</v>
      </c>
    </row>
    <row r="197" spans="2:26" x14ac:dyDescent="0.2">
      <c r="B197" s="358" t="s">
        <v>1335</v>
      </c>
      <c r="C197" s="358" t="s">
        <v>1442</v>
      </c>
      <c r="D197" s="358" t="s">
        <v>1868</v>
      </c>
      <c r="E197" s="358">
        <v>100</v>
      </c>
      <c r="F197" s="358">
        <v>1.1679999999999999</v>
      </c>
      <c r="G197" s="358">
        <v>0.28599999999999998</v>
      </c>
      <c r="H197" s="358">
        <v>1.5429999999999999</v>
      </c>
      <c r="I197" s="358">
        <v>2.4119999999999999</v>
      </c>
      <c r="J197" s="358">
        <v>1.0720000000000001</v>
      </c>
      <c r="K197" s="358">
        <v>2</v>
      </c>
      <c r="L197" s="358">
        <v>24078</v>
      </c>
      <c r="M197" s="358">
        <v>24078</v>
      </c>
      <c r="N197" s="358">
        <v>3.4693462938999999E-4</v>
      </c>
      <c r="O197" s="358">
        <v>3.4693462938999999E-4</v>
      </c>
      <c r="P197" s="358">
        <v>1</v>
      </c>
      <c r="Q197" s="358">
        <v>10700</v>
      </c>
      <c r="R197" s="358">
        <v>6.2510744030000001E-5</v>
      </c>
      <c r="S197" s="358">
        <v>0</v>
      </c>
      <c r="T197" s="358">
        <v>0</v>
      </c>
      <c r="U197" s="358">
        <v>0</v>
      </c>
      <c r="V197" s="358">
        <v>0</v>
      </c>
      <c r="W197" s="358">
        <v>0</v>
      </c>
      <c r="X197" s="358">
        <v>0</v>
      </c>
      <c r="Y197" s="358" t="s">
        <v>1449</v>
      </c>
      <c r="Z197" s="358" t="s">
        <v>1443</v>
      </c>
    </row>
    <row r="198" spans="2:26" x14ac:dyDescent="0.2">
      <c r="B198" s="358" t="s">
        <v>1336</v>
      </c>
      <c r="C198" s="358" t="s">
        <v>1442</v>
      </c>
      <c r="D198" s="358" t="s">
        <v>1868</v>
      </c>
      <c r="E198" s="358">
        <v>778</v>
      </c>
      <c r="F198" s="358">
        <v>5.1520000000000001</v>
      </c>
      <c r="G198" s="358">
        <v>0.55100000000000005</v>
      </c>
      <c r="H198" s="358">
        <v>2.286</v>
      </c>
      <c r="I198" s="358">
        <v>0.24</v>
      </c>
      <c r="J198" s="358">
        <v>0.34300000000000003</v>
      </c>
      <c r="K198" s="358">
        <v>2</v>
      </c>
      <c r="L198" s="358">
        <v>12589</v>
      </c>
      <c r="M198" s="358">
        <v>12589</v>
      </c>
      <c r="N198" s="358">
        <v>2.3441529012999999E-4</v>
      </c>
      <c r="O198" s="358">
        <v>2.3441529012999999E-4</v>
      </c>
      <c r="P198" s="358">
        <v>3</v>
      </c>
      <c r="Q198" s="358">
        <v>17993</v>
      </c>
      <c r="R198" s="358">
        <v>1.5940239729E-4</v>
      </c>
      <c r="S198" s="358">
        <v>0</v>
      </c>
      <c r="T198" s="358">
        <v>0</v>
      </c>
      <c r="U198" s="358">
        <v>0</v>
      </c>
      <c r="V198" s="358">
        <v>0</v>
      </c>
      <c r="W198" s="358">
        <v>0</v>
      </c>
      <c r="X198" s="358">
        <v>0</v>
      </c>
      <c r="Y198" s="358" t="s">
        <v>1443</v>
      </c>
      <c r="Z198" s="358" t="s">
        <v>1443</v>
      </c>
    </row>
    <row r="199" spans="2:26" x14ac:dyDescent="0.2">
      <c r="B199" s="358" t="s">
        <v>1536</v>
      </c>
      <c r="C199" s="358" t="s">
        <v>1442</v>
      </c>
      <c r="D199" s="358" t="s">
        <v>1867</v>
      </c>
      <c r="E199" s="358">
        <v>351</v>
      </c>
      <c r="F199" s="358">
        <v>0</v>
      </c>
      <c r="G199" s="358">
        <v>1.1850000000000001</v>
      </c>
      <c r="H199" s="358">
        <v>3.7829999999999999</v>
      </c>
      <c r="I199" s="358">
        <v>0</v>
      </c>
      <c r="J199" s="358">
        <v>0</v>
      </c>
      <c r="K199" s="358">
        <v>0</v>
      </c>
      <c r="L199" s="358">
        <v>0</v>
      </c>
      <c r="M199" s="358">
        <v>0</v>
      </c>
      <c r="N199" s="358">
        <v>0</v>
      </c>
      <c r="O199" s="358">
        <v>0</v>
      </c>
      <c r="P199" s="358">
        <v>0</v>
      </c>
      <c r="Q199" s="358">
        <v>0</v>
      </c>
      <c r="R199" s="358">
        <v>0</v>
      </c>
      <c r="S199" s="358">
        <v>1</v>
      </c>
      <c r="T199" s="358">
        <v>0</v>
      </c>
      <c r="U199" s="358">
        <v>1.0814358717899999E-3</v>
      </c>
      <c r="V199" s="358">
        <v>1.0814358717899999E-3</v>
      </c>
      <c r="W199" s="358">
        <v>0</v>
      </c>
      <c r="X199" s="358">
        <v>0</v>
      </c>
      <c r="Y199" s="358" t="s">
        <v>1443</v>
      </c>
      <c r="Z199" s="358" t="s">
        <v>1443</v>
      </c>
    </row>
    <row r="200" spans="2:26" x14ac:dyDescent="0.2">
      <c r="B200" s="358" t="s">
        <v>1537</v>
      </c>
      <c r="C200" s="358" t="s">
        <v>1442</v>
      </c>
      <c r="D200" s="358" t="s">
        <v>1867</v>
      </c>
      <c r="E200" s="358">
        <v>0</v>
      </c>
      <c r="F200" s="358">
        <v>0</v>
      </c>
      <c r="G200" s="358">
        <v>2.855</v>
      </c>
      <c r="H200" s="358">
        <v>0</v>
      </c>
      <c r="I200" s="358">
        <v>0</v>
      </c>
      <c r="J200" s="358">
        <v>0</v>
      </c>
      <c r="K200" s="358">
        <v>0</v>
      </c>
      <c r="L200" s="358">
        <v>0</v>
      </c>
      <c r="M200" s="358">
        <v>0</v>
      </c>
      <c r="N200" s="358">
        <v>0</v>
      </c>
      <c r="O200" s="358">
        <v>0</v>
      </c>
      <c r="P200" s="358">
        <v>0</v>
      </c>
      <c r="Q200" s="358">
        <v>0</v>
      </c>
      <c r="R200" s="358">
        <v>0</v>
      </c>
      <c r="S200" s="358">
        <v>0</v>
      </c>
      <c r="T200" s="358">
        <v>0</v>
      </c>
      <c r="U200" s="358">
        <v>0</v>
      </c>
      <c r="V200" s="358">
        <v>0</v>
      </c>
      <c r="W200" s="358">
        <v>0</v>
      </c>
      <c r="X200" s="358">
        <v>0</v>
      </c>
      <c r="Y200" s="358" t="s">
        <v>1443</v>
      </c>
      <c r="Z200" s="358" t="s">
        <v>1443</v>
      </c>
    </row>
    <row r="201" spans="2:26" x14ac:dyDescent="0.2">
      <c r="B201" s="358" t="s">
        <v>1538</v>
      </c>
      <c r="C201" s="358" t="s">
        <v>1442</v>
      </c>
      <c r="D201" s="358" t="s">
        <v>1867</v>
      </c>
      <c r="E201" s="358">
        <v>29</v>
      </c>
      <c r="F201" s="358">
        <v>0</v>
      </c>
      <c r="G201" s="358">
        <v>0.77400000000000002</v>
      </c>
      <c r="H201" s="358">
        <v>2.2189999999999999</v>
      </c>
      <c r="I201" s="358">
        <v>0</v>
      </c>
      <c r="J201" s="358">
        <v>0</v>
      </c>
      <c r="K201" s="358">
        <v>0</v>
      </c>
      <c r="L201" s="358">
        <v>0</v>
      </c>
      <c r="M201" s="358">
        <v>0</v>
      </c>
      <c r="N201" s="358">
        <v>0</v>
      </c>
      <c r="O201" s="358">
        <v>0</v>
      </c>
      <c r="P201" s="358">
        <v>0</v>
      </c>
      <c r="Q201" s="358">
        <v>0</v>
      </c>
      <c r="R201" s="358">
        <v>0</v>
      </c>
      <c r="S201" s="358">
        <v>1</v>
      </c>
      <c r="T201" s="358">
        <v>0</v>
      </c>
      <c r="U201" s="358">
        <v>9.0640578849999996E-5</v>
      </c>
      <c r="V201" s="358">
        <v>9.0640578849999996E-5</v>
      </c>
      <c r="W201" s="358">
        <v>0</v>
      </c>
      <c r="X201" s="358">
        <v>0</v>
      </c>
      <c r="Y201" s="358" t="s">
        <v>1443</v>
      </c>
      <c r="Z201" s="358" t="s">
        <v>1443</v>
      </c>
    </row>
    <row r="202" spans="2:26" x14ac:dyDescent="0.2">
      <c r="B202" s="358" t="s">
        <v>1539</v>
      </c>
      <c r="C202" s="358" t="s">
        <v>1442</v>
      </c>
      <c r="D202" s="358" t="s">
        <v>1867</v>
      </c>
      <c r="E202" s="358">
        <v>299</v>
      </c>
      <c r="F202" s="358">
        <v>0</v>
      </c>
      <c r="G202" s="358">
        <v>0.77500000000000002</v>
      </c>
      <c r="H202" s="358">
        <v>3.2509999999999999</v>
      </c>
      <c r="I202" s="358">
        <v>0</v>
      </c>
      <c r="J202" s="358">
        <v>0</v>
      </c>
      <c r="K202" s="358">
        <v>0</v>
      </c>
      <c r="L202" s="358">
        <v>0</v>
      </c>
      <c r="M202" s="358">
        <v>0</v>
      </c>
      <c r="N202" s="358">
        <v>0</v>
      </c>
      <c r="O202" s="358">
        <v>0</v>
      </c>
      <c r="P202" s="358">
        <v>0</v>
      </c>
      <c r="Q202" s="358">
        <v>0</v>
      </c>
      <c r="R202" s="358">
        <v>0</v>
      </c>
      <c r="S202" s="358">
        <v>1</v>
      </c>
      <c r="T202" s="358">
        <v>0</v>
      </c>
      <c r="U202" s="358">
        <v>9.3453562330999998E-4</v>
      </c>
      <c r="V202" s="358">
        <v>9.3453562330999998E-4</v>
      </c>
      <c r="W202" s="358">
        <v>0</v>
      </c>
      <c r="X202" s="358">
        <v>0</v>
      </c>
      <c r="Y202" s="358" t="s">
        <v>1443</v>
      </c>
      <c r="Z202" s="358" t="s">
        <v>1443</v>
      </c>
    </row>
    <row r="203" spans="2:26" x14ac:dyDescent="0.2">
      <c r="B203" s="358" t="s">
        <v>1540</v>
      </c>
      <c r="C203" s="358" t="s">
        <v>1442</v>
      </c>
      <c r="D203" s="358" t="s">
        <v>1867</v>
      </c>
      <c r="E203" s="358">
        <v>6</v>
      </c>
      <c r="F203" s="358">
        <v>0</v>
      </c>
      <c r="G203" s="358">
        <v>0.35799999999999998</v>
      </c>
      <c r="H203" s="358">
        <v>4.2880000000000003</v>
      </c>
      <c r="I203" s="358">
        <v>0</v>
      </c>
      <c r="J203" s="358">
        <v>0</v>
      </c>
      <c r="K203" s="358">
        <v>0</v>
      </c>
      <c r="L203" s="358">
        <v>0</v>
      </c>
      <c r="M203" s="358">
        <v>0</v>
      </c>
      <c r="N203" s="358">
        <v>0</v>
      </c>
      <c r="O203" s="358">
        <v>0</v>
      </c>
      <c r="P203" s="358">
        <v>0</v>
      </c>
      <c r="Q203" s="358">
        <v>0</v>
      </c>
      <c r="R203" s="358">
        <v>0</v>
      </c>
      <c r="S203" s="358">
        <v>1</v>
      </c>
      <c r="T203" s="358">
        <v>0</v>
      </c>
      <c r="U203" s="358">
        <v>1.8753223210000001E-5</v>
      </c>
      <c r="V203" s="358">
        <v>1.8753223210000001E-5</v>
      </c>
      <c r="W203" s="358">
        <v>0</v>
      </c>
      <c r="X203" s="358">
        <v>0</v>
      </c>
      <c r="Y203" s="358" t="s">
        <v>1443</v>
      </c>
      <c r="Z203" s="358" t="s">
        <v>1443</v>
      </c>
    </row>
    <row r="204" spans="2:26" x14ac:dyDescent="0.2">
      <c r="B204" s="358" t="s">
        <v>1541</v>
      </c>
      <c r="C204" s="358" t="s">
        <v>1442</v>
      </c>
      <c r="D204" s="358" t="s">
        <v>1867</v>
      </c>
      <c r="E204" s="358">
        <v>6</v>
      </c>
      <c r="F204" s="358">
        <v>0</v>
      </c>
      <c r="G204" s="358">
        <v>0.70899999999999996</v>
      </c>
      <c r="H204" s="358">
        <v>2.8919999999999999</v>
      </c>
      <c r="I204" s="358">
        <v>0</v>
      </c>
      <c r="J204" s="358">
        <v>0</v>
      </c>
      <c r="K204" s="358">
        <v>0</v>
      </c>
      <c r="L204" s="358">
        <v>0</v>
      </c>
      <c r="M204" s="358">
        <v>0</v>
      </c>
      <c r="N204" s="358">
        <v>0</v>
      </c>
      <c r="O204" s="358">
        <v>0</v>
      </c>
      <c r="P204" s="358">
        <v>0</v>
      </c>
      <c r="Q204" s="358">
        <v>0</v>
      </c>
      <c r="R204" s="358">
        <v>0</v>
      </c>
      <c r="S204" s="358">
        <v>1</v>
      </c>
      <c r="T204" s="358">
        <v>0</v>
      </c>
      <c r="U204" s="358">
        <v>1.8753223210000001E-5</v>
      </c>
      <c r="V204" s="358">
        <v>1.8753223210000001E-5</v>
      </c>
      <c r="W204" s="358">
        <v>0</v>
      </c>
      <c r="X204" s="358">
        <v>0</v>
      </c>
      <c r="Y204" s="358" t="s">
        <v>1443</v>
      </c>
      <c r="Z204" s="358" t="s">
        <v>1443</v>
      </c>
    </row>
    <row r="205" spans="2:26" x14ac:dyDescent="0.2">
      <c r="B205" s="358" t="s">
        <v>1337</v>
      </c>
      <c r="C205" s="358" t="s">
        <v>1442</v>
      </c>
      <c r="D205" s="358" t="s">
        <v>1867</v>
      </c>
      <c r="E205" s="358">
        <v>153</v>
      </c>
      <c r="F205" s="358">
        <v>0</v>
      </c>
      <c r="G205" s="358">
        <v>1.075</v>
      </c>
      <c r="H205" s="358">
        <v>4.319</v>
      </c>
      <c r="I205" s="358">
        <v>0</v>
      </c>
      <c r="J205" s="358">
        <v>0.45400000000000001</v>
      </c>
      <c r="K205" s="358">
        <v>0</v>
      </c>
      <c r="L205" s="358">
        <v>0</v>
      </c>
      <c r="M205" s="358">
        <v>0</v>
      </c>
      <c r="N205" s="358">
        <v>0</v>
      </c>
      <c r="O205" s="358">
        <v>0</v>
      </c>
      <c r="P205" s="358">
        <v>1</v>
      </c>
      <c r="Q205" s="358">
        <v>2475</v>
      </c>
      <c r="R205" s="358">
        <v>4.688305803E-5</v>
      </c>
      <c r="S205" s="358">
        <v>1</v>
      </c>
      <c r="T205" s="358">
        <v>0</v>
      </c>
      <c r="U205" s="358">
        <v>4.7820719186000003E-4</v>
      </c>
      <c r="V205" s="358">
        <v>4.7820719186000003E-4</v>
      </c>
      <c r="W205" s="358">
        <v>0</v>
      </c>
      <c r="X205" s="358">
        <v>0</v>
      </c>
      <c r="Y205" s="358" t="s">
        <v>1443</v>
      </c>
      <c r="Z205" s="358" t="s">
        <v>1443</v>
      </c>
    </row>
    <row r="206" spans="2:26" x14ac:dyDescent="0.2">
      <c r="B206" s="358" t="s">
        <v>1338</v>
      </c>
      <c r="C206" s="358" t="s">
        <v>1442</v>
      </c>
      <c r="D206" s="358" t="s">
        <v>1867</v>
      </c>
      <c r="E206" s="358">
        <v>37</v>
      </c>
      <c r="F206" s="358">
        <v>0</v>
      </c>
      <c r="G206" s="358">
        <v>3.5760000000000001</v>
      </c>
      <c r="H206" s="358">
        <v>2.21</v>
      </c>
      <c r="I206" s="358">
        <v>0</v>
      </c>
      <c r="J206" s="358">
        <v>0.25</v>
      </c>
      <c r="K206" s="358">
        <v>0</v>
      </c>
      <c r="L206" s="358">
        <v>0</v>
      </c>
      <c r="M206" s="358">
        <v>0</v>
      </c>
      <c r="N206" s="358">
        <v>0</v>
      </c>
      <c r="O206" s="358">
        <v>0</v>
      </c>
      <c r="P206" s="358">
        <v>1</v>
      </c>
      <c r="Q206" s="358">
        <v>645</v>
      </c>
      <c r="R206" s="358">
        <v>3.1255371999999998E-6</v>
      </c>
      <c r="S206" s="358">
        <v>1</v>
      </c>
      <c r="T206" s="358">
        <v>0</v>
      </c>
      <c r="U206" s="358">
        <v>1.1564487646E-4</v>
      </c>
      <c r="V206" s="358">
        <v>1.1564487646E-4</v>
      </c>
      <c r="W206" s="358">
        <v>0</v>
      </c>
      <c r="X206" s="358">
        <v>0</v>
      </c>
      <c r="Y206" s="358" t="s">
        <v>1443</v>
      </c>
      <c r="Z206" s="358" t="s">
        <v>1443</v>
      </c>
    </row>
    <row r="207" spans="2:26" x14ac:dyDescent="0.2">
      <c r="B207" s="358" t="s">
        <v>1542</v>
      </c>
      <c r="C207" s="358" t="s">
        <v>1442</v>
      </c>
      <c r="D207" s="358" t="s">
        <v>1867</v>
      </c>
      <c r="E207" s="358">
        <v>4</v>
      </c>
      <c r="F207" s="358">
        <v>0</v>
      </c>
      <c r="G207" s="358">
        <v>0.54100000000000004</v>
      </c>
      <c r="H207" s="358">
        <v>0.58299999999999996</v>
      </c>
      <c r="I207" s="358">
        <v>0</v>
      </c>
      <c r="J207" s="358">
        <v>0</v>
      </c>
      <c r="K207" s="358">
        <v>0</v>
      </c>
      <c r="L207" s="358">
        <v>0</v>
      </c>
      <c r="M207" s="358">
        <v>0</v>
      </c>
      <c r="N207" s="358">
        <v>0</v>
      </c>
      <c r="O207" s="358">
        <v>0</v>
      </c>
      <c r="P207" s="358">
        <v>0</v>
      </c>
      <c r="Q207" s="358">
        <v>0</v>
      </c>
      <c r="R207" s="358">
        <v>0</v>
      </c>
      <c r="S207" s="358">
        <v>1</v>
      </c>
      <c r="T207" s="358">
        <v>0</v>
      </c>
      <c r="U207" s="358">
        <v>1.2502148810000001E-5</v>
      </c>
      <c r="V207" s="358">
        <v>1.2502148810000001E-5</v>
      </c>
      <c r="W207" s="358">
        <v>0</v>
      </c>
      <c r="X207" s="358">
        <v>0</v>
      </c>
      <c r="Y207" s="358" t="s">
        <v>1443</v>
      </c>
      <c r="Z207" s="358" t="s">
        <v>1443</v>
      </c>
    </row>
    <row r="208" spans="2:26" x14ac:dyDescent="0.2">
      <c r="B208" s="358" t="s">
        <v>1543</v>
      </c>
      <c r="C208" s="358" t="s">
        <v>1442</v>
      </c>
      <c r="D208" s="358" t="s">
        <v>1867</v>
      </c>
      <c r="E208" s="358">
        <v>25</v>
      </c>
      <c r="F208" s="358">
        <v>0</v>
      </c>
      <c r="G208" s="358">
        <v>1.1279999999999999</v>
      </c>
      <c r="H208" s="358">
        <v>0.99199999999999999</v>
      </c>
      <c r="I208" s="358">
        <v>0</v>
      </c>
      <c r="J208" s="358">
        <v>0</v>
      </c>
      <c r="K208" s="358">
        <v>0</v>
      </c>
      <c r="L208" s="358">
        <v>0</v>
      </c>
      <c r="M208" s="358">
        <v>0</v>
      </c>
      <c r="N208" s="358">
        <v>0</v>
      </c>
      <c r="O208" s="358">
        <v>0</v>
      </c>
      <c r="P208" s="358">
        <v>0</v>
      </c>
      <c r="Q208" s="358">
        <v>0</v>
      </c>
      <c r="R208" s="358">
        <v>0</v>
      </c>
      <c r="S208" s="358">
        <v>0</v>
      </c>
      <c r="T208" s="358">
        <v>0</v>
      </c>
      <c r="U208" s="358">
        <v>0</v>
      </c>
      <c r="V208" s="358">
        <v>0</v>
      </c>
      <c r="W208" s="358">
        <v>0</v>
      </c>
      <c r="X208" s="358">
        <v>0</v>
      </c>
      <c r="Y208" s="358" t="s">
        <v>1443</v>
      </c>
      <c r="Z208" s="358" t="s">
        <v>1443</v>
      </c>
    </row>
    <row r="209" spans="2:26" x14ac:dyDescent="0.2">
      <c r="B209" s="358" t="s">
        <v>1544</v>
      </c>
      <c r="C209" s="358" t="s">
        <v>1442</v>
      </c>
      <c r="D209" s="358" t="s">
        <v>1867</v>
      </c>
      <c r="E209" s="358">
        <v>766</v>
      </c>
      <c r="F209" s="358">
        <v>0</v>
      </c>
      <c r="G209" s="358">
        <v>4.0819999999999999</v>
      </c>
      <c r="H209" s="358">
        <v>3.6219999999999999</v>
      </c>
      <c r="I209" s="358">
        <v>0</v>
      </c>
      <c r="J209" s="358">
        <v>0</v>
      </c>
      <c r="K209" s="358">
        <v>0</v>
      </c>
      <c r="L209" s="358">
        <v>0</v>
      </c>
      <c r="M209" s="358">
        <v>0</v>
      </c>
      <c r="N209" s="358">
        <v>0</v>
      </c>
      <c r="O209" s="358">
        <v>0</v>
      </c>
      <c r="P209" s="358">
        <v>0</v>
      </c>
      <c r="Q209" s="358">
        <v>0</v>
      </c>
      <c r="R209" s="358">
        <v>0</v>
      </c>
      <c r="S209" s="358">
        <v>0</v>
      </c>
      <c r="T209" s="358">
        <v>0</v>
      </c>
      <c r="U209" s="358">
        <v>0</v>
      </c>
      <c r="V209" s="358">
        <v>0</v>
      </c>
      <c r="W209" s="358">
        <v>0</v>
      </c>
      <c r="X209" s="358">
        <v>0</v>
      </c>
      <c r="Y209" s="358" t="s">
        <v>1443</v>
      </c>
      <c r="Z209" s="358" t="s">
        <v>1443</v>
      </c>
    </row>
    <row r="210" spans="2:26" x14ac:dyDescent="0.2">
      <c r="B210" s="358" t="s">
        <v>1545</v>
      </c>
      <c r="C210" s="358" t="s">
        <v>1442</v>
      </c>
      <c r="D210" s="358" t="s">
        <v>1867</v>
      </c>
      <c r="E210" s="358">
        <v>69</v>
      </c>
      <c r="F210" s="358">
        <v>0</v>
      </c>
      <c r="G210" s="358">
        <v>0.86799999999999999</v>
      </c>
      <c r="H210" s="358">
        <v>2.9430000000000001</v>
      </c>
      <c r="I210" s="358">
        <v>0</v>
      </c>
      <c r="J210" s="358">
        <v>0</v>
      </c>
      <c r="K210" s="358">
        <v>0</v>
      </c>
      <c r="L210" s="358">
        <v>0</v>
      </c>
      <c r="M210" s="358">
        <v>0</v>
      </c>
      <c r="N210" s="358">
        <v>0</v>
      </c>
      <c r="O210" s="358">
        <v>0</v>
      </c>
      <c r="P210" s="358">
        <v>0</v>
      </c>
      <c r="Q210" s="358">
        <v>0</v>
      </c>
      <c r="R210" s="358">
        <v>0</v>
      </c>
      <c r="S210" s="358">
        <v>0</v>
      </c>
      <c r="T210" s="358">
        <v>0</v>
      </c>
      <c r="U210" s="358">
        <v>0</v>
      </c>
      <c r="V210" s="358">
        <v>0</v>
      </c>
      <c r="W210" s="358">
        <v>0</v>
      </c>
      <c r="X210" s="358">
        <v>0</v>
      </c>
      <c r="Y210" s="358" t="s">
        <v>1443</v>
      </c>
      <c r="Z210" s="358" t="s">
        <v>1443</v>
      </c>
    </row>
    <row r="211" spans="2:26" x14ac:dyDescent="0.2">
      <c r="B211" s="358" t="s">
        <v>1546</v>
      </c>
      <c r="C211" s="358" t="s">
        <v>1442</v>
      </c>
      <c r="D211" s="358" t="s">
        <v>1867</v>
      </c>
      <c r="E211" s="358">
        <v>296</v>
      </c>
      <c r="F211" s="358">
        <v>0</v>
      </c>
      <c r="G211" s="358">
        <v>7.0679999999999996</v>
      </c>
      <c r="H211" s="358">
        <v>3.274</v>
      </c>
      <c r="I211" s="358">
        <v>0.66800000000000004</v>
      </c>
      <c r="J211" s="358">
        <v>0</v>
      </c>
      <c r="K211" s="358">
        <v>1</v>
      </c>
      <c r="L211" s="358">
        <v>9300</v>
      </c>
      <c r="M211" s="358">
        <v>9300</v>
      </c>
      <c r="N211" s="358">
        <v>1.5940239729E-4</v>
      </c>
      <c r="O211" s="358">
        <v>1.5940239729E-4</v>
      </c>
      <c r="P211" s="358">
        <v>0</v>
      </c>
      <c r="Q211" s="358">
        <v>0</v>
      </c>
      <c r="R211" s="358">
        <v>0</v>
      </c>
      <c r="S211" s="358">
        <v>0</v>
      </c>
      <c r="T211" s="358">
        <v>0</v>
      </c>
      <c r="U211" s="358">
        <v>0</v>
      </c>
      <c r="V211" s="358">
        <v>0</v>
      </c>
      <c r="W211" s="358">
        <v>0</v>
      </c>
      <c r="X211" s="358">
        <v>0</v>
      </c>
      <c r="Y211" s="358" t="s">
        <v>1443</v>
      </c>
      <c r="Z211" s="358" t="s">
        <v>1443</v>
      </c>
    </row>
    <row r="212" spans="2:26" x14ac:dyDescent="0.2">
      <c r="B212" s="358" t="s">
        <v>1339</v>
      </c>
      <c r="C212" s="358" t="s">
        <v>1442</v>
      </c>
      <c r="D212" s="358" t="s">
        <v>1867</v>
      </c>
      <c r="E212" s="358">
        <v>109</v>
      </c>
      <c r="F212" s="358">
        <v>0</v>
      </c>
      <c r="G212" s="358">
        <v>0.72099999999999997</v>
      </c>
      <c r="H212" s="358">
        <v>3.121</v>
      </c>
      <c r="I212" s="358">
        <v>0.6</v>
      </c>
      <c r="J212" s="358">
        <v>0.41799999999999998</v>
      </c>
      <c r="K212" s="358">
        <v>1</v>
      </c>
      <c r="L212" s="358">
        <v>3228</v>
      </c>
      <c r="M212" s="358">
        <v>3228</v>
      </c>
      <c r="N212" s="358">
        <v>3.7506446420000003E-5</v>
      </c>
      <c r="O212" s="358">
        <v>3.7506446420000003E-5</v>
      </c>
      <c r="P212" s="358">
        <v>2</v>
      </c>
      <c r="Q212" s="358">
        <v>2250</v>
      </c>
      <c r="R212" s="358">
        <v>3.1255372020000002E-5</v>
      </c>
      <c r="S212" s="358">
        <v>0</v>
      </c>
      <c r="T212" s="358">
        <v>0</v>
      </c>
      <c r="U212" s="358">
        <v>0</v>
      </c>
      <c r="V212" s="358">
        <v>0</v>
      </c>
      <c r="W212" s="358">
        <v>0</v>
      </c>
      <c r="X212" s="358">
        <v>0</v>
      </c>
      <c r="Y212" s="358" t="s">
        <v>1443</v>
      </c>
      <c r="Z212" s="358" t="s">
        <v>1443</v>
      </c>
    </row>
    <row r="213" spans="2:26" x14ac:dyDescent="0.2">
      <c r="B213" s="358" t="s">
        <v>1547</v>
      </c>
      <c r="C213" s="358" t="s">
        <v>1442</v>
      </c>
      <c r="D213" s="358" t="s">
        <v>1867</v>
      </c>
      <c r="E213" s="358">
        <v>82</v>
      </c>
      <c r="F213" s="358">
        <v>0</v>
      </c>
      <c r="G213" s="358">
        <v>1.1870000000000001</v>
      </c>
      <c r="H213" s="358">
        <v>3.28</v>
      </c>
      <c r="I213" s="358">
        <v>0</v>
      </c>
      <c r="J213" s="358">
        <v>0</v>
      </c>
      <c r="K213" s="358">
        <v>0</v>
      </c>
      <c r="L213" s="358">
        <v>0</v>
      </c>
      <c r="M213" s="358">
        <v>0</v>
      </c>
      <c r="N213" s="358">
        <v>0</v>
      </c>
      <c r="O213" s="358">
        <v>0</v>
      </c>
      <c r="P213" s="358">
        <v>0</v>
      </c>
      <c r="Q213" s="358">
        <v>0</v>
      </c>
      <c r="R213" s="358">
        <v>0</v>
      </c>
      <c r="S213" s="358">
        <v>0</v>
      </c>
      <c r="T213" s="358">
        <v>0</v>
      </c>
      <c r="U213" s="358">
        <v>0</v>
      </c>
      <c r="V213" s="358">
        <v>0</v>
      </c>
      <c r="W213" s="358">
        <v>0</v>
      </c>
      <c r="X213" s="358">
        <v>0</v>
      </c>
      <c r="Y213" s="358" t="s">
        <v>1443</v>
      </c>
      <c r="Z213" s="358" t="s">
        <v>1443</v>
      </c>
    </row>
    <row r="214" spans="2:26" x14ac:dyDescent="0.2">
      <c r="B214" s="358" t="s">
        <v>1340</v>
      </c>
      <c r="C214" s="358" t="s">
        <v>1442</v>
      </c>
      <c r="D214" s="358" t="s">
        <v>1867</v>
      </c>
      <c r="E214" s="358">
        <v>799</v>
      </c>
      <c r="F214" s="358">
        <v>0</v>
      </c>
      <c r="G214" s="358">
        <v>1.5349999999999999</v>
      </c>
      <c r="H214" s="358">
        <v>2.7719999999999998</v>
      </c>
      <c r="I214" s="358">
        <v>0</v>
      </c>
      <c r="J214" s="358">
        <v>1.6E-2</v>
      </c>
      <c r="K214" s="358">
        <v>0</v>
      </c>
      <c r="L214" s="358">
        <v>0</v>
      </c>
      <c r="M214" s="358">
        <v>0</v>
      </c>
      <c r="N214" s="358">
        <v>0</v>
      </c>
      <c r="O214" s="358">
        <v>0</v>
      </c>
      <c r="P214" s="358">
        <v>1</v>
      </c>
      <c r="Q214" s="358">
        <v>704</v>
      </c>
      <c r="R214" s="358">
        <v>5.000859523E-5</v>
      </c>
      <c r="S214" s="358">
        <v>0</v>
      </c>
      <c r="T214" s="358">
        <v>0</v>
      </c>
      <c r="U214" s="358">
        <v>0</v>
      </c>
      <c r="V214" s="358">
        <v>0</v>
      </c>
      <c r="W214" s="358">
        <v>0</v>
      </c>
      <c r="X214" s="358">
        <v>0</v>
      </c>
      <c r="Y214" s="358" t="s">
        <v>1443</v>
      </c>
      <c r="Z214" s="358" t="s">
        <v>1443</v>
      </c>
    </row>
    <row r="215" spans="2:26" x14ac:dyDescent="0.2">
      <c r="B215" s="358" t="s">
        <v>1548</v>
      </c>
      <c r="C215" s="358" t="s">
        <v>1442</v>
      </c>
      <c r="D215" s="358" t="s">
        <v>1867</v>
      </c>
      <c r="E215" s="358">
        <v>0</v>
      </c>
      <c r="F215" s="358">
        <v>0</v>
      </c>
      <c r="G215" s="358">
        <v>0.39400000000000002</v>
      </c>
      <c r="H215" s="358">
        <v>1.0620000000000001</v>
      </c>
      <c r="I215" s="358">
        <v>0</v>
      </c>
      <c r="J215" s="358">
        <v>0</v>
      </c>
      <c r="K215" s="358">
        <v>0</v>
      </c>
      <c r="L215" s="358">
        <v>0</v>
      </c>
      <c r="M215" s="358">
        <v>0</v>
      </c>
      <c r="N215" s="358">
        <v>0</v>
      </c>
      <c r="O215" s="358">
        <v>0</v>
      </c>
      <c r="P215" s="358">
        <v>0</v>
      </c>
      <c r="Q215" s="358">
        <v>0</v>
      </c>
      <c r="R215" s="358">
        <v>0</v>
      </c>
      <c r="S215" s="358">
        <v>0</v>
      </c>
      <c r="T215" s="358">
        <v>0</v>
      </c>
      <c r="U215" s="358">
        <v>0</v>
      </c>
      <c r="V215" s="358">
        <v>0</v>
      </c>
      <c r="W215" s="358">
        <v>0</v>
      </c>
      <c r="X215" s="358">
        <v>0</v>
      </c>
      <c r="Y215" s="358" t="s">
        <v>1443</v>
      </c>
      <c r="Z215" s="358" t="s">
        <v>1443</v>
      </c>
    </row>
    <row r="216" spans="2:26" x14ac:dyDescent="0.2">
      <c r="B216" s="358" t="s">
        <v>1549</v>
      </c>
      <c r="C216" s="358" t="s">
        <v>1442</v>
      </c>
      <c r="D216" s="358" t="s">
        <v>1867</v>
      </c>
      <c r="E216" s="358">
        <v>263</v>
      </c>
      <c r="F216" s="358">
        <v>0</v>
      </c>
      <c r="G216" s="358">
        <v>1.585</v>
      </c>
      <c r="H216" s="358">
        <v>3.234</v>
      </c>
      <c r="I216" s="358">
        <v>0.27300000000000002</v>
      </c>
      <c r="J216" s="358">
        <v>0</v>
      </c>
      <c r="K216" s="358">
        <v>7</v>
      </c>
      <c r="L216" s="358">
        <v>3416</v>
      </c>
      <c r="M216" s="358">
        <v>3416</v>
      </c>
      <c r="N216" s="358">
        <v>1.5315132288E-4</v>
      </c>
      <c r="O216" s="358">
        <v>1.5315132288E-4</v>
      </c>
      <c r="P216" s="358">
        <v>0</v>
      </c>
      <c r="Q216" s="358">
        <v>0</v>
      </c>
      <c r="R216" s="358">
        <v>0</v>
      </c>
      <c r="S216" s="358">
        <v>0</v>
      </c>
      <c r="T216" s="358">
        <v>0</v>
      </c>
      <c r="U216" s="358">
        <v>0</v>
      </c>
      <c r="V216" s="358">
        <v>0</v>
      </c>
      <c r="W216" s="358">
        <v>0</v>
      </c>
      <c r="X216" s="358">
        <v>0</v>
      </c>
      <c r="Y216" s="358" t="s">
        <v>1443</v>
      </c>
      <c r="Z216" s="358" t="s">
        <v>1443</v>
      </c>
    </row>
    <row r="217" spans="2:26" x14ac:dyDescent="0.2">
      <c r="B217" s="358" t="s">
        <v>1550</v>
      </c>
      <c r="C217" s="358" t="s">
        <v>1442</v>
      </c>
      <c r="D217" s="358" t="s">
        <v>1867</v>
      </c>
      <c r="E217" s="358">
        <v>113</v>
      </c>
      <c r="F217" s="358">
        <v>0</v>
      </c>
      <c r="G217" s="358">
        <v>0.70099999999999996</v>
      </c>
      <c r="H217" s="358">
        <v>1.776</v>
      </c>
      <c r="I217" s="358">
        <v>0.88600000000000001</v>
      </c>
      <c r="J217" s="358">
        <v>0</v>
      </c>
      <c r="K217" s="358">
        <v>1</v>
      </c>
      <c r="L217" s="358">
        <v>8682</v>
      </c>
      <c r="M217" s="358">
        <v>8682</v>
      </c>
      <c r="N217" s="358">
        <v>4.2194752223000001E-4</v>
      </c>
      <c r="O217" s="358">
        <v>4.2194752223000001E-4</v>
      </c>
      <c r="P217" s="358">
        <v>0</v>
      </c>
      <c r="Q217" s="358">
        <v>0</v>
      </c>
      <c r="R217" s="358">
        <v>0</v>
      </c>
      <c r="S217" s="358">
        <v>0</v>
      </c>
      <c r="T217" s="358">
        <v>0</v>
      </c>
      <c r="U217" s="358">
        <v>0</v>
      </c>
      <c r="V217" s="358">
        <v>0</v>
      </c>
      <c r="W217" s="358">
        <v>0</v>
      </c>
      <c r="X217" s="358">
        <v>0</v>
      </c>
      <c r="Y217" s="358" t="s">
        <v>1449</v>
      </c>
      <c r="Z217" s="358" t="s">
        <v>1443</v>
      </c>
    </row>
    <row r="218" spans="2:26" x14ac:dyDescent="0.2">
      <c r="B218" s="358" t="s">
        <v>1551</v>
      </c>
      <c r="C218" s="358" t="s">
        <v>1442</v>
      </c>
      <c r="D218" s="358" t="s">
        <v>1867</v>
      </c>
      <c r="E218" s="358">
        <v>554</v>
      </c>
      <c r="F218" s="358">
        <v>0</v>
      </c>
      <c r="G218" s="358">
        <v>1.1579999999999999</v>
      </c>
      <c r="H218" s="358">
        <v>3.8330000000000002</v>
      </c>
      <c r="I218" s="358">
        <v>0</v>
      </c>
      <c r="J218" s="358">
        <v>0</v>
      </c>
      <c r="K218" s="358">
        <v>0</v>
      </c>
      <c r="L218" s="358">
        <v>0</v>
      </c>
      <c r="M218" s="358">
        <v>0</v>
      </c>
      <c r="N218" s="358">
        <v>0</v>
      </c>
      <c r="O218" s="358">
        <v>0</v>
      </c>
      <c r="P218" s="358">
        <v>0</v>
      </c>
      <c r="Q218" s="358">
        <v>0</v>
      </c>
      <c r="R218" s="358">
        <v>0</v>
      </c>
      <c r="S218" s="358">
        <v>0</v>
      </c>
      <c r="T218" s="358">
        <v>0</v>
      </c>
      <c r="U218" s="358">
        <v>0</v>
      </c>
      <c r="V218" s="358">
        <v>0</v>
      </c>
      <c r="W218" s="358">
        <v>0</v>
      </c>
      <c r="X218" s="358">
        <v>0</v>
      </c>
      <c r="Y218" s="358" t="s">
        <v>1443</v>
      </c>
      <c r="Z218" s="358" t="s">
        <v>1443</v>
      </c>
    </row>
    <row r="219" spans="2:26" x14ac:dyDescent="0.2">
      <c r="B219" s="358" t="s">
        <v>1552</v>
      </c>
      <c r="C219" s="358" t="s">
        <v>1442</v>
      </c>
      <c r="D219" s="358" t="s">
        <v>1867</v>
      </c>
      <c r="E219" s="358">
        <v>149</v>
      </c>
      <c r="F219" s="358">
        <v>0</v>
      </c>
      <c r="G219" s="358">
        <v>1.218</v>
      </c>
      <c r="H219" s="358">
        <v>2.6720000000000002</v>
      </c>
      <c r="I219" s="358">
        <v>0</v>
      </c>
      <c r="J219" s="358">
        <v>0</v>
      </c>
      <c r="K219" s="358">
        <v>0</v>
      </c>
      <c r="L219" s="358">
        <v>0</v>
      </c>
      <c r="M219" s="358">
        <v>0</v>
      </c>
      <c r="N219" s="358">
        <v>0</v>
      </c>
      <c r="O219" s="358">
        <v>0</v>
      </c>
      <c r="P219" s="358">
        <v>0</v>
      </c>
      <c r="Q219" s="358">
        <v>0</v>
      </c>
      <c r="R219" s="358">
        <v>0</v>
      </c>
      <c r="S219" s="358">
        <v>0</v>
      </c>
      <c r="T219" s="358">
        <v>0</v>
      </c>
      <c r="U219" s="358">
        <v>0</v>
      </c>
      <c r="V219" s="358">
        <v>0</v>
      </c>
      <c r="W219" s="358">
        <v>0</v>
      </c>
      <c r="X219" s="358">
        <v>0</v>
      </c>
      <c r="Y219" s="358" t="s">
        <v>1443</v>
      </c>
      <c r="Z219" s="358" t="s">
        <v>1443</v>
      </c>
    </row>
    <row r="220" spans="2:26" x14ac:dyDescent="0.2">
      <c r="B220" s="358" t="s">
        <v>1341</v>
      </c>
      <c r="C220" s="358" t="s">
        <v>1442</v>
      </c>
      <c r="D220" s="358" t="s">
        <v>1867</v>
      </c>
      <c r="E220" s="358">
        <v>22</v>
      </c>
      <c r="F220" s="358">
        <v>0</v>
      </c>
      <c r="G220" s="358">
        <v>0.67100000000000004</v>
      </c>
      <c r="H220" s="358">
        <v>3.8919999999999999</v>
      </c>
      <c r="I220" s="358">
        <v>0</v>
      </c>
      <c r="J220" s="358">
        <v>0.53400000000000003</v>
      </c>
      <c r="K220" s="358">
        <v>0</v>
      </c>
      <c r="L220" s="358">
        <v>0</v>
      </c>
      <c r="M220" s="358">
        <v>0</v>
      </c>
      <c r="N220" s="358">
        <v>0</v>
      </c>
      <c r="O220" s="358">
        <v>0</v>
      </c>
      <c r="P220" s="358">
        <v>2</v>
      </c>
      <c r="Q220" s="358">
        <v>465</v>
      </c>
      <c r="R220" s="358">
        <v>6.2510743999999996E-6</v>
      </c>
      <c r="S220" s="358">
        <v>0</v>
      </c>
      <c r="T220" s="358">
        <v>0</v>
      </c>
      <c r="U220" s="358">
        <v>0</v>
      </c>
      <c r="V220" s="358">
        <v>0</v>
      </c>
      <c r="W220" s="358">
        <v>0</v>
      </c>
      <c r="X220" s="358">
        <v>0</v>
      </c>
      <c r="Y220" s="358" t="s">
        <v>1443</v>
      </c>
      <c r="Z220" s="358" t="s">
        <v>1443</v>
      </c>
    </row>
    <row r="221" spans="2:26" x14ac:dyDescent="0.2">
      <c r="B221" s="358" t="s">
        <v>1553</v>
      </c>
      <c r="C221" s="358" t="s">
        <v>1442</v>
      </c>
      <c r="D221" s="358" t="s">
        <v>1867</v>
      </c>
      <c r="E221" s="358">
        <v>37</v>
      </c>
      <c r="F221" s="358">
        <v>0</v>
      </c>
      <c r="G221" s="358">
        <v>1.0169999999999999</v>
      </c>
      <c r="H221" s="358">
        <v>2.407</v>
      </c>
      <c r="I221" s="358">
        <v>0</v>
      </c>
      <c r="J221" s="358">
        <v>0</v>
      </c>
      <c r="K221" s="358">
        <v>0</v>
      </c>
      <c r="L221" s="358">
        <v>0</v>
      </c>
      <c r="M221" s="358">
        <v>0</v>
      </c>
      <c r="N221" s="358">
        <v>0</v>
      </c>
      <c r="O221" s="358">
        <v>0</v>
      </c>
      <c r="P221" s="358">
        <v>0</v>
      </c>
      <c r="Q221" s="358">
        <v>0</v>
      </c>
      <c r="R221" s="358">
        <v>0</v>
      </c>
      <c r="S221" s="358">
        <v>0</v>
      </c>
      <c r="T221" s="358">
        <v>0</v>
      </c>
      <c r="U221" s="358">
        <v>0</v>
      </c>
      <c r="V221" s="358">
        <v>0</v>
      </c>
      <c r="W221" s="358">
        <v>0</v>
      </c>
      <c r="X221" s="358">
        <v>0</v>
      </c>
      <c r="Y221" s="358" t="s">
        <v>1443</v>
      </c>
      <c r="Z221" s="358" t="s">
        <v>1443</v>
      </c>
    </row>
    <row r="222" spans="2:26" x14ac:dyDescent="0.2">
      <c r="B222" s="358" t="s">
        <v>1554</v>
      </c>
      <c r="C222" s="358" t="s">
        <v>1442</v>
      </c>
      <c r="D222" s="358" t="s">
        <v>1867</v>
      </c>
      <c r="E222" s="358">
        <v>669</v>
      </c>
      <c r="F222" s="358">
        <v>0</v>
      </c>
      <c r="G222" s="358">
        <v>5.9130000000000003</v>
      </c>
      <c r="H222" s="358">
        <v>4.91</v>
      </c>
      <c r="I222" s="358">
        <v>4.0000000000000001E-3</v>
      </c>
      <c r="J222" s="358">
        <v>0</v>
      </c>
      <c r="K222" s="358">
        <v>0</v>
      </c>
      <c r="L222" s="358">
        <v>89</v>
      </c>
      <c r="M222" s="358">
        <v>89</v>
      </c>
      <c r="N222" s="358">
        <v>3.1255371999999998E-6</v>
      </c>
      <c r="O222" s="358">
        <v>3.1255371999999998E-6</v>
      </c>
      <c r="P222" s="358">
        <v>0</v>
      </c>
      <c r="Q222" s="358">
        <v>0</v>
      </c>
      <c r="R222" s="358">
        <v>0</v>
      </c>
      <c r="S222" s="358">
        <v>0</v>
      </c>
      <c r="T222" s="358">
        <v>0</v>
      </c>
      <c r="U222" s="358">
        <v>0</v>
      </c>
      <c r="V222" s="358">
        <v>0</v>
      </c>
      <c r="W222" s="358">
        <v>0</v>
      </c>
      <c r="X222" s="358">
        <v>0</v>
      </c>
      <c r="Y222" s="358" t="s">
        <v>1443</v>
      </c>
      <c r="Z222" s="358" t="s">
        <v>1443</v>
      </c>
    </row>
    <row r="223" spans="2:26" x14ac:dyDescent="0.2">
      <c r="B223" s="358" t="s">
        <v>1555</v>
      </c>
      <c r="C223" s="358" t="s">
        <v>1442</v>
      </c>
      <c r="D223" s="358" t="s">
        <v>1867</v>
      </c>
      <c r="E223" s="358">
        <v>13</v>
      </c>
      <c r="F223" s="358">
        <v>0</v>
      </c>
      <c r="G223" s="358">
        <v>1.8759999999999999</v>
      </c>
      <c r="H223" s="358">
        <v>4.1760000000000002</v>
      </c>
      <c r="I223" s="358">
        <v>0</v>
      </c>
      <c r="J223" s="358">
        <v>0</v>
      </c>
      <c r="K223" s="358">
        <v>0</v>
      </c>
      <c r="L223" s="358">
        <v>0</v>
      </c>
      <c r="M223" s="358">
        <v>0</v>
      </c>
      <c r="N223" s="358">
        <v>0</v>
      </c>
      <c r="O223" s="358">
        <v>0</v>
      </c>
      <c r="P223" s="358">
        <v>0</v>
      </c>
      <c r="Q223" s="358">
        <v>0</v>
      </c>
      <c r="R223" s="358">
        <v>0</v>
      </c>
      <c r="S223" s="358">
        <v>0</v>
      </c>
      <c r="T223" s="358">
        <v>0</v>
      </c>
      <c r="U223" s="358">
        <v>0</v>
      </c>
      <c r="V223" s="358">
        <v>0</v>
      </c>
      <c r="W223" s="358">
        <v>0</v>
      </c>
      <c r="X223" s="358">
        <v>0</v>
      </c>
      <c r="Y223" s="358" t="s">
        <v>1443</v>
      </c>
      <c r="Z223" s="358" t="s">
        <v>1443</v>
      </c>
    </row>
    <row r="224" spans="2:26" x14ac:dyDescent="0.2">
      <c r="B224" s="358" t="s">
        <v>1556</v>
      </c>
      <c r="C224" s="358" t="s">
        <v>1442</v>
      </c>
      <c r="D224" s="358" t="s">
        <v>1868</v>
      </c>
      <c r="E224" s="358">
        <v>184</v>
      </c>
      <c r="F224" s="358">
        <v>0</v>
      </c>
      <c r="G224" s="358">
        <v>5.6000000000000001E-2</v>
      </c>
      <c r="H224" s="358">
        <v>0</v>
      </c>
      <c r="I224" s="358">
        <v>0</v>
      </c>
      <c r="J224" s="358">
        <v>0</v>
      </c>
      <c r="K224" s="358">
        <v>1</v>
      </c>
      <c r="L224" s="358">
        <v>1430</v>
      </c>
      <c r="M224" s="358">
        <v>1430</v>
      </c>
      <c r="N224" s="358">
        <v>3.4380909220000002E-5</v>
      </c>
      <c r="O224" s="358">
        <v>3.4380909220000002E-5</v>
      </c>
      <c r="P224" s="358">
        <v>0</v>
      </c>
      <c r="Q224" s="358">
        <v>0</v>
      </c>
      <c r="R224" s="358">
        <v>0</v>
      </c>
      <c r="S224" s="358">
        <v>0</v>
      </c>
      <c r="T224" s="358">
        <v>0</v>
      </c>
      <c r="U224" s="358">
        <v>0</v>
      </c>
      <c r="V224" s="358">
        <v>0</v>
      </c>
      <c r="W224" s="358">
        <v>0</v>
      </c>
      <c r="X224" s="358">
        <v>0</v>
      </c>
      <c r="Y224" s="358" t="s">
        <v>1443</v>
      </c>
      <c r="Z224" s="358" t="s">
        <v>1443</v>
      </c>
    </row>
    <row r="225" spans="2:26" x14ac:dyDescent="0.2">
      <c r="B225" s="358" t="s">
        <v>1557</v>
      </c>
      <c r="C225" s="358" t="s">
        <v>1442</v>
      </c>
      <c r="D225" s="358" t="s">
        <v>1868</v>
      </c>
      <c r="E225" s="358">
        <v>221</v>
      </c>
      <c r="F225" s="358">
        <v>0.32500000000000001</v>
      </c>
      <c r="G225" s="358">
        <v>0.13</v>
      </c>
      <c r="H225" s="358">
        <v>0</v>
      </c>
      <c r="I225" s="358">
        <v>0</v>
      </c>
      <c r="J225" s="358">
        <v>0</v>
      </c>
      <c r="K225" s="358">
        <v>0</v>
      </c>
      <c r="L225" s="358">
        <v>0</v>
      </c>
      <c r="M225" s="358">
        <v>0</v>
      </c>
      <c r="N225" s="358">
        <v>0</v>
      </c>
      <c r="O225" s="358">
        <v>0</v>
      </c>
      <c r="P225" s="358">
        <v>0</v>
      </c>
      <c r="Q225" s="358">
        <v>0</v>
      </c>
      <c r="R225" s="358">
        <v>0</v>
      </c>
      <c r="S225" s="358">
        <v>0</v>
      </c>
      <c r="T225" s="358">
        <v>0</v>
      </c>
      <c r="U225" s="358">
        <v>0</v>
      </c>
      <c r="V225" s="358">
        <v>0</v>
      </c>
      <c r="W225" s="358">
        <v>0</v>
      </c>
      <c r="X225" s="358">
        <v>0</v>
      </c>
      <c r="Y225" s="358" t="s">
        <v>1443</v>
      </c>
      <c r="Z225" s="358" t="s">
        <v>1443</v>
      </c>
    </row>
    <row r="226" spans="2:26" x14ac:dyDescent="0.2">
      <c r="B226" s="358" t="s">
        <v>1558</v>
      </c>
      <c r="C226" s="358" t="s">
        <v>1442</v>
      </c>
      <c r="D226" s="358" t="s">
        <v>1867</v>
      </c>
      <c r="E226" s="358">
        <v>74</v>
      </c>
      <c r="F226" s="358">
        <v>0</v>
      </c>
      <c r="G226" s="358">
        <v>1.821</v>
      </c>
      <c r="H226" s="358">
        <v>1.665</v>
      </c>
      <c r="I226" s="358">
        <v>0</v>
      </c>
      <c r="J226" s="358">
        <v>0</v>
      </c>
      <c r="K226" s="358">
        <v>0</v>
      </c>
      <c r="L226" s="358">
        <v>0</v>
      </c>
      <c r="M226" s="358">
        <v>0</v>
      </c>
      <c r="N226" s="358">
        <v>0</v>
      </c>
      <c r="O226" s="358">
        <v>0</v>
      </c>
      <c r="P226" s="358">
        <v>0</v>
      </c>
      <c r="Q226" s="358">
        <v>0</v>
      </c>
      <c r="R226" s="358">
        <v>0</v>
      </c>
      <c r="S226" s="358">
        <v>0</v>
      </c>
      <c r="T226" s="358">
        <v>0</v>
      </c>
      <c r="U226" s="358">
        <v>0</v>
      </c>
      <c r="V226" s="358">
        <v>0</v>
      </c>
      <c r="W226" s="358">
        <v>0</v>
      </c>
      <c r="X226" s="358">
        <v>0</v>
      </c>
      <c r="Y226" s="358" t="s">
        <v>1443</v>
      </c>
      <c r="Z226" s="358" t="s">
        <v>1443</v>
      </c>
    </row>
    <row r="227" spans="2:26" x14ac:dyDescent="0.2">
      <c r="B227" s="358" t="s">
        <v>1559</v>
      </c>
      <c r="C227" s="358" t="s">
        <v>1442</v>
      </c>
      <c r="D227" s="358" t="s">
        <v>1867</v>
      </c>
      <c r="E227" s="358">
        <v>38</v>
      </c>
      <c r="F227" s="358">
        <v>0</v>
      </c>
      <c r="G227" s="358">
        <v>3.2360000000000002</v>
      </c>
      <c r="H227" s="358">
        <v>2.1259999999999999</v>
      </c>
      <c r="I227" s="358">
        <v>4.7619999999999996</v>
      </c>
      <c r="J227" s="358">
        <v>0</v>
      </c>
      <c r="K227" s="358">
        <v>1</v>
      </c>
      <c r="L227" s="358">
        <v>13112</v>
      </c>
      <c r="M227" s="358">
        <v>13112</v>
      </c>
      <c r="N227" s="358">
        <v>3.4380909220000002E-5</v>
      </c>
      <c r="O227" s="358">
        <v>3.4380909220000002E-5</v>
      </c>
      <c r="P227" s="358">
        <v>0</v>
      </c>
      <c r="Q227" s="358">
        <v>0</v>
      </c>
      <c r="R227" s="358">
        <v>0</v>
      </c>
      <c r="S227" s="358">
        <v>0</v>
      </c>
      <c r="T227" s="358">
        <v>0</v>
      </c>
      <c r="U227" s="358">
        <v>0</v>
      </c>
      <c r="V227" s="358">
        <v>0</v>
      </c>
      <c r="W227" s="358">
        <v>0</v>
      </c>
      <c r="X227" s="358">
        <v>0</v>
      </c>
      <c r="Y227" s="358" t="s">
        <v>1443</v>
      </c>
      <c r="Z227" s="358" t="s">
        <v>1443</v>
      </c>
    </row>
    <row r="228" spans="2:26" x14ac:dyDescent="0.2">
      <c r="B228" s="358" t="s">
        <v>1560</v>
      </c>
      <c r="C228" s="358" t="s">
        <v>1442</v>
      </c>
      <c r="D228" s="358" t="s">
        <v>1867</v>
      </c>
      <c r="E228" s="358">
        <v>127</v>
      </c>
      <c r="F228" s="358">
        <v>0</v>
      </c>
      <c r="G228" s="358">
        <v>1.1859999999999999</v>
      </c>
      <c r="H228" s="358">
        <v>1.4570000000000001</v>
      </c>
      <c r="I228" s="358">
        <v>0</v>
      </c>
      <c r="J228" s="358">
        <v>0</v>
      </c>
      <c r="K228" s="358">
        <v>0</v>
      </c>
      <c r="L228" s="358">
        <v>0</v>
      </c>
      <c r="M228" s="358">
        <v>0</v>
      </c>
      <c r="N228" s="358">
        <v>0</v>
      </c>
      <c r="O228" s="358">
        <v>0</v>
      </c>
      <c r="P228" s="358">
        <v>0</v>
      </c>
      <c r="Q228" s="358">
        <v>0</v>
      </c>
      <c r="R228" s="358">
        <v>0</v>
      </c>
      <c r="S228" s="358">
        <v>0</v>
      </c>
      <c r="T228" s="358">
        <v>0</v>
      </c>
      <c r="U228" s="358">
        <v>0</v>
      </c>
      <c r="V228" s="358">
        <v>0</v>
      </c>
      <c r="W228" s="358">
        <v>0</v>
      </c>
      <c r="X228" s="358">
        <v>0</v>
      </c>
      <c r="Y228" s="358" t="s">
        <v>1443</v>
      </c>
      <c r="Z228" s="358" t="s">
        <v>1443</v>
      </c>
    </row>
    <row r="229" spans="2:26" x14ac:dyDescent="0.2">
      <c r="B229" s="358" t="s">
        <v>1561</v>
      </c>
      <c r="C229" s="358" t="s">
        <v>1442</v>
      </c>
      <c r="D229" s="358" t="s">
        <v>1867</v>
      </c>
      <c r="E229" s="358">
        <v>37</v>
      </c>
      <c r="F229" s="358">
        <v>0</v>
      </c>
      <c r="G229" s="358">
        <v>1.3280000000000001</v>
      </c>
      <c r="H229" s="358">
        <v>1.617</v>
      </c>
      <c r="I229" s="358">
        <v>0</v>
      </c>
      <c r="J229" s="358">
        <v>0</v>
      </c>
      <c r="K229" s="358">
        <v>0</v>
      </c>
      <c r="L229" s="358">
        <v>0</v>
      </c>
      <c r="M229" s="358">
        <v>0</v>
      </c>
      <c r="N229" s="358">
        <v>0</v>
      </c>
      <c r="O229" s="358">
        <v>0</v>
      </c>
      <c r="P229" s="358">
        <v>0</v>
      </c>
      <c r="Q229" s="358">
        <v>0</v>
      </c>
      <c r="R229" s="358">
        <v>0</v>
      </c>
      <c r="S229" s="358">
        <v>0</v>
      </c>
      <c r="T229" s="358">
        <v>0</v>
      </c>
      <c r="U229" s="358">
        <v>0</v>
      </c>
      <c r="V229" s="358">
        <v>0</v>
      </c>
      <c r="W229" s="358">
        <v>0</v>
      </c>
      <c r="X229" s="358">
        <v>0</v>
      </c>
      <c r="Y229" s="358" t="s">
        <v>1443</v>
      </c>
      <c r="Z229" s="358" t="s">
        <v>1443</v>
      </c>
    </row>
    <row r="230" spans="2:26" x14ac:dyDescent="0.2">
      <c r="B230" s="358" t="s">
        <v>1562</v>
      </c>
      <c r="C230" s="358" t="s">
        <v>1442</v>
      </c>
      <c r="D230" s="358" t="s">
        <v>1867</v>
      </c>
      <c r="E230" s="358">
        <v>326</v>
      </c>
      <c r="F230" s="358">
        <v>0</v>
      </c>
      <c r="G230" s="358">
        <v>2.1749999999999998</v>
      </c>
      <c r="H230" s="358">
        <v>1.7829999999999999</v>
      </c>
      <c r="I230" s="358">
        <v>0</v>
      </c>
      <c r="J230" s="358">
        <v>0</v>
      </c>
      <c r="K230" s="358">
        <v>0</v>
      </c>
      <c r="L230" s="358">
        <v>0</v>
      </c>
      <c r="M230" s="358">
        <v>0</v>
      </c>
      <c r="N230" s="358">
        <v>0</v>
      </c>
      <c r="O230" s="358">
        <v>0</v>
      </c>
      <c r="P230" s="358">
        <v>0</v>
      </c>
      <c r="Q230" s="358">
        <v>0</v>
      </c>
      <c r="R230" s="358">
        <v>0</v>
      </c>
      <c r="S230" s="358">
        <v>0</v>
      </c>
      <c r="T230" s="358">
        <v>0</v>
      </c>
      <c r="U230" s="358">
        <v>0</v>
      </c>
      <c r="V230" s="358">
        <v>0</v>
      </c>
      <c r="W230" s="358">
        <v>0</v>
      </c>
      <c r="X230" s="358">
        <v>0</v>
      </c>
      <c r="Y230" s="358" t="s">
        <v>1443</v>
      </c>
      <c r="Z230" s="358" t="s">
        <v>1443</v>
      </c>
    </row>
    <row r="231" spans="2:26" x14ac:dyDescent="0.2">
      <c r="B231" s="358" t="s">
        <v>1563</v>
      </c>
      <c r="C231" s="358" t="s">
        <v>1442</v>
      </c>
      <c r="D231" s="358" t="s">
        <v>1867</v>
      </c>
      <c r="E231" s="358">
        <v>89</v>
      </c>
      <c r="F231" s="358">
        <v>0</v>
      </c>
      <c r="G231" s="358">
        <v>2.581</v>
      </c>
      <c r="H231" s="358">
        <v>2.0680000000000001</v>
      </c>
      <c r="I231" s="358">
        <v>0.53700000000000003</v>
      </c>
      <c r="J231" s="358">
        <v>0</v>
      </c>
      <c r="K231" s="358">
        <v>1</v>
      </c>
      <c r="L231" s="358">
        <v>3560</v>
      </c>
      <c r="M231" s="358">
        <v>3560</v>
      </c>
      <c r="N231" s="358">
        <v>2.7817281095E-4</v>
      </c>
      <c r="O231" s="358">
        <v>2.7817281095E-4</v>
      </c>
      <c r="P231" s="358">
        <v>0</v>
      </c>
      <c r="Q231" s="358">
        <v>0</v>
      </c>
      <c r="R231" s="358">
        <v>0</v>
      </c>
      <c r="S231" s="358">
        <v>0</v>
      </c>
      <c r="T231" s="358">
        <v>0</v>
      </c>
      <c r="U231" s="358">
        <v>0</v>
      </c>
      <c r="V231" s="358">
        <v>0</v>
      </c>
      <c r="W231" s="358">
        <v>0</v>
      </c>
      <c r="X231" s="358">
        <v>0</v>
      </c>
      <c r="Y231" s="358" t="s">
        <v>1443</v>
      </c>
      <c r="Z231" s="358" t="s">
        <v>1443</v>
      </c>
    </row>
    <row r="232" spans="2:26" x14ac:dyDescent="0.2">
      <c r="B232" s="358" t="s">
        <v>1564</v>
      </c>
      <c r="C232" s="358" t="s">
        <v>1442</v>
      </c>
      <c r="D232" s="358" t="s">
        <v>1867</v>
      </c>
      <c r="E232" s="358">
        <v>56</v>
      </c>
      <c r="F232" s="358">
        <v>0</v>
      </c>
      <c r="G232" s="358">
        <v>1.7450000000000001</v>
      </c>
      <c r="H232" s="358">
        <v>2.665</v>
      </c>
      <c r="I232" s="358">
        <v>0.81599999999999995</v>
      </c>
      <c r="J232" s="358">
        <v>0</v>
      </c>
      <c r="K232" s="358">
        <v>1</v>
      </c>
      <c r="L232" s="358">
        <v>2640</v>
      </c>
      <c r="M232" s="358">
        <v>2640</v>
      </c>
      <c r="N232" s="358">
        <v>1.7190454609E-4</v>
      </c>
      <c r="O232" s="358">
        <v>1.7190454609E-4</v>
      </c>
      <c r="P232" s="358">
        <v>0</v>
      </c>
      <c r="Q232" s="358">
        <v>0</v>
      </c>
      <c r="R232" s="358">
        <v>0</v>
      </c>
      <c r="S232" s="358">
        <v>0</v>
      </c>
      <c r="T232" s="358">
        <v>0</v>
      </c>
      <c r="U232" s="358">
        <v>0</v>
      </c>
      <c r="V232" s="358">
        <v>0</v>
      </c>
      <c r="W232" s="358">
        <v>0</v>
      </c>
      <c r="X232" s="358">
        <v>0</v>
      </c>
      <c r="Y232" s="358" t="s">
        <v>1443</v>
      </c>
      <c r="Z232" s="358" t="s">
        <v>1443</v>
      </c>
    </row>
    <row r="233" spans="2:26" x14ac:dyDescent="0.2">
      <c r="B233" s="358" t="s">
        <v>1565</v>
      </c>
      <c r="C233" s="358" t="s">
        <v>1442</v>
      </c>
      <c r="D233" s="358" t="s">
        <v>1867</v>
      </c>
      <c r="E233" s="358">
        <v>131</v>
      </c>
      <c r="F233" s="358">
        <v>0</v>
      </c>
      <c r="G233" s="358">
        <v>1.0169999999999999</v>
      </c>
      <c r="H233" s="358">
        <v>1.2889999999999999</v>
      </c>
      <c r="I233" s="358">
        <v>0.47599999999999998</v>
      </c>
      <c r="J233" s="358">
        <v>0</v>
      </c>
      <c r="K233" s="358">
        <v>1</v>
      </c>
      <c r="L233" s="358">
        <v>7448</v>
      </c>
      <c r="M233" s="358">
        <v>7448</v>
      </c>
      <c r="N233" s="358">
        <v>4.1569644782999998E-4</v>
      </c>
      <c r="O233" s="358">
        <v>4.1569644782999998E-4</v>
      </c>
      <c r="P233" s="358">
        <v>0</v>
      </c>
      <c r="Q233" s="358">
        <v>0</v>
      </c>
      <c r="R233" s="358">
        <v>0</v>
      </c>
      <c r="S233" s="358">
        <v>0</v>
      </c>
      <c r="T233" s="358">
        <v>0</v>
      </c>
      <c r="U233" s="358">
        <v>0</v>
      </c>
      <c r="V233" s="358">
        <v>0</v>
      </c>
      <c r="W233" s="358">
        <v>0</v>
      </c>
      <c r="X233" s="358">
        <v>0</v>
      </c>
      <c r="Y233" s="358" t="s">
        <v>1443</v>
      </c>
      <c r="Z233" s="358" t="s">
        <v>1443</v>
      </c>
    </row>
    <row r="234" spans="2:26" x14ac:dyDescent="0.2">
      <c r="B234" s="358" t="s">
        <v>1566</v>
      </c>
      <c r="C234" s="358" t="s">
        <v>1442</v>
      </c>
      <c r="D234" s="358" t="s">
        <v>1867</v>
      </c>
      <c r="E234" s="358">
        <v>0</v>
      </c>
      <c r="F234" s="358">
        <v>0</v>
      </c>
      <c r="G234" s="358">
        <v>0.625</v>
      </c>
      <c r="H234" s="358">
        <v>0</v>
      </c>
      <c r="I234" s="358">
        <v>0</v>
      </c>
      <c r="J234" s="358">
        <v>0</v>
      </c>
      <c r="K234" s="358">
        <v>0</v>
      </c>
      <c r="L234" s="358">
        <v>0</v>
      </c>
      <c r="M234" s="358">
        <v>0</v>
      </c>
      <c r="N234" s="358">
        <v>0</v>
      </c>
      <c r="O234" s="358">
        <v>0</v>
      </c>
      <c r="P234" s="358">
        <v>0</v>
      </c>
      <c r="Q234" s="358">
        <v>0</v>
      </c>
      <c r="R234" s="358">
        <v>0</v>
      </c>
      <c r="S234" s="358">
        <v>0</v>
      </c>
      <c r="T234" s="358">
        <v>0</v>
      </c>
      <c r="U234" s="358">
        <v>0</v>
      </c>
      <c r="V234" s="358">
        <v>0</v>
      </c>
      <c r="W234" s="358">
        <v>0</v>
      </c>
      <c r="X234" s="358">
        <v>0</v>
      </c>
      <c r="Y234" s="358" t="s">
        <v>1443</v>
      </c>
      <c r="Z234" s="358" t="s">
        <v>1443</v>
      </c>
    </row>
    <row r="235" spans="2:26" x14ac:dyDescent="0.2">
      <c r="B235" s="358" t="s">
        <v>1567</v>
      </c>
      <c r="C235" s="358" t="s">
        <v>1442</v>
      </c>
      <c r="D235" s="358" t="s">
        <v>1867</v>
      </c>
      <c r="E235" s="358">
        <v>3</v>
      </c>
      <c r="F235" s="358">
        <v>0</v>
      </c>
      <c r="G235" s="358">
        <v>0.48899999999999999</v>
      </c>
      <c r="H235" s="358">
        <v>0</v>
      </c>
      <c r="I235" s="358">
        <v>0</v>
      </c>
      <c r="J235" s="358">
        <v>0</v>
      </c>
      <c r="K235" s="358">
        <v>1</v>
      </c>
      <c r="L235" s="358">
        <v>330</v>
      </c>
      <c r="M235" s="358">
        <v>330</v>
      </c>
      <c r="N235" s="358">
        <v>1.5627686010000001E-5</v>
      </c>
      <c r="O235" s="358">
        <v>1.5627686010000001E-5</v>
      </c>
      <c r="P235" s="358">
        <v>0</v>
      </c>
      <c r="Q235" s="358">
        <v>0</v>
      </c>
      <c r="R235" s="358">
        <v>0</v>
      </c>
      <c r="S235" s="358">
        <v>0</v>
      </c>
      <c r="T235" s="358">
        <v>0</v>
      </c>
      <c r="U235" s="358">
        <v>0</v>
      </c>
      <c r="V235" s="358">
        <v>0</v>
      </c>
      <c r="W235" s="358">
        <v>0</v>
      </c>
      <c r="X235" s="358">
        <v>0</v>
      </c>
      <c r="Y235" s="358" t="s">
        <v>1449</v>
      </c>
      <c r="Z235" s="358" t="s">
        <v>1443</v>
      </c>
    </row>
    <row r="236" spans="2:26" x14ac:dyDescent="0.2">
      <c r="B236" s="358" t="s">
        <v>1568</v>
      </c>
      <c r="C236" s="358" t="s">
        <v>1442</v>
      </c>
      <c r="D236" s="358" t="s">
        <v>1867</v>
      </c>
      <c r="E236" s="358">
        <v>129</v>
      </c>
      <c r="F236" s="358">
        <v>0</v>
      </c>
      <c r="G236" s="358">
        <v>0.999</v>
      </c>
      <c r="H236" s="358">
        <v>0.72599999999999998</v>
      </c>
      <c r="I236" s="358">
        <v>0.255</v>
      </c>
      <c r="J236" s="358">
        <v>0</v>
      </c>
      <c r="K236" s="358">
        <v>1</v>
      </c>
      <c r="L236" s="358">
        <v>6985</v>
      </c>
      <c r="M236" s="358">
        <v>6985</v>
      </c>
      <c r="N236" s="358">
        <v>3.9694322461999998E-4</v>
      </c>
      <c r="O236" s="358">
        <v>3.9694322461999998E-4</v>
      </c>
      <c r="P236" s="358">
        <v>0</v>
      </c>
      <c r="Q236" s="358">
        <v>0</v>
      </c>
      <c r="R236" s="358">
        <v>0</v>
      </c>
      <c r="S236" s="358">
        <v>0</v>
      </c>
      <c r="T236" s="358">
        <v>0</v>
      </c>
      <c r="U236" s="358">
        <v>0</v>
      </c>
      <c r="V236" s="358">
        <v>0</v>
      </c>
      <c r="W236" s="358">
        <v>0</v>
      </c>
      <c r="X236" s="358">
        <v>0</v>
      </c>
      <c r="Y236" s="358" t="s">
        <v>1443</v>
      </c>
      <c r="Z236" s="358" t="s">
        <v>1443</v>
      </c>
    </row>
    <row r="237" spans="2:26" x14ac:dyDescent="0.2">
      <c r="B237" s="358" t="s">
        <v>1569</v>
      </c>
      <c r="C237" s="358" t="s">
        <v>1442</v>
      </c>
      <c r="D237" s="358" t="s">
        <v>1867</v>
      </c>
      <c r="E237" s="358">
        <v>82</v>
      </c>
      <c r="F237" s="358">
        <v>0</v>
      </c>
      <c r="G237" s="358">
        <v>0</v>
      </c>
      <c r="H237" s="358">
        <v>2.3540000000000001</v>
      </c>
      <c r="I237" s="358">
        <v>0.45700000000000002</v>
      </c>
      <c r="J237" s="358">
        <v>0</v>
      </c>
      <c r="K237" s="358">
        <v>1</v>
      </c>
      <c r="L237" s="358">
        <v>2452</v>
      </c>
      <c r="M237" s="358">
        <v>2452</v>
      </c>
      <c r="N237" s="358">
        <v>5.1258810107999997E-4</v>
      </c>
      <c r="O237" s="358">
        <v>5.1258810107999997E-4</v>
      </c>
      <c r="P237" s="358">
        <v>0</v>
      </c>
      <c r="Q237" s="358">
        <v>0</v>
      </c>
      <c r="R237" s="358">
        <v>0</v>
      </c>
      <c r="S237" s="358">
        <v>0</v>
      </c>
      <c r="T237" s="358">
        <v>0</v>
      </c>
      <c r="U237" s="358">
        <v>0</v>
      </c>
      <c r="V237" s="358">
        <v>0</v>
      </c>
      <c r="W237" s="358">
        <v>0</v>
      </c>
      <c r="X237" s="358">
        <v>0</v>
      </c>
      <c r="Y237" s="358" t="s">
        <v>1443</v>
      </c>
      <c r="Z237" s="358" t="s">
        <v>1443</v>
      </c>
    </row>
    <row r="238" spans="2:26" x14ac:dyDescent="0.2">
      <c r="B238" s="358" t="s">
        <v>1342</v>
      </c>
      <c r="C238" s="358" t="s">
        <v>1442</v>
      </c>
      <c r="D238" s="358" t="s">
        <v>1867</v>
      </c>
      <c r="E238" s="358">
        <v>303</v>
      </c>
      <c r="F238" s="358">
        <v>0</v>
      </c>
      <c r="G238" s="358">
        <v>5.1740000000000004</v>
      </c>
      <c r="H238" s="358">
        <v>6.931</v>
      </c>
      <c r="I238" s="358">
        <v>0</v>
      </c>
      <c r="J238" s="358">
        <v>7.5999999999999998E-2</v>
      </c>
      <c r="K238" s="358">
        <v>0</v>
      </c>
      <c r="L238" s="358">
        <v>0</v>
      </c>
      <c r="M238" s="358">
        <v>0</v>
      </c>
      <c r="N238" s="358">
        <v>0</v>
      </c>
      <c r="O238" s="358">
        <v>0</v>
      </c>
      <c r="P238" s="358">
        <v>3</v>
      </c>
      <c r="Q238" s="358">
        <v>515</v>
      </c>
      <c r="R238" s="358">
        <v>9.3766116100000005E-6</v>
      </c>
      <c r="S238" s="358">
        <v>0</v>
      </c>
      <c r="T238" s="358">
        <v>0</v>
      </c>
      <c r="U238" s="358">
        <v>0</v>
      </c>
      <c r="V238" s="358">
        <v>0</v>
      </c>
      <c r="W238" s="358">
        <v>0</v>
      </c>
      <c r="X238" s="358">
        <v>0</v>
      </c>
      <c r="Y238" s="358" t="s">
        <v>1443</v>
      </c>
      <c r="Z238" s="358" t="s">
        <v>1443</v>
      </c>
    </row>
    <row r="239" spans="2:26" x14ac:dyDescent="0.2">
      <c r="B239" s="358" t="s">
        <v>1570</v>
      </c>
      <c r="C239" s="358" t="s">
        <v>1442</v>
      </c>
      <c r="D239" s="358" t="s">
        <v>1867</v>
      </c>
      <c r="E239" s="358">
        <v>67</v>
      </c>
      <c r="F239" s="358">
        <v>0</v>
      </c>
      <c r="G239" s="358">
        <v>3.117</v>
      </c>
      <c r="H239" s="358">
        <v>6.4050000000000002</v>
      </c>
      <c r="I239" s="358">
        <v>0</v>
      </c>
      <c r="J239" s="358">
        <v>0</v>
      </c>
      <c r="K239" s="358">
        <v>0</v>
      </c>
      <c r="L239" s="358">
        <v>0</v>
      </c>
      <c r="M239" s="358">
        <v>0</v>
      </c>
      <c r="N239" s="358">
        <v>0</v>
      </c>
      <c r="O239" s="358">
        <v>0</v>
      </c>
      <c r="P239" s="358">
        <v>0</v>
      </c>
      <c r="Q239" s="358">
        <v>0</v>
      </c>
      <c r="R239" s="358">
        <v>0</v>
      </c>
      <c r="S239" s="358">
        <v>0</v>
      </c>
      <c r="T239" s="358">
        <v>0</v>
      </c>
      <c r="U239" s="358">
        <v>0</v>
      </c>
      <c r="V239" s="358">
        <v>0</v>
      </c>
      <c r="W239" s="358">
        <v>0</v>
      </c>
      <c r="X239" s="358">
        <v>0</v>
      </c>
      <c r="Y239" s="358" t="s">
        <v>1443</v>
      </c>
      <c r="Z239" s="358" t="s">
        <v>1443</v>
      </c>
    </row>
    <row r="240" spans="2:26" x14ac:dyDescent="0.2">
      <c r="B240" s="358" t="s">
        <v>1571</v>
      </c>
      <c r="C240" s="358" t="s">
        <v>1442</v>
      </c>
      <c r="D240" s="358" t="s">
        <v>1867</v>
      </c>
      <c r="E240" s="358">
        <v>2</v>
      </c>
      <c r="F240" s="358">
        <v>0</v>
      </c>
      <c r="G240" s="358">
        <v>0.32300000000000001</v>
      </c>
      <c r="H240" s="358">
        <v>0.434</v>
      </c>
      <c r="I240" s="358">
        <v>0</v>
      </c>
      <c r="J240" s="358">
        <v>0</v>
      </c>
      <c r="K240" s="358">
        <v>0</v>
      </c>
      <c r="L240" s="358">
        <v>0</v>
      </c>
      <c r="M240" s="358">
        <v>0</v>
      </c>
      <c r="N240" s="358">
        <v>0</v>
      </c>
      <c r="O240" s="358">
        <v>0</v>
      </c>
      <c r="P240" s="358">
        <v>0</v>
      </c>
      <c r="Q240" s="358">
        <v>0</v>
      </c>
      <c r="R240" s="358">
        <v>0</v>
      </c>
      <c r="S240" s="358">
        <v>0</v>
      </c>
      <c r="T240" s="358">
        <v>0</v>
      </c>
      <c r="U240" s="358">
        <v>0</v>
      </c>
      <c r="V240" s="358">
        <v>0</v>
      </c>
      <c r="W240" s="358">
        <v>0</v>
      </c>
      <c r="X240" s="358">
        <v>0</v>
      </c>
      <c r="Y240" s="358" t="s">
        <v>1443</v>
      </c>
      <c r="Z240" s="358" t="s">
        <v>1443</v>
      </c>
    </row>
    <row r="241" spans="2:26" x14ac:dyDescent="0.2">
      <c r="B241" s="358" t="s">
        <v>1572</v>
      </c>
      <c r="C241" s="358" t="s">
        <v>1442</v>
      </c>
      <c r="D241" s="358" t="s">
        <v>1867</v>
      </c>
      <c r="E241" s="358">
        <v>264</v>
      </c>
      <c r="F241" s="358">
        <v>0</v>
      </c>
      <c r="G241" s="358">
        <v>5.4930000000000003</v>
      </c>
      <c r="H241" s="358">
        <v>6.3639999999999999</v>
      </c>
      <c r="I241" s="358">
        <v>0</v>
      </c>
      <c r="J241" s="358">
        <v>0</v>
      </c>
      <c r="K241" s="358">
        <v>0</v>
      </c>
      <c r="L241" s="358">
        <v>0</v>
      </c>
      <c r="M241" s="358">
        <v>0</v>
      </c>
      <c r="N241" s="358">
        <v>0</v>
      </c>
      <c r="O241" s="358">
        <v>0</v>
      </c>
      <c r="P241" s="358">
        <v>0</v>
      </c>
      <c r="Q241" s="358">
        <v>0</v>
      </c>
      <c r="R241" s="358">
        <v>0</v>
      </c>
      <c r="S241" s="358">
        <v>0</v>
      </c>
      <c r="T241" s="358">
        <v>0</v>
      </c>
      <c r="U241" s="358">
        <v>0</v>
      </c>
      <c r="V241" s="358">
        <v>0</v>
      </c>
      <c r="W241" s="358">
        <v>0</v>
      </c>
      <c r="X241" s="358">
        <v>0</v>
      </c>
      <c r="Y241" s="358" t="s">
        <v>1443</v>
      </c>
      <c r="Z241" s="358" t="s">
        <v>1443</v>
      </c>
    </row>
    <row r="242" spans="2:26" x14ac:dyDescent="0.2">
      <c r="B242" s="358" t="s">
        <v>1573</v>
      </c>
      <c r="C242" s="358" t="s">
        <v>1442</v>
      </c>
      <c r="D242" s="358" t="s">
        <v>1867</v>
      </c>
      <c r="E242" s="358">
        <v>379</v>
      </c>
      <c r="F242" s="358">
        <v>0</v>
      </c>
      <c r="G242" s="358">
        <v>1.7490000000000001</v>
      </c>
      <c r="H242" s="358">
        <v>2.13</v>
      </c>
      <c r="I242" s="358">
        <v>0</v>
      </c>
      <c r="J242" s="358">
        <v>0</v>
      </c>
      <c r="K242" s="358">
        <v>0</v>
      </c>
      <c r="L242" s="358">
        <v>0</v>
      </c>
      <c r="M242" s="358">
        <v>0</v>
      </c>
      <c r="N242" s="358">
        <v>0</v>
      </c>
      <c r="O242" s="358">
        <v>0</v>
      </c>
      <c r="P242" s="358">
        <v>0</v>
      </c>
      <c r="Q242" s="358">
        <v>0</v>
      </c>
      <c r="R242" s="358">
        <v>0</v>
      </c>
      <c r="S242" s="358">
        <v>0</v>
      </c>
      <c r="T242" s="358">
        <v>0</v>
      </c>
      <c r="U242" s="358">
        <v>0</v>
      </c>
      <c r="V242" s="358">
        <v>0</v>
      </c>
      <c r="W242" s="358">
        <v>0</v>
      </c>
      <c r="X242" s="358">
        <v>0</v>
      </c>
      <c r="Y242" s="358" t="s">
        <v>1443</v>
      </c>
      <c r="Z242" s="358" t="s">
        <v>1443</v>
      </c>
    </row>
    <row r="243" spans="2:26" x14ac:dyDescent="0.2">
      <c r="B243" s="358" t="s">
        <v>1574</v>
      </c>
      <c r="C243" s="358" t="s">
        <v>1442</v>
      </c>
      <c r="D243" s="358" t="s">
        <v>1867</v>
      </c>
      <c r="E243" s="358">
        <v>482</v>
      </c>
      <c r="F243" s="358">
        <v>0</v>
      </c>
      <c r="G243" s="358">
        <v>2.9830000000000001</v>
      </c>
      <c r="H243" s="358">
        <v>6.3529999999999998</v>
      </c>
      <c r="I243" s="358">
        <v>0</v>
      </c>
      <c r="J243" s="358">
        <v>0</v>
      </c>
      <c r="K243" s="358">
        <v>0</v>
      </c>
      <c r="L243" s="358">
        <v>0</v>
      </c>
      <c r="M243" s="358">
        <v>0</v>
      </c>
      <c r="N243" s="358">
        <v>0</v>
      </c>
      <c r="O243" s="358">
        <v>0</v>
      </c>
      <c r="P243" s="358">
        <v>0</v>
      </c>
      <c r="Q243" s="358">
        <v>0</v>
      </c>
      <c r="R243" s="358">
        <v>0</v>
      </c>
      <c r="S243" s="358">
        <v>0</v>
      </c>
      <c r="T243" s="358">
        <v>0</v>
      </c>
      <c r="U243" s="358">
        <v>0</v>
      </c>
      <c r="V243" s="358">
        <v>0</v>
      </c>
      <c r="W243" s="358">
        <v>0</v>
      </c>
      <c r="X243" s="358">
        <v>0</v>
      </c>
      <c r="Y243" s="358" t="s">
        <v>1443</v>
      </c>
      <c r="Z243" s="358" t="s">
        <v>1443</v>
      </c>
    </row>
    <row r="244" spans="2:26" x14ac:dyDescent="0.2">
      <c r="B244" s="358" t="s">
        <v>1575</v>
      </c>
      <c r="C244" s="358" t="s">
        <v>1442</v>
      </c>
      <c r="D244" s="358" t="s">
        <v>1867</v>
      </c>
      <c r="E244" s="358">
        <v>1</v>
      </c>
      <c r="F244" s="358">
        <v>0</v>
      </c>
      <c r="G244" s="358">
        <v>1.329</v>
      </c>
      <c r="H244" s="358">
        <v>4.351</v>
      </c>
      <c r="I244" s="358">
        <v>0</v>
      </c>
      <c r="J244" s="358">
        <v>0</v>
      </c>
      <c r="K244" s="358">
        <v>0</v>
      </c>
      <c r="L244" s="358">
        <v>0</v>
      </c>
      <c r="M244" s="358">
        <v>0</v>
      </c>
      <c r="N244" s="358">
        <v>0</v>
      </c>
      <c r="O244" s="358">
        <v>0</v>
      </c>
      <c r="P244" s="358">
        <v>0</v>
      </c>
      <c r="Q244" s="358">
        <v>0</v>
      </c>
      <c r="R244" s="358">
        <v>0</v>
      </c>
      <c r="S244" s="358">
        <v>0</v>
      </c>
      <c r="T244" s="358">
        <v>0</v>
      </c>
      <c r="U244" s="358">
        <v>0</v>
      </c>
      <c r="V244" s="358">
        <v>0</v>
      </c>
      <c r="W244" s="358">
        <v>0</v>
      </c>
      <c r="X244" s="358">
        <v>0</v>
      </c>
      <c r="Y244" s="358" t="s">
        <v>1443</v>
      </c>
      <c r="Z244" s="358" t="s">
        <v>1443</v>
      </c>
    </row>
    <row r="245" spans="2:26" x14ac:dyDescent="0.2">
      <c r="B245" s="358" t="s">
        <v>1576</v>
      </c>
      <c r="C245" s="358" t="s">
        <v>1442</v>
      </c>
      <c r="D245" s="358" t="s">
        <v>1867</v>
      </c>
      <c r="E245" s="358">
        <v>418</v>
      </c>
      <c r="F245" s="358">
        <v>0</v>
      </c>
      <c r="G245" s="358">
        <v>4.8239999999999998</v>
      </c>
      <c r="H245" s="358">
        <v>7.7380000000000004</v>
      </c>
      <c r="I245" s="358">
        <v>1.885</v>
      </c>
      <c r="J245" s="358">
        <v>0</v>
      </c>
      <c r="K245" s="358">
        <v>1</v>
      </c>
      <c r="L245" s="358">
        <v>15689</v>
      </c>
      <c r="M245" s="358">
        <v>15689</v>
      </c>
      <c r="N245" s="358">
        <v>1.30647455031E-3</v>
      </c>
      <c r="O245" s="358">
        <v>1.30647455031E-3</v>
      </c>
      <c r="P245" s="358">
        <v>0</v>
      </c>
      <c r="Q245" s="358">
        <v>0</v>
      </c>
      <c r="R245" s="358">
        <v>0</v>
      </c>
      <c r="S245" s="358">
        <v>0</v>
      </c>
      <c r="T245" s="358">
        <v>0</v>
      </c>
      <c r="U245" s="358">
        <v>0</v>
      </c>
      <c r="V245" s="358">
        <v>0</v>
      </c>
      <c r="W245" s="358">
        <v>0</v>
      </c>
      <c r="X245" s="358">
        <v>0</v>
      </c>
      <c r="Y245" s="358" t="s">
        <v>1443</v>
      </c>
      <c r="Z245" s="358" t="s">
        <v>1443</v>
      </c>
    </row>
    <row r="246" spans="2:26" x14ac:dyDescent="0.2">
      <c r="B246" s="358" t="s">
        <v>1577</v>
      </c>
      <c r="C246" s="358" t="s">
        <v>1442</v>
      </c>
      <c r="D246" s="358" t="s">
        <v>1867</v>
      </c>
      <c r="E246" s="358">
        <v>6</v>
      </c>
      <c r="F246" s="358">
        <v>0</v>
      </c>
      <c r="G246" s="358">
        <v>1.472</v>
      </c>
      <c r="H246" s="358">
        <v>7.7380000000000004</v>
      </c>
      <c r="I246" s="358">
        <v>0</v>
      </c>
      <c r="J246" s="358">
        <v>0</v>
      </c>
      <c r="K246" s="358">
        <v>0</v>
      </c>
      <c r="L246" s="358">
        <v>0</v>
      </c>
      <c r="M246" s="358">
        <v>0</v>
      </c>
      <c r="N246" s="358">
        <v>0</v>
      </c>
      <c r="O246" s="358">
        <v>0</v>
      </c>
      <c r="P246" s="358">
        <v>0</v>
      </c>
      <c r="Q246" s="358">
        <v>0</v>
      </c>
      <c r="R246" s="358">
        <v>0</v>
      </c>
      <c r="S246" s="358">
        <v>0</v>
      </c>
      <c r="T246" s="358">
        <v>0</v>
      </c>
      <c r="U246" s="358">
        <v>0</v>
      </c>
      <c r="V246" s="358">
        <v>0</v>
      </c>
      <c r="W246" s="358">
        <v>0</v>
      </c>
      <c r="X246" s="358">
        <v>0</v>
      </c>
      <c r="Y246" s="358" t="s">
        <v>1443</v>
      </c>
      <c r="Z246" s="358" t="s">
        <v>1443</v>
      </c>
    </row>
    <row r="247" spans="2:26" x14ac:dyDescent="0.2">
      <c r="B247" s="358" t="s">
        <v>1578</v>
      </c>
      <c r="C247" s="358" t="s">
        <v>1442</v>
      </c>
      <c r="D247" s="358" t="s">
        <v>1867</v>
      </c>
      <c r="E247" s="358">
        <v>1</v>
      </c>
      <c r="F247" s="358">
        <v>0</v>
      </c>
      <c r="G247" s="358">
        <v>1.323</v>
      </c>
      <c r="H247" s="358">
        <v>0.46300000000000002</v>
      </c>
      <c r="I247" s="358">
        <v>0</v>
      </c>
      <c r="J247" s="358">
        <v>0</v>
      </c>
      <c r="K247" s="358">
        <v>0</v>
      </c>
      <c r="L247" s="358">
        <v>0</v>
      </c>
      <c r="M247" s="358">
        <v>0</v>
      </c>
      <c r="N247" s="358">
        <v>0</v>
      </c>
      <c r="O247" s="358">
        <v>0</v>
      </c>
      <c r="P247" s="358">
        <v>0</v>
      </c>
      <c r="Q247" s="358">
        <v>0</v>
      </c>
      <c r="R247" s="358">
        <v>0</v>
      </c>
      <c r="S247" s="358">
        <v>0</v>
      </c>
      <c r="T247" s="358">
        <v>0</v>
      </c>
      <c r="U247" s="358">
        <v>0</v>
      </c>
      <c r="V247" s="358">
        <v>0</v>
      </c>
      <c r="W247" s="358">
        <v>0</v>
      </c>
      <c r="X247" s="358">
        <v>0</v>
      </c>
      <c r="Y247" s="358" t="s">
        <v>1443</v>
      </c>
      <c r="Z247" s="358" t="s">
        <v>1443</v>
      </c>
    </row>
    <row r="248" spans="2:26" x14ac:dyDescent="0.2">
      <c r="B248" s="358" t="s">
        <v>1579</v>
      </c>
      <c r="C248" s="358" t="s">
        <v>1442</v>
      </c>
      <c r="D248" s="358" t="s">
        <v>1867</v>
      </c>
      <c r="E248" s="358">
        <v>65</v>
      </c>
      <c r="F248" s="358">
        <v>0</v>
      </c>
      <c r="G248" s="358">
        <v>2.6160000000000001</v>
      </c>
      <c r="H248" s="358">
        <v>3.798</v>
      </c>
      <c r="I248" s="358">
        <v>0.98799999999999999</v>
      </c>
      <c r="J248" s="358">
        <v>0</v>
      </c>
      <c r="K248" s="358">
        <v>1</v>
      </c>
      <c r="L248" s="358">
        <v>2604</v>
      </c>
      <c r="M248" s="358">
        <v>2604</v>
      </c>
      <c r="N248" s="358">
        <v>1.9378330651E-4</v>
      </c>
      <c r="O248" s="358">
        <v>1.9378330651E-4</v>
      </c>
      <c r="P248" s="358">
        <v>0</v>
      </c>
      <c r="Q248" s="358">
        <v>0</v>
      </c>
      <c r="R248" s="358">
        <v>0</v>
      </c>
      <c r="S248" s="358">
        <v>0</v>
      </c>
      <c r="T248" s="358">
        <v>0</v>
      </c>
      <c r="U248" s="358">
        <v>0</v>
      </c>
      <c r="V248" s="358">
        <v>0</v>
      </c>
      <c r="W248" s="358">
        <v>0</v>
      </c>
      <c r="X248" s="358">
        <v>0</v>
      </c>
      <c r="Y248" s="358" t="s">
        <v>1443</v>
      </c>
      <c r="Z248" s="358" t="s">
        <v>1443</v>
      </c>
    </row>
    <row r="249" spans="2:26" x14ac:dyDescent="0.2">
      <c r="B249" s="358" t="s">
        <v>1343</v>
      </c>
      <c r="C249" s="358" t="s">
        <v>1442</v>
      </c>
      <c r="D249" s="358" t="s">
        <v>1867</v>
      </c>
      <c r="E249" s="358">
        <v>305</v>
      </c>
      <c r="F249" s="358">
        <v>0</v>
      </c>
      <c r="G249" s="358">
        <v>2.4129999999999998</v>
      </c>
      <c r="H249" s="358">
        <v>4.6360000000000001</v>
      </c>
      <c r="I249" s="358">
        <v>0</v>
      </c>
      <c r="J249" s="358">
        <v>0.55300000000000005</v>
      </c>
      <c r="K249" s="358">
        <v>0</v>
      </c>
      <c r="L249" s="358">
        <v>0</v>
      </c>
      <c r="M249" s="358">
        <v>0</v>
      </c>
      <c r="N249" s="358">
        <v>0</v>
      </c>
      <c r="O249" s="358">
        <v>0</v>
      </c>
      <c r="P249" s="358">
        <v>1</v>
      </c>
      <c r="Q249" s="358">
        <v>5600</v>
      </c>
      <c r="R249" s="358">
        <v>4.3757520820000003E-5</v>
      </c>
      <c r="S249" s="358">
        <v>0</v>
      </c>
      <c r="T249" s="358">
        <v>0</v>
      </c>
      <c r="U249" s="358">
        <v>0</v>
      </c>
      <c r="V249" s="358">
        <v>0</v>
      </c>
      <c r="W249" s="358">
        <v>0</v>
      </c>
      <c r="X249" s="358">
        <v>0</v>
      </c>
      <c r="Y249" s="358" t="s">
        <v>1443</v>
      </c>
      <c r="Z249" s="358" t="s">
        <v>1443</v>
      </c>
    </row>
    <row r="250" spans="2:26" x14ac:dyDescent="0.2">
      <c r="B250" s="358" t="s">
        <v>1580</v>
      </c>
      <c r="C250" s="358" t="s">
        <v>1442</v>
      </c>
      <c r="D250" s="358" t="s">
        <v>1867</v>
      </c>
      <c r="E250" s="358">
        <v>795</v>
      </c>
      <c r="F250" s="358">
        <v>0</v>
      </c>
      <c r="G250" s="358">
        <v>2.2240000000000002</v>
      </c>
      <c r="H250" s="358">
        <v>5.0620000000000003</v>
      </c>
      <c r="I250" s="358">
        <v>0</v>
      </c>
      <c r="J250" s="358">
        <v>0</v>
      </c>
      <c r="K250" s="358">
        <v>0</v>
      </c>
      <c r="L250" s="358">
        <v>0</v>
      </c>
      <c r="M250" s="358">
        <v>0</v>
      </c>
      <c r="N250" s="358">
        <v>0</v>
      </c>
      <c r="O250" s="358">
        <v>0</v>
      </c>
      <c r="P250" s="358">
        <v>0</v>
      </c>
      <c r="Q250" s="358">
        <v>0</v>
      </c>
      <c r="R250" s="358">
        <v>0</v>
      </c>
      <c r="S250" s="358">
        <v>0</v>
      </c>
      <c r="T250" s="358">
        <v>0</v>
      </c>
      <c r="U250" s="358">
        <v>0</v>
      </c>
      <c r="V250" s="358">
        <v>0</v>
      </c>
      <c r="W250" s="358">
        <v>0</v>
      </c>
      <c r="X250" s="358">
        <v>0</v>
      </c>
      <c r="Y250" s="358" t="s">
        <v>1443</v>
      </c>
      <c r="Z250" s="358" t="s">
        <v>1443</v>
      </c>
    </row>
    <row r="251" spans="2:26" x14ac:dyDescent="0.2">
      <c r="B251" s="358" t="s">
        <v>1581</v>
      </c>
      <c r="C251" s="358" t="s">
        <v>1442</v>
      </c>
      <c r="D251" s="358" t="s">
        <v>1867</v>
      </c>
      <c r="E251" s="358">
        <v>88</v>
      </c>
      <c r="F251" s="358">
        <v>0</v>
      </c>
      <c r="G251" s="358">
        <v>0.90400000000000003</v>
      </c>
      <c r="H251" s="358">
        <v>2.875</v>
      </c>
      <c r="I251" s="358">
        <v>0</v>
      </c>
      <c r="J251" s="358">
        <v>0</v>
      </c>
      <c r="K251" s="358">
        <v>0</v>
      </c>
      <c r="L251" s="358">
        <v>0</v>
      </c>
      <c r="M251" s="358">
        <v>0</v>
      </c>
      <c r="N251" s="358">
        <v>0</v>
      </c>
      <c r="O251" s="358">
        <v>0</v>
      </c>
      <c r="P251" s="358">
        <v>0</v>
      </c>
      <c r="Q251" s="358">
        <v>0</v>
      </c>
      <c r="R251" s="358">
        <v>0</v>
      </c>
      <c r="S251" s="358">
        <v>0</v>
      </c>
      <c r="T251" s="358">
        <v>0</v>
      </c>
      <c r="U251" s="358">
        <v>0</v>
      </c>
      <c r="V251" s="358">
        <v>0</v>
      </c>
      <c r="W251" s="358">
        <v>0</v>
      </c>
      <c r="X251" s="358">
        <v>0</v>
      </c>
      <c r="Y251" s="358" t="s">
        <v>1443</v>
      </c>
      <c r="Z251" s="358" t="s">
        <v>1443</v>
      </c>
    </row>
    <row r="252" spans="2:26" x14ac:dyDescent="0.2">
      <c r="B252" s="358" t="s">
        <v>1582</v>
      </c>
      <c r="C252" s="358" t="s">
        <v>1442</v>
      </c>
      <c r="D252" s="358" t="s">
        <v>1867</v>
      </c>
      <c r="E252" s="358">
        <v>59</v>
      </c>
      <c r="F252" s="358">
        <v>0</v>
      </c>
      <c r="G252" s="358">
        <v>1.4259999999999999</v>
      </c>
      <c r="H252" s="358">
        <v>2.3479999999999999</v>
      </c>
      <c r="I252" s="358">
        <v>0</v>
      </c>
      <c r="J252" s="358">
        <v>0</v>
      </c>
      <c r="K252" s="358">
        <v>0</v>
      </c>
      <c r="L252" s="358">
        <v>0</v>
      </c>
      <c r="M252" s="358">
        <v>0</v>
      </c>
      <c r="N252" s="358">
        <v>0</v>
      </c>
      <c r="O252" s="358">
        <v>0</v>
      </c>
      <c r="P252" s="358">
        <v>0</v>
      </c>
      <c r="Q252" s="358">
        <v>0</v>
      </c>
      <c r="R252" s="358">
        <v>0</v>
      </c>
      <c r="S252" s="358">
        <v>0</v>
      </c>
      <c r="T252" s="358">
        <v>0</v>
      </c>
      <c r="U252" s="358">
        <v>0</v>
      </c>
      <c r="V252" s="358">
        <v>0</v>
      </c>
      <c r="W252" s="358">
        <v>0</v>
      </c>
      <c r="X252" s="358">
        <v>0</v>
      </c>
      <c r="Y252" s="358" t="s">
        <v>1443</v>
      </c>
      <c r="Z252" s="358" t="s">
        <v>1443</v>
      </c>
    </row>
    <row r="253" spans="2:26" x14ac:dyDescent="0.2">
      <c r="B253" s="358" t="s">
        <v>1344</v>
      </c>
      <c r="C253" s="358" t="s">
        <v>1442</v>
      </c>
      <c r="D253" s="358" t="s">
        <v>1867</v>
      </c>
      <c r="E253" s="358">
        <v>619</v>
      </c>
      <c r="F253" s="358">
        <v>0</v>
      </c>
      <c r="G253" s="358">
        <v>3.8769999999999998</v>
      </c>
      <c r="H253" s="358">
        <v>3.1</v>
      </c>
      <c r="I253" s="358">
        <v>1.9430000000000001</v>
      </c>
      <c r="J253" s="358">
        <v>0.11600000000000001</v>
      </c>
      <c r="K253" s="358">
        <v>1</v>
      </c>
      <c r="L253" s="358">
        <v>59754</v>
      </c>
      <c r="M253" s="358">
        <v>59754</v>
      </c>
      <c r="N253" s="358">
        <v>1.96596289987E-3</v>
      </c>
      <c r="O253" s="358">
        <v>1.96596289987E-3</v>
      </c>
      <c r="P253" s="358">
        <v>1</v>
      </c>
      <c r="Q253" s="358">
        <v>3568</v>
      </c>
      <c r="R253" s="358">
        <v>5.000859523E-5</v>
      </c>
      <c r="S253" s="358">
        <v>0</v>
      </c>
      <c r="T253" s="358">
        <v>0</v>
      </c>
      <c r="U253" s="358">
        <v>0</v>
      </c>
      <c r="V253" s="358">
        <v>0</v>
      </c>
      <c r="W253" s="358">
        <v>0</v>
      </c>
      <c r="X253" s="358">
        <v>0</v>
      </c>
      <c r="Y253" s="358" t="s">
        <v>1449</v>
      </c>
      <c r="Z253" s="358" t="s">
        <v>1443</v>
      </c>
    </row>
    <row r="254" spans="2:26" x14ac:dyDescent="0.2">
      <c r="B254" s="358" t="s">
        <v>1583</v>
      </c>
      <c r="C254" s="358" t="s">
        <v>1442</v>
      </c>
      <c r="D254" s="358" t="s">
        <v>1867</v>
      </c>
      <c r="E254" s="358">
        <v>195</v>
      </c>
      <c r="F254" s="358">
        <v>0</v>
      </c>
      <c r="G254" s="358">
        <v>5.2</v>
      </c>
      <c r="H254" s="358">
        <v>7.4139999999999997</v>
      </c>
      <c r="I254" s="358">
        <v>0</v>
      </c>
      <c r="J254" s="358">
        <v>0</v>
      </c>
      <c r="K254" s="358">
        <v>0</v>
      </c>
      <c r="L254" s="358">
        <v>0</v>
      </c>
      <c r="M254" s="358">
        <v>0</v>
      </c>
      <c r="N254" s="358">
        <v>0</v>
      </c>
      <c r="O254" s="358">
        <v>0</v>
      </c>
      <c r="P254" s="358">
        <v>0</v>
      </c>
      <c r="Q254" s="358">
        <v>0</v>
      </c>
      <c r="R254" s="358">
        <v>0</v>
      </c>
      <c r="S254" s="358">
        <v>0</v>
      </c>
      <c r="T254" s="358">
        <v>0</v>
      </c>
      <c r="U254" s="358">
        <v>0</v>
      </c>
      <c r="V254" s="358">
        <v>0</v>
      </c>
      <c r="W254" s="358">
        <v>0</v>
      </c>
      <c r="X254" s="358">
        <v>0</v>
      </c>
      <c r="Y254" s="358" t="s">
        <v>1443</v>
      </c>
      <c r="Z254" s="358" t="s">
        <v>1443</v>
      </c>
    </row>
    <row r="255" spans="2:26" x14ac:dyDescent="0.2">
      <c r="B255" s="358" t="s">
        <v>1345</v>
      </c>
      <c r="C255" s="358" t="s">
        <v>1442</v>
      </c>
      <c r="D255" s="358" t="s">
        <v>1867</v>
      </c>
      <c r="E255" s="358">
        <v>132</v>
      </c>
      <c r="F255" s="358">
        <v>0</v>
      </c>
      <c r="G255" s="358">
        <v>1.357</v>
      </c>
      <c r="H255" s="358">
        <v>2.8029999999999999</v>
      </c>
      <c r="I255" s="358">
        <v>0</v>
      </c>
      <c r="J255" s="358">
        <v>2.3290000000000002</v>
      </c>
      <c r="K255" s="358">
        <v>0</v>
      </c>
      <c r="L255" s="358">
        <v>0</v>
      </c>
      <c r="M255" s="358">
        <v>0</v>
      </c>
      <c r="N255" s="358">
        <v>0</v>
      </c>
      <c r="O255" s="358">
        <v>0</v>
      </c>
      <c r="P255" s="358">
        <v>1</v>
      </c>
      <c r="Q255" s="358">
        <v>16898</v>
      </c>
      <c r="R255" s="358">
        <v>1.0626826486E-4</v>
      </c>
      <c r="S255" s="358">
        <v>0</v>
      </c>
      <c r="T255" s="358">
        <v>0</v>
      </c>
      <c r="U255" s="358">
        <v>0</v>
      </c>
      <c r="V255" s="358">
        <v>0</v>
      </c>
      <c r="W255" s="358">
        <v>0</v>
      </c>
      <c r="X255" s="358">
        <v>0</v>
      </c>
      <c r="Y255" s="358" t="s">
        <v>1443</v>
      </c>
      <c r="Z255" s="358" t="s">
        <v>1443</v>
      </c>
    </row>
    <row r="256" spans="2:26" x14ac:dyDescent="0.2">
      <c r="B256" s="358" t="s">
        <v>1584</v>
      </c>
      <c r="C256" s="358" t="s">
        <v>1442</v>
      </c>
      <c r="D256" s="358" t="s">
        <v>1867</v>
      </c>
      <c r="E256" s="358">
        <v>359</v>
      </c>
      <c r="F256" s="358">
        <v>0</v>
      </c>
      <c r="G256" s="358">
        <v>3.621</v>
      </c>
      <c r="H256" s="358">
        <v>5.3769999999999998</v>
      </c>
      <c r="I256" s="358">
        <v>0</v>
      </c>
      <c r="J256" s="358">
        <v>0</v>
      </c>
      <c r="K256" s="358">
        <v>0</v>
      </c>
      <c r="L256" s="358">
        <v>0</v>
      </c>
      <c r="M256" s="358">
        <v>0</v>
      </c>
      <c r="N256" s="358">
        <v>0</v>
      </c>
      <c r="O256" s="358">
        <v>0</v>
      </c>
      <c r="P256" s="358">
        <v>0</v>
      </c>
      <c r="Q256" s="358">
        <v>0</v>
      </c>
      <c r="R256" s="358">
        <v>0</v>
      </c>
      <c r="S256" s="358">
        <v>0</v>
      </c>
      <c r="T256" s="358">
        <v>0</v>
      </c>
      <c r="U256" s="358">
        <v>0</v>
      </c>
      <c r="V256" s="358">
        <v>0</v>
      </c>
      <c r="W256" s="358">
        <v>0</v>
      </c>
      <c r="X256" s="358">
        <v>0</v>
      </c>
      <c r="Y256" s="358" t="s">
        <v>1443</v>
      </c>
      <c r="Z256" s="358" t="s">
        <v>1443</v>
      </c>
    </row>
    <row r="257" spans="2:26" x14ac:dyDescent="0.2">
      <c r="B257" s="358" t="s">
        <v>1585</v>
      </c>
      <c r="C257" s="358" t="s">
        <v>1442</v>
      </c>
      <c r="D257" s="358" t="s">
        <v>1867</v>
      </c>
      <c r="E257" s="358">
        <v>0</v>
      </c>
      <c r="F257" s="358">
        <v>0</v>
      </c>
      <c r="G257" s="358">
        <v>1.5820000000000001</v>
      </c>
      <c r="H257" s="358">
        <v>0</v>
      </c>
      <c r="I257" s="358">
        <v>0</v>
      </c>
      <c r="J257" s="358">
        <v>0</v>
      </c>
      <c r="K257" s="358">
        <v>0</v>
      </c>
      <c r="L257" s="358">
        <v>0</v>
      </c>
      <c r="M257" s="358">
        <v>0</v>
      </c>
      <c r="N257" s="358">
        <v>0</v>
      </c>
      <c r="O257" s="358">
        <v>0</v>
      </c>
      <c r="P257" s="358">
        <v>0</v>
      </c>
      <c r="Q257" s="358">
        <v>0</v>
      </c>
      <c r="R257" s="358">
        <v>0</v>
      </c>
      <c r="S257" s="358">
        <v>0</v>
      </c>
      <c r="T257" s="358">
        <v>0</v>
      </c>
      <c r="U257" s="358">
        <v>0</v>
      </c>
      <c r="V257" s="358">
        <v>0</v>
      </c>
      <c r="W257" s="358">
        <v>0</v>
      </c>
      <c r="X257" s="358">
        <v>0</v>
      </c>
      <c r="Y257" s="358" t="s">
        <v>1443</v>
      </c>
      <c r="Z257" s="358" t="s">
        <v>1443</v>
      </c>
    </row>
    <row r="258" spans="2:26" x14ac:dyDescent="0.2">
      <c r="B258" s="358" t="s">
        <v>1586</v>
      </c>
      <c r="C258" s="358" t="s">
        <v>1442</v>
      </c>
      <c r="D258" s="358" t="s">
        <v>1867</v>
      </c>
      <c r="E258" s="358">
        <v>185</v>
      </c>
      <c r="F258" s="358">
        <v>0</v>
      </c>
      <c r="G258" s="358">
        <v>4.2720000000000002</v>
      </c>
      <c r="H258" s="358">
        <v>4.258</v>
      </c>
      <c r="I258" s="358">
        <v>0</v>
      </c>
      <c r="J258" s="358">
        <v>0</v>
      </c>
      <c r="K258" s="358">
        <v>0</v>
      </c>
      <c r="L258" s="358">
        <v>0</v>
      </c>
      <c r="M258" s="358">
        <v>0</v>
      </c>
      <c r="N258" s="358">
        <v>0</v>
      </c>
      <c r="O258" s="358">
        <v>0</v>
      </c>
      <c r="P258" s="358">
        <v>0</v>
      </c>
      <c r="Q258" s="358">
        <v>0</v>
      </c>
      <c r="R258" s="358">
        <v>0</v>
      </c>
      <c r="S258" s="358">
        <v>0</v>
      </c>
      <c r="T258" s="358">
        <v>0</v>
      </c>
      <c r="U258" s="358">
        <v>0</v>
      </c>
      <c r="V258" s="358">
        <v>0</v>
      </c>
      <c r="W258" s="358">
        <v>0</v>
      </c>
      <c r="X258" s="358">
        <v>0</v>
      </c>
      <c r="Y258" s="358" t="s">
        <v>1443</v>
      </c>
      <c r="Z258" s="358" t="s">
        <v>1443</v>
      </c>
    </row>
    <row r="259" spans="2:26" x14ac:dyDescent="0.2">
      <c r="B259" s="358" t="s">
        <v>1587</v>
      </c>
      <c r="C259" s="358" t="s">
        <v>1442</v>
      </c>
      <c r="D259" s="358" t="s">
        <v>1867</v>
      </c>
      <c r="E259" s="358">
        <v>543</v>
      </c>
      <c r="F259" s="358">
        <v>0</v>
      </c>
      <c r="G259" s="358">
        <v>2.3559999999999999</v>
      </c>
      <c r="H259" s="358">
        <v>2.4969999999999999</v>
      </c>
      <c r="I259" s="358">
        <v>1E-3</v>
      </c>
      <c r="J259" s="358">
        <v>0</v>
      </c>
      <c r="K259" s="358">
        <v>0</v>
      </c>
      <c r="L259" s="358">
        <v>37</v>
      </c>
      <c r="M259" s="358">
        <v>37</v>
      </c>
      <c r="N259" s="358">
        <v>3.1255371999999998E-6</v>
      </c>
      <c r="O259" s="358">
        <v>3.1255371999999998E-6</v>
      </c>
      <c r="P259" s="358">
        <v>0</v>
      </c>
      <c r="Q259" s="358">
        <v>0</v>
      </c>
      <c r="R259" s="358">
        <v>0</v>
      </c>
      <c r="S259" s="358">
        <v>0</v>
      </c>
      <c r="T259" s="358">
        <v>0</v>
      </c>
      <c r="U259" s="358">
        <v>0</v>
      </c>
      <c r="V259" s="358">
        <v>0</v>
      </c>
      <c r="W259" s="358">
        <v>0</v>
      </c>
      <c r="X259" s="358">
        <v>0</v>
      </c>
      <c r="Y259" s="358" t="s">
        <v>1443</v>
      </c>
      <c r="Z259" s="358" t="s">
        <v>1443</v>
      </c>
    </row>
    <row r="260" spans="2:26" x14ac:dyDescent="0.2">
      <c r="B260" s="358" t="s">
        <v>1588</v>
      </c>
      <c r="C260" s="358" t="s">
        <v>1442</v>
      </c>
      <c r="D260" s="358" t="s">
        <v>1867</v>
      </c>
      <c r="E260" s="358">
        <v>698</v>
      </c>
      <c r="F260" s="358">
        <v>0</v>
      </c>
      <c r="G260" s="358">
        <v>6.0640000000000001</v>
      </c>
      <c r="H260" s="358">
        <v>7.0030000000000001</v>
      </c>
      <c r="I260" s="358">
        <v>4.0000000000000001E-3</v>
      </c>
      <c r="J260" s="358">
        <v>0</v>
      </c>
      <c r="K260" s="358">
        <v>0</v>
      </c>
      <c r="L260" s="358">
        <v>67</v>
      </c>
      <c r="M260" s="358">
        <v>67</v>
      </c>
      <c r="N260" s="358">
        <v>3.1255371999999998E-6</v>
      </c>
      <c r="O260" s="358">
        <v>3.1255371999999998E-6</v>
      </c>
      <c r="P260" s="358">
        <v>0</v>
      </c>
      <c r="Q260" s="358">
        <v>0</v>
      </c>
      <c r="R260" s="358">
        <v>0</v>
      </c>
      <c r="S260" s="358">
        <v>0</v>
      </c>
      <c r="T260" s="358">
        <v>0</v>
      </c>
      <c r="U260" s="358">
        <v>0</v>
      </c>
      <c r="V260" s="358">
        <v>0</v>
      </c>
      <c r="W260" s="358">
        <v>0</v>
      </c>
      <c r="X260" s="358">
        <v>0</v>
      </c>
      <c r="Y260" s="358" t="s">
        <v>1443</v>
      </c>
      <c r="Z260" s="358" t="s">
        <v>1443</v>
      </c>
    </row>
    <row r="261" spans="2:26" x14ac:dyDescent="0.2">
      <c r="B261" s="358" t="s">
        <v>1589</v>
      </c>
      <c r="C261" s="358" t="s">
        <v>1442</v>
      </c>
      <c r="D261" s="358" t="s">
        <v>1867</v>
      </c>
      <c r="E261" s="358">
        <v>540</v>
      </c>
      <c r="F261" s="358">
        <v>0</v>
      </c>
      <c r="G261" s="358">
        <v>5.85</v>
      </c>
      <c r="H261" s="358">
        <v>5.7939999999999996</v>
      </c>
      <c r="I261" s="358">
        <v>1.4810000000000001</v>
      </c>
      <c r="J261" s="358">
        <v>0</v>
      </c>
      <c r="K261" s="358">
        <v>1</v>
      </c>
      <c r="L261" s="358">
        <v>21256</v>
      </c>
      <c r="M261" s="358">
        <v>21256</v>
      </c>
      <c r="N261" s="358">
        <v>1.86282017222E-3</v>
      </c>
      <c r="O261" s="358">
        <v>1.86282017222E-3</v>
      </c>
      <c r="P261" s="358">
        <v>0</v>
      </c>
      <c r="Q261" s="358">
        <v>0</v>
      </c>
      <c r="R261" s="358">
        <v>0</v>
      </c>
      <c r="S261" s="358">
        <v>0</v>
      </c>
      <c r="T261" s="358">
        <v>0</v>
      </c>
      <c r="U261" s="358">
        <v>0</v>
      </c>
      <c r="V261" s="358">
        <v>0</v>
      </c>
      <c r="W261" s="358">
        <v>0</v>
      </c>
      <c r="X261" s="358">
        <v>0</v>
      </c>
      <c r="Y261" s="358" t="s">
        <v>1443</v>
      </c>
      <c r="Z261" s="358" t="s">
        <v>1443</v>
      </c>
    </row>
    <row r="262" spans="2:26" x14ac:dyDescent="0.2">
      <c r="B262" s="358" t="s">
        <v>1590</v>
      </c>
      <c r="C262" s="358" t="s">
        <v>1442</v>
      </c>
      <c r="D262" s="358" t="s">
        <v>1867</v>
      </c>
      <c r="E262" s="358">
        <v>19</v>
      </c>
      <c r="F262" s="358">
        <v>0</v>
      </c>
      <c r="G262" s="358">
        <v>1.403</v>
      </c>
      <c r="H262" s="358">
        <v>3.0190000000000001</v>
      </c>
      <c r="I262" s="358">
        <v>0</v>
      </c>
      <c r="J262" s="358">
        <v>0</v>
      </c>
      <c r="K262" s="358">
        <v>0</v>
      </c>
      <c r="L262" s="358">
        <v>0</v>
      </c>
      <c r="M262" s="358">
        <v>0</v>
      </c>
      <c r="N262" s="358">
        <v>0</v>
      </c>
      <c r="O262" s="358">
        <v>0</v>
      </c>
      <c r="P262" s="358">
        <v>0</v>
      </c>
      <c r="Q262" s="358">
        <v>0</v>
      </c>
      <c r="R262" s="358">
        <v>0</v>
      </c>
      <c r="S262" s="358">
        <v>0</v>
      </c>
      <c r="T262" s="358">
        <v>0</v>
      </c>
      <c r="U262" s="358">
        <v>0</v>
      </c>
      <c r="V262" s="358">
        <v>0</v>
      </c>
      <c r="W262" s="358">
        <v>0</v>
      </c>
      <c r="X262" s="358">
        <v>0</v>
      </c>
      <c r="Y262" s="358" t="s">
        <v>1443</v>
      </c>
      <c r="Z262" s="358" t="s">
        <v>1443</v>
      </c>
    </row>
    <row r="263" spans="2:26" x14ac:dyDescent="0.2">
      <c r="B263" s="358" t="s">
        <v>1591</v>
      </c>
      <c r="C263" s="358" t="s">
        <v>1442</v>
      </c>
      <c r="D263" s="358" t="s">
        <v>1867</v>
      </c>
      <c r="E263" s="358">
        <v>124</v>
      </c>
      <c r="F263" s="358">
        <v>7.9000000000000001E-2</v>
      </c>
      <c r="G263" s="358">
        <v>2.7730000000000001</v>
      </c>
      <c r="H263" s="358">
        <v>0.751</v>
      </c>
      <c r="I263" s="358">
        <v>0</v>
      </c>
      <c r="J263" s="358">
        <v>0</v>
      </c>
      <c r="K263" s="358">
        <v>0</v>
      </c>
      <c r="L263" s="358">
        <v>0</v>
      </c>
      <c r="M263" s="358">
        <v>0</v>
      </c>
      <c r="N263" s="358">
        <v>0</v>
      </c>
      <c r="O263" s="358">
        <v>0</v>
      </c>
      <c r="P263" s="358">
        <v>0</v>
      </c>
      <c r="Q263" s="358">
        <v>0</v>
      </c>
      <c r="R263" s="358">
        <v>0</v>
      </c>
      <c r="S263" s="358">
        <v>0</v>
      </c>
      <c r="T263" s="358">
        <v>0</v>
      </c>
      <c r="U263" s="358">
        <v>0</v>
      </c>
      <c r="V263" s="358">
        <v>0</v>
      </c>
      <c r="W263" s="358">
        <v>0</v>
      </c>
      <c r="X263" s="358">
        <v>0</v>
      </c>
      <c r="Y263" s="358" t="s">
        <v>1443</v>
      </c>
      <c r="Z263" s="358" t="s">
        <v>1443</v>
      </c>
    </row>
    <row r="264" spans="2:26" x14ac:dyDescent="0.2">
      <c r="B264" s="358" t="s">
        <v>1592</v>
      </c>
      <c r="C264" s="358" t="s">
        <v>1442</v>
      </c>
      <c r="D264" s="358" t="s">
        <v>1867</v>
      </c>
      <c r="E264" s="358">
        <v>1005</v>
      </c>
      <c r="F264" s="358">
        <v>0</v>
      </c>
      <c r="G264" s="358">
        <v>6.7089999999999996</v>
      </c>
      <c r="H264" s="358">
        <v>6.0910000000000002</v>
      </c>
      <c r="I264" s="358">
        <v>3.0000000000000001E-3</v>
      </c>
      <c r="J264" s="358">
        <v>0</v>
      </c>
      <c r="K264" s="358">
        <v>0</v>
      </c>
      <c r="L264" s="358">
        <v>75</v>
      </c>
      <c r="M264" s="358">
        <v>75</v>
      </c>
      <c r="N264" s="358">
        <v>3.1255371999999998E-6</v>
      </c>
      <c r="O264" s="358">
        <v>3.1255371999999998E-6</v>
      </c>
      <c r="P264" s="358">
        <v>0</v>
      </c>
      <c r="Q264" s="358">
        <v>0</v>
      </c>
      <c r="R264" s="358">
        <v>0</v>
      </c>
      <c r="S264" s="358">
        <v>0</v>
      </c>
      <c r="T264" s="358">
        <v>0</v>
      </c>
      <c r="U264" s="358">
        <v>0</v>
      </c>
      <c r="V264" s="358">
        <v>0</v>
      </c>
      <c r="W264" s="358">
        <v>0</v>
      </c>
      <c r="X264" s="358">
        <v>0</v>
      </c>
      <c r="Y264" s="358" t="s">
        <v>1443</v>
      </c>
      <c r="Z264" s="358" t="s">
        <v>1443</v>
      </c>
    </row>
    <row r="265" spans="2:26" x14ac:dyDescent="0.2">
      <c r="B265" s="358" t="s">
        <v>1593</v>
      </c>
      <c r="C265" s="358" t="s">
        <v>1442</v>
      </c>
      <c r="D265" s="358" t="s">
        <v>1867</v>
      </c>
      <c r="E265" s="358">
        <v>41</v>
      </c>
      <c r="F265" s="358">
        <v>0</v>
      </c>
      <c r="G265" s="358">
        <v>0.997</v>
      </c>
      <c r="H265" s="358">
        <v>3.694</v>
      </c>
      <c r="I265" s="358">
        <v>0</v>
      </c>
      <c r="J265" s="358">
        <v>0</v>
      </c>
      <c r="K265" s="358">
        <v>0</v>
      </c>
      <c r="L265" s="358">
        <v>0</v>
      </c>
      <c r="M265" s="358">
        <v>0</v>
      </c>
      <c r="N265" s="358">
        <v>0</v>
      </c>
      <c r="O265" s="358">
        <v>0</v>
      </c>
      <c r="P265" s="358">
        <v>0</v>
      </c>
      <c r="Q265" s="358">
        <v>0</v>
      </c>
      <c r="R265" s="358">
        <v>0</v>
      </c>
      <c r="S265" s="358">
        <v>0</v>
      </c>
      <c r="T265" s="358">
        <v>0</v>
      </c>
      <c r="U265" s="358">
        <v>0</v>
      </c>
      <c r="V265" s="358">
        <v>0</v>
      </c>
      <c r="W265" s="358">
        <v>0</v>
      </c>
      <c r="X265" s="358">
        <v>0</v>
      </c>
      <c r="Y265" s="358" t="s">
        <v>1443</v>
      </c>
      <c r="Z265" s="358" t="s">
        <v>1443</v>
      </c>
    </row>
    <row r="266" spans="2:26" x14ac:dyDescent="0.2">
      <c r="B266" s="358" t="s">
        <v>1594</v>
      </c>
      <c r="C266" s="358" t="s">
        <v>1442</v>
      </c>
      <c r="D266" s="358" t="s">
        <v>1867</v>
      </c>
      <c r="E266" s="358">
        <v>0</v>
      </c>
      <c r="F266" s="358">
        <v>0</v>
      </c>
      <c r="G266" s="358">
        <v>0</v>
      </c>
      <c r="H266" s="358">
        <v>0</v>
      </c>
      <c r="I266" s="358">
        <v>0</v>
      </c>
      <c r="J266" s="358">
        <v>0</v>
      </c>
      <c r="K266" s="358">
        <v>0</v>
      </c>
      <c r="L266" s="358">
        <v>0</v>
      </c>
      <c r="M266" s="358">
        <v>0</v>
      </c>
      <c r="N266" s="358">
        <v>0</v>
      </c>
      <c r="O266" s="358">
        <v>0</v>
      </c>
      <c r="P266" s="358">
        <v>0</v>
      </c>
      <c r="Q266" s="358">
        <v>0</v>
      </c>
      <c r="R266" s="358">
        <v>0</v>
      </c>
      <c r="S266" s="358">
        <v>0</v>
      </c>
      <c r="T266" s="358">
        <v>0</v>
      </c>
      <c r="U266" s="358">
        <v>0</v>
      </c>
      <c r="V266" s="358">
        <v>0</v>
      </c>
      <c r="W266" s="358">
        <v>0</v>
      </c>
      <c r="X266" s="358">
        <v>0</v>
      </c>
      <c r="Y266" s="358" t="s">
        <v>1443</v>
      </c>
      <c r="Z266" s="358" t="s">
        <v>1443</v>
      </c>
    </row>
    <row r="267" spans="2:26" x14ac:dyDescent="0.2">
      <c r="B267" s="358" t="s">
        <v>1595</v>
      </c>
      <c r="C267" s="358" t="s">
        <v>1442</v>
      </c>
      <c r="D267" s="358" t="s">
        <v>1867</v>
      </c>
      <c r="E267" s="358">
        <v>107</v>
      </c>
      <c r="F267" s="358">
        <v>0</v>
      </c>
      <c r="G267" s="358">
        <v>3.2349999999999999</v>
      </c>
      <c r="H267" s="358">
        <v>6.9</v>
      </c>
      <c r="I267" s="358">
        <v>0</v>
      </c>
      <c r="J267" s="358">
        <v>0</v>
      </c>
      <c r="K267" s="358">
        <v>0</v>
      </c>
      <c r="L267" s="358">
        <v>0</v>
      </c>
      <c r="M267" s="358">
        <v>0</v>
      </c>
      <c r="N267" s="358">
        <v>0</v>
      </c>
      <c r="O267" s="358">
        <v>0</v>
      </c>
      <c r="P267" s="358">
        <v>0</v>
      </c>
      <c r="Q267" s="358">
        <v>0</v>
      </c>
      <c r="R267" s="358">
        <v>0</v>
      </c>
      <c r="S267" s="358">
        <v>0</v>
      </c>
      <c r="T267" s="358">
        <v>0</v>
      </c>
      <c r="U267" s="358">
        <v>0</v>
      </c>
      <c r="V267" s="358">
        <v>0</v>
      </c>
      <c r="W267" s="358">
        <v>0</v>
      </c>
      <c r="X267" s="358">
        <v>0</v>
      </c>
      <c r="Y267" s="358" t="s">
        <v>1443</v>
      </c>
      <c r="Z267" s="358" t="s">
        <v>1443</v>
      </c>
    </row>
    <row r="268" spans="2:26" x14ac:dyDescent="0.2">
      <c r="B268" s="358" t="s">
        <v>1596</v>
      </c>
      <c r="C268" s="358" t="s">
        <v>1442</v>
      </c>
      <c r="D268" s="358" t="s">
        <v>1868</v>
      </c>
      <c r="E268" s="358">
        <v>125</v>
      </c>
      <c r="F268" s="358">
        <v>0</v>
      </c>
      <c r="G268" s="358">
        <v>1.022</v>
      </c>
      <c r="H268" s="358">
        <v>0</v>
      </c>
      <c r="I268" s="358">
        <v>0</v>
      </c>
      <c r="J268" s="358">
        <v>0</v>
      </c>
      <c r="K268" s="358">
        <v>0</v>
      </c>
      <c r="L268" s="358">
        <v>298</v>
      </c>
      <c r="M268" s="358">
        <v>298</v>
      </c>
      <c r="N268" s="358">
        <v>3.1255371999999998E-6</v>
      </c>
      <c r="O268" s="358">
        <v>3.1255371999999998E-6</v>
      </c>
      <c r="P268" s="358">
        <v>0</v>
      </c>
      <c r="Q268" s="358">
        <v>0</v>
      </c>
      <c r="R268" s="358">
        <v>0</v>
      </c>
      <c r="S268" s="358">
        <v>0</v>
      </c>
      <c r="T268" s="358">
        <v>0</v>
      </c>
      <c r="U268" s="358">
        <v>0</v>
      </c>
      <c r="V268" s="358">
        <v>0</v>
      </c>
      <c r="W268" s="358">
        <v>0</v>
      </c>
      <c r="X268" s="358">
        <v>0</v>
      </c>
      <c r="Y268" s="358" t="s">
        <v>1443</v>
      </c>
      <c r="Z268" s="358" t="s">
        <v>1443</v>
      </c>
    </row>
    <row r="269" spans="2:26" x14ac:dyDescent="0.2">
      <c r="B269" s="358" t="s">
        <v>1597</v>
      </c>
      <c r="C269" s="358" t="s">
        <v>1442</v>
      </c>
      <c r="D269" s="358" t="s">
        <v>1868</v>
      </c>
      <c r="E269" s="358">
        <v>397</v>
      </c>
      <c r="F269" s="358">
        <v>0.30299999999999999</v>
      </c>
      <c r="G269" s="358">
        <v>0</v>
      </c>
      <c r="H269" s="358">
        <v>3.02</v>
      </c>
      <c r="I269" s="358">
        <v>0.68799999999999994</v>
      </c>
      <c r="J269" s="358">
        <v>0</v>
      </c>
      <c r="K269" s="358">
        <v>1</v>
      </c>
      <c r="L269" s="358">
        <v>13938</v>
      </c>
      <c r="M269" s="358">
        <v>13938</v>
      </c>
      <c r="N269" s="358">
        <v>2.1566206691999999E-4</v>
      </c>
      <c r="O269" s="358">
        <v>2.1566206691999999E-4</v>
      </c>
      <c r="P269" s="358">
        <v>0</v>
      </c>
      <c r="Q269" s="358">
        <v>0</v>
      </c>
      <c r="R269" s="358">
        <v>0</v>
      </c>
      <c r="S269" s="358">
        <v>0</v>
      </c>
      <c r="T269" s="358">
        <v>0</v>
      </c>
      <c r="U269" s="358">
        <v>0</v>
      </c>
      <c r="V269" s="358">
        <v>0</v>
      </c>
      <c r="W269" s="358">
        <v>0</v>
      </c>
      <c r="X269" s="358">
        <v>0</v>
      </c>
      <c r="Y269" s="358" t="s">
        <v>1443</v>
      </c>
      <c r="Z269" s="358" t="s">
        <v>1443</v>
      </c>
    </row>
    <row r="270" spans="2:26" x14ac:dyDescent="0.2">
      <c r="B270" s="358" t="s">
        <v>1598</v>
      </c>
      <c r="C270" s="358" t="s">
        <v>1442</v>
      </c>
      <c r="D270" s="358" t="s">
        <v>1868</v>
      </c>
      <c r="E270" s="358">
        <v>0</v>
      </c>
      <c r="F270" s="358">
        <v>0</v>
      </c>
      <c r="G270" s="358">
        <v>0</v>
      </c>
      <c r="H270" s="358">
        <v>0</v>
      </c>
      <c r="I270" s="358">
        <v>0</v>
      </c>
      <c r="J270" s="358">
        <v>0</v>
      </c>
      <c r="K270" s="358">
        <v>0</v>
      </c>
      <c r="L270" s="358">
        <v>0</v>
      </c>
      <c r="M270" s="358">
        <v>0</v>
      </c>
      <c r="N270" s="358">
        <v>0</v>
      </c>
      <c r="O270" s="358">
        <v>0</v>
      </c>
      <c r="P270" s="358">
        <v>0</v>
      </c>
      <c r="Q270" s="358">
        <v>0</v>
      </c>
      <c r="R270" s="358">
        <v>0</v>
      </c>
      <c r="S270" s="358">
        <v>0</v>
      </c>
      <c r="T270" s="358">
        <v>0</v>
      </c>
      <c r="U270" s="358">
        <v>0</v>
      </c>
      <c r="V270" s="358">
        <v>0</v>
      </c>
      <c r="W270" s="358">
        <v>0</v>
      </c>
      <c r="X270" s="358">
        <v>0</v>
      </c>
      <c r="Y270" s="358" t="s">
        <v>1443</v>
      </c>
      <c r="Z270" s="358" t="s">
        <v>1443</v>
      </c>
    </row>
    <row r="271" spans="2:26" x14ac:dyDescent="0.2">
      <c r="B271" s="358" t="s">
        <v>1599</v>
      </c>
      <c r="C271" s="358" t="s">
        <v>1442</v>
      </c>
      <c r="D271" s="358" t="s">
        <v>1868</v>
      </c>
      <c r="E271" s="358">
        <v>12</v>
      </c>
      <c r="F271" s="358">
        <v>6.3E-2</v>
      </c>
      <c r="G271" s="358">
        <v>0</v>
      </c>
      <c r="H271" s="358">
        <v>3.3210000000000002</v>
      </c>
      <c r="I271" s="358">
        <v>0</v>
      </c>
      <c r="J271" s="358">
        <v>0</v>
      </c>
      <c r="K271" s="358">
        <v>0</v>
      </c>
      <c r="L271" s="358">
        <v>0</v>
      </c>
      <c r="M271" s="358">
        <v>0</v>
      </c>
      <c r="N271" s="358">
        <v>0</v>
      </c>
      <c r="O271" s="358">
        <v>0</v>
      </c>
      <c r="P271" s="358">
        <v>0</v>
      </c>
      <c r="Q271" s="358">
        <v>0</v>
      </c>
      <c r="R271" s="358">
        <v>0</v>
      </c>
      <c r="S271" s="358">
        <v>1</v>
      </c>
      <c r="T271" s="358">
        <v>0</v>
      </c>
      <c r="U271" s="358">
        <v>3.7506446420000003E-5</v>
      </c>
      <c r="V271" s="358">
        <v>3.7506446420000003E-5</v>
      </c>
      <c r="W271" s="358">
        <v>0</v>
      </c>
      <c r="X271" s="358">
        <v>0</v>
      </c>
      <c r="Y271" s="358" t="s">
        <v>1443</v>
      </c>
      <c r="Z271" s="358" t="s">
        <v>1443</v>
      </c>
    </row>
    <row r="272" spans="2:26" x14ac:dyDescent="0.2">
      <c r="B272" s="358" t="s">
        <v>1600</v>
      </c>
      <c r="C272" s="358" t="s">
        <v>1442</v>
      </c>
      <c r="D272" s="358" t="s">
        <v>1868</v>
      </c>
      <c r="E272" s="358">
        <v>0</v>
      </c>
      <c r="F272" s="358">
        <v>0</v>
      </c>
      <c r="G272" s="358">
        <v>0</v>
      </c>
      <c r="H272" s="358">
        <v>0</v>
      </c>
      <c r="I272" s="358">
        <v>0</v>
      </c>
      <c r="J272" s="358">
        <v>0</v>
      </c>
      <c r="K272" s="358">
        <v>0</v>
      </c>
      <c r="L272" s="358">
        <v>0</v>
      </c>
      <c r="M272" s="358">
        <v>0</v>
      </c>
      <c r="N272" s="358">
        <v>0</v>
      </c>
      <c r="O272" s="358">
        <v>0</v>
      </c>
      <c r="P272" s="358">
        <v>0</v>
      </c>
      <c r="Q272" s="358">
        <v>0</v>
      </c>
      <c r="R272" s="358">
        <v>0</v>
      </c>
      <c r="S272" s="358">
        <v>0</v>
      </c>
      <c r="T272" s="358">
        <v>0</v>
      </c>
      <c r="U272" s="358">
        <v>0</v>
      </c>
      <c r="V272" s="358">
        <v>0</v>
      </c>
      <c r="W272" s="358">
        <v>0</v>
      </c>
      <c r="X272" s="358">
        <v>0</v>
      </c>
      <c r="Y272" s="358" t="s">
        <v>1443</v>
      </c>
      <c r="Z272" s="358" t="s">
        <v>1443</v>
      </c>
    </row>
    <row r="273" spans="2:26" x14ac:dyDescent="0.2">
      <c r="B273" s="358" t="s">
        <v>1601</v>
      </c>
      <c r="C273" s="358" t="s">
        <v>1442</v>
      </c>
      <c r="D273" s="358" t="s">
        <v>1868</v>
      </c>
      <c r="E273" s="358">
        <v>544</v>
      </c>
      <c r="F273" s="358">
        <v>2.1269999999999998</v>
      </c>
      <c r="G273" s="358">
        <v>0.88400000000000001</v>
      </c>
      <c r="H273" s="358">
        <v>5.5010000000000003</v>
      </c>
      <c r="I273" s="358">
        <v>6.8120000000000003</v>
      </c>
      <c r="J273" s="358">
        <v>0</v>
      </c>
      <c r="K273" s="358">
        <v>6</v>
      </c>
      <c r="L273" s="358">
        <v>103771</v>
      </c>
      <c r="M273" s="358">
        <v>103771</v>
      </c>
      <c r="N273" s="358">
        <v>2.7035896794800002E-3</v>
      </c>
      <c r="O273" s="358">
        <v>2.7035896794800002E-3</v>
      </c>
      <c r="P273" s="358">
        <v>0</v>
      </c>
      <c r="Q273" s="358">
        <v>0</v>
      </c>
      <c r="R273" s="358">
        <v>0</v>
      </c>
      <c r="S273" s="358">
        <v>0</v>
      </c>
      <c r="T273" s="358">
        <v>0</v>
      </c>
      <c r="U273" s="358">
        <v>0</v>
      </c>
      <c r="V273" s="358">
        <v>0</v>
      </c>
      <c r="W273" s="358">
        <v>0</v>
      </c>
      <c r="X273" s="358">
        <v>0</v>
      </c>
      <c r="Y273" s="358" t="s">
        <v>1443</v>
      </c>
      <c r="Z273" s="358" t="s">
        <v>1443</v>
      </c>
    </row>
    <row r="274" spans="2:26" x14ac:dyDescent="0.2">
      <c r="B274" s="358" t="s">
        <v>1602</v>
      </c>
      <c r="C274" s="358" t="s">
        <v>1442</v>
      </c>
      <c r="D274" s="358" t="s">
        <v>1868</v>
      </c>
      <c r="E274" s="358">
        <v>0</v>
      </c>
      <c r="F274" s="358">
        <v>0</v>
      </c>
      <c r="G274" s="358">
        <v>0.35299999999999998</v>
      </c>
      <c r="H274" s="358">
        <v>0</v>
      </c>
      <c r="I274" s="358">
        <v>0</v>
      </c>
      <c r="J274" s="358">
        <v>0</v>
      </c>
      <c r="K274" s="358">
        <v>0</v>
      </c>
      <c r="L274" s="358">
        <v>0</v>
      </c>
      <c r="M274" s="358">
        <v>0</v>
      </c>
      <c r="N274" s="358">
        <v>0</v>
      </c>
      <c r="O274" s="358">
        <v>0</v>
      </c>
      <c r="P274" s="358">
        <v>0</v>
      </c>
      <c r="Q274" s="358">
        <v>0</v>
      </c>
      <c r="R274" s="358">
        <v>0</v>
      </c>
      <c r="S274" s="358">
        <v>0</v>
      </c>
      <c r="T274" s="358">
        <v>0</v>
      </c>
      <c r="U274" s="358">
        <v>0</v>
      </c>
      <c r="V274" s="358">
        <v>0</v>
      </c>
      <c r="W274" s="358">
        <v>0</v>
      </c>
      <c r="X274" s="358">
        <v>0</v>
      </c>
      <c r="Y274" s="358" t="s">
        <v>1443</v>
      </c>
      <c r="Z274" s="358" t="s">
        <v>1443</v>
      </c>
    </row>
    <row r="275" spans="2:26" x14ac:dyDescent="0.2">
      <c r="B275" s="358" t="s">
        <v>1261</v>
      </c>
      <c r="C275" s="358" t="s">
        <v>1442</v>
      </c>
      <c r="D275" s="358" t="s">
        <v>1868</v>
      </c>
      <c r="E275" s="358">
        <v>1194</v>
      </c>
      <c r="F275" s="358">
        <v>5.226</v>
      </c>
      <c r="G275" s="358">
        <v>1.4239999999999999</v>
      </c>
      <c r="H275" s="358">
        <v>3.762</v>
      </c>
      <c r="I275" s="358">
        <v>3.3490000000000002</v>
      </c>
      <c r="J275" s="358">
        <v>2.8000000000000001E-2</v>
      </c>
      <c r="K275" s="358">
        <v>4</v>
      </c>
      <c r="L275" s="358">
        <v>163742</v>
      </c>
      <c r="M275" s="358">
        <v>105312</v>
      </c>
      <c r="N275" s="358">
        <v>7.1387269687000002E-3</v>
      </c>
      <c r="O275" s="358">
        <v>3.38183125225E-3</v>
      </c>
      <c r="P275" s="358">
        <v>1</v>
      </c>
      <c r="Q275" s="358">
        <v>1350</v>
      </c>
      <c r="R275" s="358">
        <v>2.8129834819999998E-5</v>
      </c>
      <c r="S275" s="358">
        <v>0</v>
      </c>
      <c r="T275" s="358">
        <v>0</v>
      </c>
      <c r="U275" s="358">
        <v>0</v>
      </c>
      <c r="V275" s="358">
        <v>0</v>
      </c>
      <c r="W275" s="358">
        <v>0</v>
      </c>
      <c r="X275" s="358">
        <v>0</v>
      </c>
      <c r="Y275" s="358" t="s">
        <v>1443</v>
      </c>
      <c r="Z275" s="358" t="s">
        <v>1443</v>
      </c>
    </row>
    <row r="276" spans="2:26" x14ac:dyDescent="0.2">
      <c r="B276" s="358" t="s">
        <v>1230</v>
      </c>
      <c r="C276" s="358" t="s">
        <v>1442</v>
      </c>
      <c r="D276" s="358" t="s">
        <v>1868</v>
      </c>
      <c r="E276" s="358">
        <v>1852</v>
      </c>
      <c r="F276" s="358">
        <v>4.7009999999999996</v>
      </c>
      <c r="G276" s="358">
        <v>1.917</v>
      </c>
      <c r="H276" s="358">
        <v>4.3940000000000001</v>
      </c>
      <c r="I276" s="358">
        <v>0.41499999999999998</v>
      </c>
      <c r="J276" s="358">
        <v>0.216</v>
      </c>
      <c r="K276" s="358">
        <v>6</v>
      </c>
      <c r="L276" s="358">
        <v>26959</v>
      </c>
      <c r="M276" s="358">
        <v>26959</v>
      </c>
      <c r="N276" s="358">
        <v>6.7199049837000002E-4</v>
      </c>
      <c r="O276" s="358">
        <v>6.7199049837000002E-4</v>
      </c>
      <c r="P276" s="358">
        <v>2</v>
      </c>
      <c r="Q276" s="358">
        <v>14055</v>
      </c>
      <c r="R276" s="358">
        <v>1.4064917408E-4</v>
      </c>
      <c r="S276" s="358">
        <v>1</v>
      </c>
      <c r="T276" s="358">
        <v>0</v>
      </c>
      <c r="U276" s="358">
        <v>5.8228758067800004E-3</v>
      </c>
      <c r="V276" s="358">
        <v>0</v>
      </c>
      <c r="W276" s="358">
        <v>0</v>
      </c>
      <c r="X276" s="358">
        <v>0</v>
      </c>
      <c r="Y276" s="358" t="s">
        <v>1443</v>
      </c>
      <c r="Z276" s="358" t="s">
        <v>1443</v>
      </c>
    </row>
    <row r="277" spans="2:26" x14ac:dyDescent="0.2">
      <c r="B277" s="358" t="s">
        <v>1346</v>
      </c>
      <c r="C277" s="358" t="s">
        <v>1442</v>
      </c>
      <c r="D277" s="358" t="s">
        <v>1868</v>
      </c>
      <c r="E277" s="358">
        <v>1329</v>
      </c>
      <c r="F277" s="358">
        <v>3.8410000000000002</v>
      </c>
      <c r="G277" s="358">
        <v>1.1459999999999999</v>
      </c>
      <c r="H277" s="358">
        <v>5.2859999999999996</v>
      </c>
      <c r="I277" s="358">
        <v>0.92700000000000005</v>
      </c>
      <c r="J277" s="358">
        <v>1.5660000000000001</v>
      </c>
      <c r="K277" s="358">
        <v>4</v>
      </c>
      <c r="L277" s="358">
        <v>35922</v>
      </c>
      <c r="M277" s="358">
        <v>35922</v>
      </c>
      <c r="N277" s="358">
        <v>1.2908468643000001E-3</v>
      </c>
      <c r="O277" s="358">
        <v>1.2908468643000001E-3</v>
      </c>
      <c r="P277" s="358">
        <v>3</v>
      </c>
      <c r="Q277" s="358">
        <v>60651</v>
      </c>
      <c r="R277" s="358">
        <v>4.5632843145000001E-4</v>
      </c>
      <c r="S277" s="358">
        <v>0</v>
      </c>
      <c r="T277" s="358">
        <v>0</v>
      </c>
      <c r="U277" s="358">
        <v>0</v>
      </c>
      <c r="V277" s="358">
        <v>0</v>
      </c>
      <c r="W277" s="358">
        <v>0</v>
      </c>
      <c r="X277" s="358">
        <v>0</v>
      </c>
      <c r="Y277" s="358" t="s">
        <v>1443</v>
      </c>
      <c r="Z277" s="358" t="s">
        <v>1443</v>
      </c>
    </row>
    <row r="278" spans="2:26" x14ac:dyDescent="0.2">
      <c r="B278" s="358" t="s">
        <v>1347</v>
      </c>
      <c r="C278" s="358" t="s">
        <v>1442</v>
      </c>
      <c r="D278" s="358" t="s">
        <v>1868</v>
      </c>
      <c r="E278" s="358">
        <v>1330</v>
      </c>
      <c r="F278" s="358">
        <v>5.1859999999999999</v>
      </c>
      <c r="G278" s="358">
        <v>1.218</v>
      </c>
      <c r="H278" s="358">
        <v>4.657</v>
      </c>
      <c r="I278" s="358">
        <v>0.86</v>
      </c>
      <c r="J278" s="358">
        <v>0.6</v>
      </c>
      <c r="K278" s="358">
        <v>3</v>
      </c>
      <c r="L278" s="358">
        <v>37817</v>
      </c>
      <c r="M278" s="358">
        <v>37817</v>
      </c>
      <c r="N278" s="358">
        <v>4.4070074544100002E-3</v>
      </c>
      <c r="O278" s="358">
        <v>4.4070074544100002E-3</v>
      </c>
      <c r="P278" s="358">
        <v>5</v>
      </c>
      <c r="Q278" s="358">
        <v>26415</v>
      </c>
      <c r="R278" s="358">
        <v>2.7192173654999997E-4</v>
      </c>
      <c r="S278" s="358">
        <v>1</v>
      </c>
      <c r="T278" s="358">
        <v>0</v>
      </c>
      <c r="U278" s="358">
        <v>4.1632155526699997E-3</v>
      </c>
      <c r="V278" s="358">
        <v>4.1632155526699997E-3</v>
      </c>
      <c r="W278" s="358">
        <v>0</v>
      </c>
      <c r="X278" s="358">
        <v>0</v>
      </c>
      <c r="Y278" s="358" t="s">
        <v>1443</v>
      </c>
      <c r="Z278" s="358" t="s">
        <v>1443</v>
      </c>
    </row>
    <row r="279" spans="2:26" x14ac:dyDescent="0.2">
      <c r="B279" s="358" t="s">
        <v>1348</v>
      </c>
      <c r="C279" s="358" t="s">
        <v>1442</v>
      </c>
      <c r="D279" s="358" t="s">
        <v>1868</v>
      </c>
      <c r="E279" s="358">
        <v>434</v>
      </c>
      <c r="F279" s="358">
        <v>6.9000000000000006E-2</v>
      </c>
      <c r="G279" s="358">
        <v>1.3069999999999999</v>
      </c>
      <c r="H279" s="358">
        <v>2.0299999999999998</v>
      </c>
      <c r="I279" s="358">
        <v>5.0000000000000001E-3</v>
      </c>
      <c r="J279" s="358">
        <v>0.126</v>
      </c>
      <c r="K279" s="358">
        <v>0</v>
      </c>
      <c r="L279" s="358">
        <v>154</v>
      </c>
      <c r="M279" s="358">
        <v>154</v>
      </c>
      <c r="N279" s="358">
        <v>3.1255371999999998E-6</v>
      </c>
      <c r="O279" s="358">
        <v>3.1255371999999998E-6</v>
      </c>
      <c r="P279" s="358">
        <v>1</v>
      </c>
      <c r="Q279" s="358">
        <v>4140</v>
      </c>
      <c r="R279" s="358">
        <v>3.7506446420000003E-5</v>
      </c>
      <c r="S279" s="358">
        <v>0</v>
      </c>
      <c r="T279" s="358">
        <v>0</v>
      </c>
      <c r="U279" s="358">
        <v>0</v>
      </c>
      <c r="V279" s="358">
        <v>0</v>
      </c>
      <c r="W279" s="358">
        <v>0</v>
      </c>
      <c r="X279" s="358">
        <v>0</v>
      </c>
      <c r="Y279" s="358" t="s">
        <v>1443</v>
      </c>
      <c r="Z279" s="358" t="s">
        <v>1443</v>
      </c>
    </row>
    <row r="280" spans="2:26" x14ac:dyDescent="0.2">
      <c r="B280" s="358" t="s">
        <v>1262</v>
      </c>
      <c r="C280" s="358" t="s">
        <v>1442</v>
      </c>
      <c r="D280" s="358" t="s">
        <v>1868</v>
      </c>
      <c r="E280" s="358">
        <v>1007</v>
      </c>
      <c r="F280" s="358">
        <v>2.7589999999999999</v>
      </c>
      <c r="G280" s="358">
        <v>0.308</v>
      </c>
      <c r="H280" s="358">
        <v>2.7629999999999999</v>
      </c>
      <c r="I280" s="358">
        <v>0.182</v>
      </c>
      <c r="J280" s="358">
        <v>2E-3</v>
      </c>
      <c r="K280" s="358">
        <v>4</v>
      </c>
      <c r="L280" s="358">
        <v>10219</v>
      </c>
      <c r="M280" s="358">
        <v>8438</v>
      </c>
      <c r="N280" s="358">
        <v>7.1574801918999995E-4</v>
      </c>
      <c r="O280" s="358">
        <v>6.7511603556999998E-4</v>
      </c>
      <c r="P280" s="358">
        <v>1</v>
      </c>
      <c r="Q280" s="358">
        <v>140</v>
      </c>
      <c r="R280" s="358">
        <v>6.2510743999999996E-6</v>
      </c>
      <c r="S280" s="358">
        <v>0</v>
      </c>
      <c r="T280" s="358">
        <v>0</v>
      </c>
      <c r="U280" s="358">
        <v>0</v>
      </c>
      <c r="V280" s="358">
        <v>0</v>
      </c>
      <c r="W280" s="358">
        <v>0</v>
      </c>
      <c r="X280" s="358">
        <v>0</v>
      </c>
      <c r="Y280" s="358" t="s">
        <v>1443</v>
      </c>
      <c r="Z280" s="358" t="s">
        <v>1443</v>
      </c>
    </row>
    <row r="281" spans="2:26" x14ac:dyDescent="0.2">
      <c r="B281" s="358" t="s">
        <v>1349</v>
      </c>
      <c r="C281" s="358" t="s">
        <v>1442</v>
      </c>
      <c r="D281" s="358" t="s">
        <v>1868</v>
      </c>
      <c r="E281" s="358">
        <v>675</v>
      </c>
      <c r="F281" s="358">
        <v>3.2959999999999998</v>
      </c>
      <c r="G281" s="358">
        <v>1.5429999999999999</v>
      </c>
      <c r="H281" s="358">
        <v>0.54900000000000004</v>
      </c>
      <c r="I281" s="358">
        <v>0.65</v>
      </c>
      <c r="J281" s="358">
        <v>9.4E-2</v>
      </c>
      <c r="K281" s="358">
        <v>4</v>
      </c>
      <c r="L281" s="358">
        <v>122956</v>
      </c>
      <c r="M281" s="358">
        <v>122956</v>
      </c>
      <c r="N281" s="358">
        <v>6.7355326696799996E-3</v>
      </c>
      <c r="O281" s="358">
        <v>6.7355326696799996E-3</v>
      </c>
      <c r="P281" s="358">
        <v>6</v>
      </c>
      <c r="Q281" s="358">
        <v>17785</v>
      </c>
      <c r="R281" s="358">
        <v>3.7506446419999998E-4</v>
      </c>
      <c r="S281" s="358">
        <v>0</v>
      </c>
      <c r="T281" s="358">
        <v>0</v>
      </c>
      <c r="U281" s="358">
        <v>0</v>
      </c>
      <c r="V281" s="358">
        <v>0</v>
      </c>
      <c r="W281" s="358">
        <v>0</v>
      </c>
      <c r="X281" s="358">
        <v>0</v>
      </c>
      <c r="Y281" s="358" t="s">
        <v>1443</v>
      </c>
      <c r="Z281" s="358" t="s">
        <v>1443</v>
      </c>
    </row>
    <row r="282" spans="2:26" x14ac:dyDescent="0.2">
      <c r="B282" s="358" t="s">
        <v>1350</v>
      </c>
      <c r="C282" s="358" t="s">
        <v>1442</v>
      </c>
      <c r="D282" s="358" t="s">
        <v>1868</v>
      </c>
      <c r="E282" s="358">
        <v>801</v>
      </c>
      <c r="F282" s="358">
        <v>1.9630000000000001</v>
      </c>
      <c r="G282" s="358">
        <v>0.70399999999999996</v>
      </c>
      <c r="H282" s="358">
        <v>4.8479999999999999</v>
      </c>
      <c r="I282" s="358">
        <v>4.8000000000000001E-2</v>
      </c>
      <c r="J282" s="358">
        <v>6.2</v>
      </c>
      <c r="K282" s="358">
        <v>1</v>
      </c>
      <c r="L282" s="358">
        <v>1223</v>
      </c>
      <c r="M282" s="358">
        <v>1223</v>
      </c>
      <c r="N282" s="358">
        <v>1.8753223210000001E-5</v>
      </c>
      <c r="O282" s="358">
        <v>1.8753223210000001E-5</v>
      </c>
      <c r="P282" s="358">
        <v>7</v>
      </c>
      <c r="Q282" s="358">
        <v>157822</v>
      </c>
      <c r="R282" s="358">
        <v>1.3096000875200001E-3</v>
      </c>
      <c r="S282" s="358">
        <v>0</v>
      </c>
      <c r="T282" s="358">
        <v>0</v>
      </c>
      <c r="U282" s="358">
        <v>0</v>
      </c>
      <c r="V282" s="358">
        <v>0</v>
      </c>
      <c r="W282" s="358">
        <v>0</v>
      </c>
      <c r="X282" s="358">
        <v>0</v>
      </c>
      <c r="Y282" s="358" t="s">
        <v>1443</v>
      </c>
      <c r="Z282" s="358" t="s">
        <v>1443</v>
      </c>
    </row>
    <row r="283" spans="2:26" x14ac:dyDescent="0.2">
      <c r="B283" s="358" t="s">
        <v>1231</v>
      </c>
      <c r="C283" s="358" t="s">
        <v>1442</v>
      </c>
      <c r="D283" s="358" t="s">
        <v>1868</v>
      </c>
      <c r="E283" s="358">
        <v>648</v>
      </c>
      <c r="F283" s="358">
        <v>0.65600000000000003</v>
      </c>
      <c r="G283" s="358">
        <v>3.2959999999999998</v>
      </c>
      <c r="H283" s="358">
        <v>3.3580000000000001</v>
      </c>
      <c r="I283" s="358">
        <v>0.25900000000000001</v>
      </c>
      <c r="J283" s="358">
        <v>0</v>
      </c>
      <c r="K283" s="358">
        <v>2</v>
      </c>
      <c r="L283" s="358">
        <v>7691</v>
      </c>
      <c r="M283" s="358">
        <v>1387</v>
      </c>
      <c r="N283" s="358">
        <v>8.4389504449999995E-5</v>
      </c>
      <c r="O283" s="358">
        <v>5.9385206830000001E-5</v>
      </c>
      <c r="P283" s="358">
        <v>0</v>
      </c>
      <c r="Q283" s="358">
        <v>0</v>
      </c>
      <c r="R283" s="358">
        <v>0</v>
      </c>
      <c r="S283" s="358">
        <v>0</v>
      </c>
      <c r="T283" s="358">
        <v>0</v>
      </c>
      <c r="U283" s="358">
        <v>0</v>
      </c>
      <c r="V283" s="358">
        <v>0</v>
      </c>
      <c r="W283" s="358">
        <v>0</v>
      </c>
      <c r="X283" s="358">
        <v>0</v>
      </c>
      <c r="Y283" s="358" t="s">
        <v>1443</v>
      </c>
      <c r="Z283" s="358" t="s">
        <v>1443</v>
      </c>
    </row>
    <row r="284" spans="2:26" x14ac:dyDescent="0.2">
      <c r="B284" s="358" t="s">
        <v>1603</v>
      </c>
      <c r="C284" s="358" t="s">
        <v>1442</v>
      </c>
      <c r="D284" s="358" t="s">
        <v>1868</v>
      </c>
      <c r="E284" s="358">
        <v>134</v>
      </c>
      <c r="F284" s="358">
        <v>1.1539999999999999</v>
      </c>
      <c r="G284" s="358">
        <v>0.63200000000000001</v>
      </c>
      <c r="H284" s="358">
        <v>0.44700000000000001</v>
      </c>
      <c r="I284" s="358">
        <v>0</v>
      </c>
      <c r="J284" s="358">
        <v>0</v>
      </c>
      <c r="K284" s="358">
        <v>0</v>
      </c>
      <c r="L284" s="358">
        <v>0</v>
      </c>
      <c r="M284" s="358">
        <v>0</v>
      </c>
      <c r="N284" s="358">
        <v>0</v>
      </c>
      <c r="O284" s="358">
        <v>0</v>
      </c>
      <c r="P284" s="358">
        <v>0</v>
      </c>
      <c r="Q284" s="358">
        <v>0</v>
      </c>
      <c r="R284" s="358">
        <v>0</v>
      </c>
      <c r="S284" s="358">
        <v>0</v>
      </c>
      <c r="T284" s="358">
        <v>0</v>
      </c>
      <c r="U284" s="358">
        <v>0</v>
      </c>
      <c r="V284" s="358">
        <v>0</v>
      </c>
      <c r="W284" s="358">
        <v>0</v>
      </c>
      <c r="X284" s="358">
        <v>0</v>
      </c>
      <c r="Y284" s="358" t="s">
        <v>1443</v>
      </c>
      <c r="Z284" s="358" t="s">
        <v>1443</v>
      </c>
    </row>
    <row r="285" spans="2:26" x14ac:dyDescent="0.2">
      <c r="B285" s="358" t="s">
        <v>1232</v>
      </c>
      <c r="C285" s="358" t="s">
        <v>1442</v>
      </c>
      <c r="D285" s="358" t="s">
        <v>1868</v>
      </c>
      <c r="E285" s="358">
        <v>1771</v>
      </c>
      <c r="F285" s="358">
        <v>5.9720000000000004</v>
      </c>
      <c r="G285" s="358">
        <v>0.65900000000000003</v>
      </c>
      <c r="H285" s="358">
        <v>4.8019999999999996</v>
      </c>
      <c r="I285" s="358">
        <v>0.77400000000000002</v>
      </c>
      <c r="J285" s="358">
        <v>0.14399999999999999</v>
      </c>
      <c r="K285" s="358">
        <v>3</v>
      </c>
      <c r="L285" s="358">
        <v>43957</v>
      </c>
      <c r="M285" s="358">
        <v>4528</v>
      </c>
      <c r="N285" s="358">
        <v>2.1566206691999999E-4</v>
      </c>
      <c r="O285" s="358">
        <v>9.3766116049999996E-5</v>
      </c>
      <c r="P285" s="358">
        <v>2</v>
      </c>
      <c r="Q285" s="358">
        <v>8184</v>
      </c>
      <c r="R285" s="358">
        <v>2.0628545531E-4</v>
      </c>
      <c r="S285" s="358">
        <v>0</v>
      </c>
      <c r="T285" s="358">
        <v>0</v>
      </c>
      <c r="U285" s="358">
        <v>0</v>
      </c>
      <c r="V285" s="358">
        <v>0</v>
      </c>
      <c r="W285" s="358">
        <v>0</v>
      </c>
      <c r="X285" s="358">
        <v>0</v>
      </c>
      <c r="Y285" s="358" t="s">
        <v>1443</v>
      </c>
      <c r="Z285" s="358" t="s">
        <v>1443</v>
      </c>
    </row>
    <row r="286" spans="2:26" x14ac:dyDescent="0.2">
      <c r="B286" s="358" t="s">
        <v>1604</v>
      </c>
      <c r="C286" s="358" t="s">
        <v>1442</v>
      </c>
      <c r="D286" s="358" t="s">
        <v>1868</v>
      </c>
      <c r="E286" s="358">
        <v>1912</v>
      </c>
      <c r="F286" s="358">
        <v>3.145</v>
      </c>
      <c r="G286" s="358">
        <v>3.3370000000000002</v>
      </c>
      <c r="H286" s="358">
        <v>4.6280000000000001</v>
      </c>
      <c r="I286" s="358">
        <v>1.6759999999999999</v>
      </c>
      <c r="J286" s="358">
        <v>0</v>
      </c>
      <c r="K286" s="358">
        <v>3</v>
      </c>
      <c r="L286" s="358">
        <v>106673</v>
      </c>
      <c r="M286" s="358">
        <v>106673</v>
      </c>
      <c r="N286" s="358">
        <v>6.4886152307399997E-3</v>
      </c>
      <c r="O286" s="358">
        <v>6.4886152307399997E-3</v>
      </c>
      <c r="P286" s="358">
        <v>0</v>
      </c>
      <c r="Q286" s="358">
        <v>0</v>
      </c>
      <c r="R286" s="358">
        <v>0</v>
      </c>
      <c r="S286" s="358">
        <v>0</v>
      </c>
      <c r="T286" s="358">
        <v>0</v>
      </c>
      <c r="U286" s="358">
        <v>0</v>
      </c>
      <c r="V286" s="358">
        <v>0</v>
      </c>
      <c r="W286" s="358">
        <v>0</v>
      </c>
      <c r="X286" s="358">
        <v>0</v>
      </c>
      <c r="Y286" s="358" t="s">
        <v>1443</v>
      </c>
      <c r="Z286" s="358" t="s">
        <v>1443</v>
      </c>
    </row>
    <row r="287" spans="2:26" x14ac:dyDescent="0.2">
      <c r="B287" s="358" t="s">
        <v>1263</v>
      </c>
      <c r="C287" s="358" t="s">
        <v>1442</v>
      </c>
      <c r="D287" s="358" t="s">
        <v>1868</v>
      </c>
      <c r="E287" s="358">
        <v>951</v>
      </c>
      <c r="F287" s="358">
        <v>1.2629999999999999</v>
      </c>
      <c r="G287" s="358">
        <v>2.3260000000000001</v>
      </c>
      <c r="H287" s="358">
        <v>4.4560000000000004</v>
      </c>
      <c r="I287" s="358">
        <v>0.20799999999999999</v>
      </c>
      <c r="J287" s="358">
        <v>0</v>
      </c>
      <c r="K287" s="358">
        <v>2</v>
      </c>
      <c r="L287" s="358">
        <v>6835</v>
      </c>
      <c r="M287" s="358">
        <v>435</v>
      </c>
      <c r="N287" s="358">
        <v>1.1564487646E-4</v>
      </c>
      <c r="O287" s="358">
        <v>1.5627686010000001E-5</v>
      </c>
      <c r="P287" s="358">
        <v>0</v>
      </c>
      <c r="Q287" s="358">
        <v>0</v>
      </c>
      <c r="R287" s="358">
        <v>0</v>
      </c>
      <c r="S287" s="358">
        <v>0</v>
      </c>
      <c r="T287" s="358">
        <v>0</v>
      </c>
      <c r="U287" s="358">
        <v>0</v>
      </c>
      <c r="V287" s="358">
        <v>0</v>
      </c>
      <c r="W287" s="358">
        <v>0</v>
      </c>
      <c r="X287" s="358">
        <v>0</v>
      </c>
      <c r="Y287" s="358" t="s">
        <v>1443</v>
      </c>
      <c r="Z287" s="358" t="s">
        <v>1443</v>
      </c>
    </row>
    <row r="288" spans="2:26" x14ac:dyDescent="0.2">
      <c r="B288" s="358" t="s">
        <v>1605</v>
      </c>
      <c r="C288" s="358" t="s">
        <v>1442</v>
      </c>
      <c r="D288" s="358" t="s">
        <v>1868</v>
      </c>
      <c r="E288" s="358">
        <v>98</v>
      </c>
      <c r="F288" s="358">
        <v>0.33</v>
      </c>
      <c r="G288" s="358">
        <v>4.4999999999999998E-2</v>
      </c>
      <c r="H288" s="358">
        <v>0.187</v>
      </c>
      <c r="I288" s="358">
        <v>0</v>
      </c>
      <c r="J288" s="358">
        <v>0</v>
      </c>
      <c r="K288" s="358">
        <v>0</v>
      </c>
      <c r="L288" s="358">
        <v>0</v>
      </c>
      <c r="M288" s="358">
        <v>0</v>
      </c>
      <c r="N288" s="358">
        <v>0</v>
      </c>
      <c r="O288" s="358">
        <v>0</v>
      </c>
      <c r="P288" s="358">
        <v>0</v>
      </c>
      <c r="Q288" s="358">
        <v>0</v>
      </c>
      <c r="R288" s="358">
        <v>0</v>
      </c>
      <c r="S288" s="358">
        <v>0</v>
      </c>
      <c r="T288" s="358">
        <v>0</v>
      </c>
      <c r="U288" s="358">
        <v>0</v>
      </c>
      <c r="V288" s="358">
        <v>0</v>
      </c>
      <c r="W288" s="358">
        <v>0</v>
      </c>
      <c r="X288" s="358">
        <v>0</v>
      </c>
      <c r="Y288" s="358" t="s">
        <v>1443</v>
      </c>
      <c r="Z288" s="358" t="s">
        <v>1443</v>
      </c>
    </row>
    <row r="289" spans="2:26" x14ac:dyDescent="0.2">
      <c r="B289" s="358" t="s">
        <v>1606</v>
      </c>
      <c r="C289" s="358" t="s">
        <v>1442</v>
      </c>
      <c r="D289" s="358" t="s">
        <v>1868</v>
      </c>
      <c r="E289" s="358">
        <v>1</v>
      </c>
      <c r="F289" s="358">
        <v>0</v>
      </c>
      <c r="G289" s="358">
        <v>0.11899999999999999</v>
      </c>
      <c r="H289" s="358">
        <v>0.245</v>
      </c>
      <c r="I289" s="358">
        <v>0</v>
      </c>
      <c r="J289" s="358">
        <v>0</v>
      </c>
      <c r="K289" s="358">
        <v>0</v>
      </c>
      <c r="L289" s="358">
        <v>0</v>
      </c>
      <c r="M289" s="358">
        <v>0</v>
      </c>
      <c r="N289" s="358">
        <v>0</v>
      </c>
      <c r="O289" s="358">
        <v>0</v>
      </c>
      <c r="P289" s="358">
        <v>0</v>
      </c>
      <c r="Q289" s="358">
        <v>0</v>
      </c>
      <c r="R289" s="358">
        <v>0</v>
      </c>
      <c r="S289" s="358">
        <v>0</v>
      </c>
      <c r="T289" s="358">
        <v>0</v>
      </c>
      <c r="U289" s="358">
        <v>0</v>
      </c>
      <c r="V289" s="358">
        <v>0</v>
      </c>
      <c r="W289" s="358">
        <v>0</v>
      </c>
      <c r="X289" s="358">
        <v>0</v>
      </c>
      <c r="Y289" s="358" t="s">
        <v>1443</v>
      </c>
      <c r="Z289" s="358" t="s">
        <v>1443</v>
      </c>
    </row>
    <row r="290" spans="2:26" x14ac:dyDescent="0.2">
      <c r="B290" s="358" t="s">
        <v>1607</v>
      </c>
      <c r="C290" s="358" t="s">
        <v>1442</v>
      </c>
      <c r="D290" s="358" t="s">
        <v>1867</v>
      </c>
      <c r="E290" s="358">
        <v>26</v>
      </c>
      <c r="F290" s="358">
        <v>0</v>
      </c>
      <c r="G290" s="358">
        <v>0.623</v>
      </c>
      <c r="H290" s="358">
        <v>3.1230000000000002</v>
      </c>
      <c r="I290" s="358">
        <v>0</v>
      </c>
      <c r="J290" s="358">
        <v>0</v>
      </c>
      <c r="K290" s="358">
        <v>0</v>
      </c>
      <c r="L290" s="358">
        <v>0</v>
      </c>
      <c r="M290" s="358">
        <v>0</v>
      </c>
      <c r="N290" s="358">
        <v>0</v>
      </c>
      <c r="O290" s="358">
        <v>0</v>
      </c>
      <c r="P290" s="358">
        <v>0</v>
      </c>
      <c r="Q290" s="358">
        <v>0</v>
      </c>
      <c r="R290" s="358">
        <v>0</v>
      </c>
      <c r="S290" s="358">
        <v>0</v>
      </c>
      <c r="T290" s="358">
        <v>0</v>
      </c>
      <c r="U290" s="358">
        <v>0</v>
      </c>
      <c r="V290" s="358">
        <v>0</v>
      </c>
      <c r="W290" s="358">
        <v>0</v>
      </c>
      <c r="X290" s="358">
        <v>0</v>
      </c>
      <c r="Y290" s="358" t="s">
        <v>1443</v>
      </c>
      <c r="Z290" s="358" t="s">
        <v>1443</v>
      </c>
    </row>
    <row r="291" spans="2:26" x14ac:dyDescent="0.2">
      <c r="B291" s="358" t="s">
        <v>1608</v>
      </c>
      <c r="C291" s="358" t="s">
        <v>1442</v>
      </c>
      <c r="D291" s="358" t="s">
        <v>1867</v>
      </c>
      <c r="E291" s="358">
        <v>367</v>
      </c>
      <c r="F291" s="358">
        <v>0</v>
      </c>
      <c r="G291" s="358">
        <v>1.5209999999999999</v>
      </c>
      <c r="H291" s="358">
        <v>2.9910000000000001</v>
      </c>
      <c r="I291" s="358">
        <v>0</v>
      </c>
      <c r="J291" s="358">
        <v>0</v>
      </c>
      <c r="K291" s="358">
        <v>0</v>
      </c>
      <c r="L291" s="358">
        <v>0</v>
      </c>
      <c r="M291" s="358">
        <v>0</v>
      </c>
      <c r="N291" s="358">
        <v>0</v>
      </c>
      <c r="O291" s="358">
        <v>0</v>
      </c>
      <c r="P291" s="358">
        <v>0</v>
      </c>
      <c r="Q291" s="358">
        <v>0</v>
      </c>
      <c r="R291" s="358">
        <v>0</v>
      </c>
      <c r="S291" s="358">
        <v>0</v>
      </c>
      <c r="T291" s="358">
        <v>0</v>
      </c>
      <c r="U291" s="358">
        <v>0</v>
      </c>
      <c r="V291" s="358">
        <v>0</v>
      </c>
      <c r="W291" s="358">
        <v>0</v>
      </c>
      <c r="X291" s="358">
        <v>0</v>
      </c>
      <c r="Y291" s="358" t="s">
        <v>1443</v>
      </c>
      <c r="Z291" s="358" t="s">
        <v>1443</v>
      </c>
    </row>
    <row r="292" spans="2:26" x14ac:dyDescent="0.2">
      <c r="B292" s="358" t="s">
        <v>1609</v>
      </c>
      <c r="C292" s="358" t="s">
        <v>1442</v>
      </c>
      <c r="D292" s="358" t="s">
        <v>1867</v>
      </c>
      <c r="E292" s="358">
        <v>280</v>
      </c>
      <c r="F292" s="358">
        <v>0</v>
      </c>
      <c r="G292" s="358">
        <v>1.452</v>
      </c>
      <c r="H292" s="358">
        <v>3.911</v>
      </c>
      <c r="I292" s="358">
        <v>0</v>
      </c>
      <c r="J292" s="358">
        <v>0</v>
      </c>
      <c r="K292" s="358">
        <v>0</v>
      </c>
      <c r="L292" s="358">
        <v>0</v>
      </c>
      <c r="M292" s="358">
        <v>0</v>
      </c>
      <c r="N292" s="358">
        <v>0</v>
      </c>
      <c r="O292" s="358">
        <v>0</v>
      </c>
      <c r="P292" s="358">
        <v>0</v>
      </c>
      <c r="Q292" s="358">
        <v>0</v>
      </c>
      <c r="R292" s="358">
        <v>0</v>
      </c>
      <c r="S292" s="358">
        <v>0</v>
      </c>
      <c r="T292" s="358">
        <v>0</v>
      </c>
      <c r="U292" s="358">
        <v>0</v>
      </c>
      <c r="V292" s="358">
        <v>0</v>
      </c>
      <c r="W292" s="358">
        <v>0</v>
      </c>
      <c r="X292" s="358">
        <v>0</v>
      </c>
      <c r="Y292" s="358" t="s">
        <v>1443</v>
      </c>
      <c r="Z292" s="358" t="s">
        <v>1443</v>
      </c>
    </row>
    <row r="293" spans="2:26" x14ac:dyDescent="0.2">
      <c r="B293" s="358" t="s">
        <v>1610</v>
      </c>
      <c r="C293" s="358" t="s">
        <v>1442</v>
      </c>
      <c r="D293" s="358" t="s">
        <v>1867</v>
      </c>
      <c r="E293" s="358">
        <v>206</v>
      </c>
      <c r="F293" s="358">
        <v>0</v>
      </c>
      <c r="G293" s="358">
        <v>1.8260000000000001</v>
      </c>
      <c r="H293" s="358">
        <v>3.0710000000000002</v>
      </c>
      <c r="I293" s="358">
        <v>0</v>
      </c>
      <c r="J293" s="358">
        <v>0</v>
      </c>
      <c r="K293" s="358">
        <v>0</v>
      </c>
      <c r="L293" s="358">
        <v>0</v>
      </c>
      <c r="M293" s="358">
        <v>0</v>
      </c>
      <c r="N293" s="358">
        <v>0</v>
      </c>
      <c r="O293" s="358">
        <v>0</v>
      </c>
      <c r="P293" s="358">
        <v>0</v>
      </c>
      <c r="Q293" s="358">
        <v>0</v>
      </c>
      <c r="R293" s="358">
        <v>0</v>
      </c>
      <c r="S293" s="358">
        <v>0</v>
      </c>
      <c r="T293" s="358">
        <v>0</v>
      </c>
      <c r="U293" s="358">
        <v>0</v>
      </c>
      <c r="V293" s="358">
        <v>0</v>
      </c>
      <c r="W293" s="358">
        <v>0</v>
      </c>
      <c r="X293" s="358">
        <v>0</v>
      </c>
      <c r="Y293" s="358" t="s">
        <v>1443</v>
      </c>
      <c r="Z293" s="358" t="s">
        <v>1443</v>
      </c>
    </row>
    <row r="294" spans="2:26" x14ac:dyDescent="0.2">
      <c r="B294" s="358" t="s">
        <v>1351</v>
      </c>
      <c r="C294" s="358" t="s">
        <v>1442</v>
      </c>
      <c r="D294" s="358" t="s">
        <v>1867</v>
      </c>
      <c r="E294" s="358">
        <v>5</v>
      </c>
      <c r="F294" s="358">
        <v>0</v>
      </c>
      <c r="G294" s="358">
        <v>0.32</v>
      </c>
      <c r="H294" s="358">
        <v>2.343</v>
      </c>
      <c r="I294" s="358">
        <v>0</v>
      </c>
      <c r="J294" s="358">
        <v>3.9910000000000001</v>
      </c>
      <c r="K294" s="358">
        <v>0</v>
      </c>
      <c r="L294" s="358">
        <v>0</v>
      </c>
      <c r="M294" s="358">
        <v>0</v>
      </c>
      <c r="N294" s="358">
        <v>0</v>
      </c>
      <c r="O294" s="358">
        <v>0</v>
      </c>
      <c r="P294" s="358">
        <v>2</v>
      </c>
      <c r="Q294" s="358">
        <v>1312</v>
      </c>
      <c r="R294" s="358">
        <v>2.5004297609999998E-5</v>
      </c>
      <c r="S294" s="358">
        <v>0</v>
      </c>
      <c r="T294" s="358">
        <v>0</v>
      </c>
      <c r="U294" s="358">
        <v>0</v>
      </c>
      <c r="V294" s="358">
        <v>0</v>
      </c>
      <c r="W294" s="358">
        <v>0</v>
      </c>
      <c r="X294" s="358">
        <v>0</v>
      </c>
      <c r="Y294" s="358" t="s">
        <v>1449</v>
      </c>
      <c r="Z294" s="358" t="s">
        <v>1443</v>
      </c>
    </row>
    <row r="295" spans="2:26" x14ac:dyDescent="0.2">
      <c r="B295" s="358" t="s">
        <v>1611</v>
      </c>
      <c r="C295" s="358" t="s">
        <v>1442</v>
      </c>
      <c r="D295" s="358" t="s">
        <v>1867</v>
      </c>
      <c r="E295" s="358">
        <v>1</v>
      </c>
      <c r="F295" s="358">
        <v>0</v>
      </c>
      <c r="G295" s="358">
        <v>0.28199999999999997</v>
      </c>
      <c r="H295" s="358">
        <v>0.48099999999999998</v>
      </c>
      <c r="I295" s="358">
        <v>0</v>
      </c>
      <c r="J295" s="358">
        <v>0</v>
      </c>
      <c r="K295" s="358">
        <v>0</v>
      </c>
      <c r="L295" s="358">
        <v>0</v>
      </c>
      <c r="M295" s="358">
        <v>0</v>
      </c>
      <c r="N295" s="358">
        <v>0</v>
      </c>
      <c r="O295" s="358">
        <v>0</v>
      </c>
      <c r="P295" s="358">
        <v>0</v>
      </c>
      <c r="Q295" s="358">
        <v>0</v>
      </c>
      <c r="R295" s="358">
        <v>0</v>
      </c>
      <c r="S295" s="358">
        <v>0</v>
      </c>
      <c r="T295" s="358">
        <v>0</v>
      </c>
      <c r="U295" s="358">
        <v>0</v>
      </c>
      <c r="V295" s="358">
        <v>0</v>
      </c>
      <c r="W295" s="358">
        <v>0</v>
      </c>
      <c r="X295" s="358">
        <v>0</v>
      </c>
      <c r="Y295" s="358" t="s">
        <v>1443</v>
      </c>
      <c r="Z295" s="358" t="s">
        <v>1443</v>
      </c>
    </row>
    <row r="296" spans="2:26" x14ac:dyDescent="0.2">
      <c r="B296" s="358" t="s">
        <v>1612</v>
      </c>
      <c r="C296" s="358" t="s">
        <v>1442</v>
      </c>
      <c r="D296" s="358" t="s">
        <v>1867</v>
      </c>
      <c r="E296" s="358">
        <v>140</v>
      </c>
      <c r="F296" s="358">
        <v>0</v>
      </c>
      <c r="G296" s="358">
        <v>0.86499999999999999</v>
      </c>
      <c r="H296" s="358">
        <v>1.9450000000000001</v>
      </c>
      <c r="I296" s="358">
        <v>0</v>
      </c>
      <c r="J296" s="358">
        <v>0</v>
      </c>
      <c r="K296" s="358">
        <v>0</v>
      </c>
      <c r="L296" s="358">
        <v>0</v>
      </c>
      <c r="M296" s="358">
        <v>0</v>
      </c>
      <c r="N296" s="358">
        <v>0</v>
      </c>
      <c r="O296" s="358">
        <v>0</v>
      </c>
      <c r="P296" s="358">
        <v>0</v>
      </c>
      <c r="Q296" s="358">
        <v>0</v>
      </c>
      <c r="R296" s="358">
        <v>0</v>
      </c>
      <c r="S296" s="358">
        <v>0</v>
      </c>
      <c r="T296" s="358">
        <v>0</v>
      </c>
      <c r="U296" s="358">
        <v>0</v>
      </c>
      <c r="V296" s="358">
        <v>0</v>
      </c>
      <c r="W296" s="358">
        <v>0</v>
      </c>
      <c r="X296" s="358">
        <v>0</v>
      </c>
      <c r="Y296" s="358" t="s">
        <v>1443</v>
      </c>
      <c r="Z296" s="358" t="s">
        <v>1443</v>
      </c>
    </row>
    <row r="297" spans="2:26" x14ac:dyDescent="0.2">
      <c r="B297" s="358" t="s">
        <v>1613</v>
      </c>
      <c r="C297" s="358" t="s">
        <v>1442</v>
      </c>
      <c r="D297" s="358" t="s">
        <v>1867</v>
      </c>
      <c r="E297" s="358">
        <v>35</v>
      </c>
      <c r="F297" s="358">
        <v>0</v>
      </c>
      <c r="G297" s="358">
        <v>0.56599999999999995</v>
      </c>
      <c r="H297" s="358">
        <v>1.488</v>
      </c>
      <c r="I297" s="358">
        <v>0</v>
      </c>
      <c r="J297" s="358">
        <v>0</v>
      </c>
      <c r="K297" s="358">
        <v>0</v>
      </c>
      <c r="L297" s="358">
        <v>0</v>
      </c>
      <c r="M297" s="358">
        <v>0</v>
      </c>
      <c r="N297" s="358">
        <v>0</v>
      </c>
      <c r="O297" s="358">
        <v>0</v>
      </c>
      <c r="P297" s="358">
        <v>0</v>
      </c>
      <c r="Q297" s="358">
        <v>0</v>
      </c>
      <c r="R297" s="358">
        <v>0</v>
      </c>
      <c r="S297" s="358">
        <v>0</v>
      </c>
      <c r="T297" s="358">
        <v>0</v>
      </c>
      <c r="U297" s="358">
        <v>0</v>
      </c>
      <c r="V297" s="358">
        <v>0</v>
      </c>
      <c r="W297" s="358">
        <v>0</v>
      </c>
      <c r="X297" s="358">
        <v>0</v>
      </c>
      <c r="Y297" s="358" t="s">
        <v>1443</v>
      </c>
      <c r="Z297" s="358" t="s">
        <v>1443</v>
      </c>
    </row>
    <row r="298" spans="2:26" x14ac:dyDescent="0.2">
      <c r="B298" s="358" t="s">
        <v>1614</v>
      </c>
      <c r="C298" s="358" t="s">
        <v>1442</v>
      </c>
      <c r="D298" s="358" t="s">
        <v>1867</v>
      </c>
      <c r="E298" s="358">
        <v>61</v>
      </c>
      <c r="F298" s="358">
        <v>0</v>
      </c>
      <c r="G298" s="358">
        <v>1.772</v>
      </c>
      <c r="H298" s="358">
        <v>4.5350000000000001</v>
      </c>
      <c r="I298" s="358">
        <v>0</v>
      </c>
      <c r="J298" s="358">
        <v>0</v>
      </c>
      <c r="K298" s="358">
        <v>0</v>
      </c>
      <c r="L298" s="358">
        <v>0</v>
      </c>
      <c r="M298" s="358">
        <v>0</v>
      </c>
      <c r="N298" s="358">
        <v>0</v>
      </c>
      <c r="O298" s="358">
        <v>0</v>
      </c>
      <c r="P298" s="358">
        <v>0</v>
      </c>
      <c r="Q298" s="358">
        <v>0</v>
      </c>
      <c r="R298" s="358">
        <v>0</v>
      </c>
      <c r="S298" s="358">
        <v>0</v>
      </c>
      <c r="T298" s="358">
        <v>0</v>
      </c>
      <c r="U298" s="358">
        <v>0</v>
      </c>
      <c r="V298" s="358">
        <v>0</v>
      </c>
      <c r="W298" s="358">
        <v>0</v>
      </c>
      <c r="X298" s="358">
        <v>0</v>
      </c>
      <c r="Y298" s="358" t="s">
        <v>1443</v>
      </c>
      <c r="Z298" s="358" t="s">
        <v>1443</v>
      </c>
    </row>
    <row r="299" spans="2:26" x14ac:dyDescent="0.2">
      <c r="B299" s="358" t="s">
        <v>1615</v>
      </c>
      <c r="C299" s="358" t="s">
        <v>1442</v>
      </c>
      <c r="D299" s="358" t="s">
        <v>1867</v>
      </c>
      <c r="E299" s="358">
        <v>92</v>
      </c>
      <c r="F299" s="358">
        <v>0</v>
      </c>
      <c r="G299" s="358">
        <v>1.2689999999999999</v>
      </c>
      <c r="H299" s="358">
        <v>4.6849999999999996</v>
      </c>
      <c r="I299" s="358">
        <v>0</v>
      </c>
      <c r="J299" s="358">
        <v>0</v>
      </c>
      <c r="K299" s="358">
        <v>0</v>
      </c>
      <c r="L299" s="358">
        <v>0</v>
      </c>
      <c r="M299" s="358">
        <v>0</v>
      </c>
      <c r="N299" s="358">
        <v>0</v>
      </c>
      <c r="O299" s="358">
        <v>0</v>
      </c>
      <c r="P299" s="358">
        <v>0</v>
      </c>
      <c r="Q299" s="358">
        <v>0</v>
      </c>
      <c r="R299" s="358">
        <v>0</v>
      </c>
      <c r="S299" s="358">
        <v>0</v>
      </c>
      <c r="T299" s="358">
        <v>0</v>
      </c>
      <c r="U299" s="358">
        <v>0</v>
      </c>
      <c r="V299" s="358">
        <v>0</v>
      </c>
      <c r="W299" s="358">
        <v>0</v>
      </c>
      <c r="X299" s="358">
        <v>0</v>
      </c>
      <c r="Y299" s="358" t="s">
        <v>1443</v>
      </c>
      <c r="Z299" s="358" t="s">
        <v>1443</v>
      </c>
    </row>
    <row r="300" spans="2:26" x14ac:dyDescent="0.2">
      <c r="B300" s="358" t="s">
        <v>1352</v>
      </c>
      <c r="C300" s="358" t="s">
        <v>1442</v>
      </c>
      <c r="D300" s="358" t="s">
        <v>1867</v>
      </c>
      <c r="E300" s="358">
        <v>273</v>
      </c>
      <c r="F300" s="358">
        <v>0</v>
      </c>
      <c r="G300" s="358">
        <v>2.149</v>
      </c>
      <c r="H300" s="358">
        <v>4.2370000000000001</v>
      </c>
      <c r="I300" s="358">
        <v>1.0999999999999999E-2</v>
      </c>
      <c r="J300" s="358">
        <v>1.8440000000000001</v>
      </c>
      <c r="K300" s="358">
        <v>0</v>
      </c>
      <c r="L300" s="358">
        <v>110</v>
      </c>
      <c r="M300" s="358">
        <v>110</v>
      </c>
      <c r="N300" s="358">
        <v>6.2510743999999996E-6</v>
      </c>
      <c r="O300" s="358">
        <v>6.2510743999999996E-6</v>
      </c>
      <c r="P300" s="358">
        <v>2</v>
      </c>
      <c r="Q300" s="358">
        <v>18305</v>
      </c>
      <c r="R300" s="358">
        <v>2.4379190173000001E-4</v>
      </c>
      <c r="S300" s="358">
        <v>0</v>
      </c>
      <c r="T300" s="358">
        <v>0</v>
      </c>
      <c r="U300" s="358">
        <v>0</v>
      </c>
      <c r="V300" s="358">
        <v>0</v>
      </c>
      <c r="W300" s="358">
        <v>0</v>
      </c>
      <c r="X300" s="358">
        <v>0</v>
      </c>
      <c r="Y300" s="358" t="s">
        <v>1443</v>
      </c>
      <c r="Z300" s="358" t="s">
        <v>1443</v>
      </c>
    </row>
    <row r="301" spans="2:26" x14ac:dyDescent="0.2">
      <c r="B301" s="358" t="s">
        <v>1616</v>
      </c>
      <c r="C301" s="358" t="s">
        <v>1442</v>
      </c>
      <c r="D301" s="358" t="s">
        <v>1867</v>
      </c>
      <c r="E301" s="358">
        <v>220</v>
      </c>
      <c r="F301" s="358">
        <v>0</v>
      </c>
      <c r="G301" s="358">
        <v>2.234</v>
      </c>
      <c r="H301" s="358">
        <v>5.335</v>
      </c>
      <c r="I301" s="358">
        <v>0</v>
      </c>
      <c r="J301" s="358">
        <v>0</v>
      </c>
      <c r="K301" s="358">
        <v>0</v>
      </c>
      <c r="L301" s="358">
        <v>0</v>
      </c>
      <c r="M301" s="358">
        <v>0</v>
      </c>
      <c r="N301" s="358">
        <v>0</v>
      </c>
      <c r="O301" s="358">
        <v>0</v>
      </c>
      <c r="P301" s="358">
        <v>0</v>
      </c>
      <c r="Q301" s="358">
        <v>0</v>
      </c>
      <c r="R301" s="358">
        <v>0</v>
      </c>
      <c r="S301" s="358">
        <v>0</v>
      </c>
      <c r="T301" s="358">
        <v>0</v>
      </c>
      <c r="U301" s="358">
        <v>0</v>
      </c>
      <c r="V301" s="358">
        <v>0</v>
      </c>
      <c r="W301" s="358">
        <v>0</v>
      </c>
      <c r="X301" s="358">
        <v>0</v>
      </c>
      <c r="Y301" s="358" t="s">
        <v>1443</v>
      </c>
      <c r="Z301" s="358" t="s">
        <v>1443</v>
      </c>
    </row>
    <row r="302" spans="2:26" x14ac:dyDescent="0.2">
      <c r="B302" s="358" t="s">
        <v>1617</v>
      </c>
      <c r="C302" s="358" t="s">
        <v>1442</v>
      </c>
      <c r="D302" s="358" t="s">
        <v>1867</v>
      </c>
      <c r="E302" s="358">
        <v>57</v>
      </c>
      <c r="F302" s="358">
        <v>0</v>
      </c>
      <c r="G302" s="358">
        <v>1.026</v>
      </c>
      <c r="H302" s="358">
        <v>2.0720000000000001</v>
      </c>
      <c r="I302" s="358">
        <v>0</v>
      </c>
      <c r="J302" s="358">
        <v>0</v>
      </c>
      <c r="K302" s="358">
        <v>0</v>
      </c>
      <c r="L302" s="358">
        <v>0</v>
      </c>
      <c r="M302" s="358">
        <v>0</v>
      </c>
      <c r="N302" s="358">
        <v>0</v>
      </c>
      <c r="O302" s="358">
        <v>0</v>
      </c>
      <c r="P302" s="358">
        <v>0</v>
      </c>
      <c r="Q302" s="358">
        <v>0</v>
      </c>
      <c r="R302" s="358">
        <v>0</v>
      </c>
      <c r="S302" s="358">
        <v>0</v>
      </c>
      <c r="T302" s="358">
        <v>0</v>
      </c>
      <c r="U302" s="358">
        <v>0</v>
      </c>
      <c r="V302" s="358">
        <v>0</v>
      </c>
      <c r="W302" s="358">
        <v>0</v>
      </c>
      <c r="X302" s="358">
        <v>0</v>
      </c>
      <c r="Y302" s="358" t="s">
        <v>1443</v>
      </c>
      <c r="Z302" s="358" t="s">
        <v>1443</v>
      </c>
    </row>
    <row r="303" spans="2:26" x14ac:dyDescent="0.2">
      <c r="B303" s="358" t="s">
        <v>1618</v>
      </c>
      <c r="C303" s="358" t="s">
        <v>1442</v>
      </c>
      <c r="D303" s="358" t="s">
        <v>1867</v>
      </c>
      <c r="E303" s="358">
        <v>432</v>
      </c>
      <c r="F303" s="358">
        <v>0</v>
      </c>
      <c r="G303" s="358">
        <v>3.286</v>
      </c>
      <c r="H303" s="358">
        <v>4</v>
      </c>
      <c r="I303" s="358">
        <v>0</v>
      </c>
      <c r="J303" s="358">
        <v>0</v>
      </c>
      <c r="K303" s="358">
        <v>0</v>
      </c>
      <c r="L303" s="358">
        <v>0</v>
      </c>
      <c r="M303" s="358">
        <v>0</v>
      </c>
      <c r="N303" s="358">
        <v>0</v>
      </c>
      <c r="O303" s="358">
        <v>0</v>
      </c>
      <c r="P303" s="358">
        <v>0</v>
      </c>
      <c r="Q303" s="358">
        <v>0</v>
      </c>
      <c r="R303" s="358">
        <v>0</v>
      </c>
      <c r="S303" s="358">
        <v>0</v>
      </c>
      <c r="T303" s="358">
        <v>0</v>
      </c>
      <c r="U303" s="358">
        <v>0</v>
      </c>
      <c r="V303" s="358">
        <v>0</v>
      </c>
      <c r="W303" s="358">
        <v>0</v>
      </c>
      <c r="X303" s="358">
        <v>0</v>
      </c>
      <c r="Y303" s="358" t="s">
        <v>1443</v>
      </c>
      <c r="Z303" s="358" t="s">
        <v>1443</v>
      </c>
    </row>
    <row r="304" spans="2:26" x14ac:dyDescent="0.2">
      <c r="B304" s="358" t="s">
        <v>1619</v>
      </c>
      <c r="C304" s="358" t="s">
        <v>1442</v>
      </c>
      <c r="D304" s="358" t="s">
        <v>1867</v>
      </c>
      <c r="E304" s="358">
        <v>114</v>
      </c>
      <c r="F304" s="358">
        <v>0</v>
      </c>
      <c r="G304" s="358">
        <v>2.0129999999999999</v>
      </c>
      <c r="H304" s="358">
        <v>3.5750000000000002</v>
      </c>
      <c r="I304" s="358">
        <v>0</v>
      </c>
      <c r="J304" s="358">
        <v>0</v>
      </c>
      <c r="K304" s="358">
        <v>0</v>
      </c>
      <c r="L304" s="358">
        <v>0</v>
      </c>
      <c r="M304" s="358">
        <v>0</v>
      </c>
      <c r="N304" s="358">
        <v>0</v>
      </c>
      <c r="O304" s="358">
        <v>0</v>
      </c>
      <c r="P304" s="358">
        <v>0</v>
      </c>
      <c r="Q304" s="358">
        <v>0</v>
      </c>
      <c r="R304" s="358">
        <v>0</v>
      </c>
      <c r="S304" s="358">
        <v>0</v>
      </c>
      <c r="T304" s="358">
        <v>0</v>
      </c>
      <c r="U304" s="358">
        <v>0</v>
      </c>
      <c r="V304" s="358">
        <v>0</v>
      </c>
      <c r="W304" s="358">
        <v>0</v>
      </c>
      <c r="X304" s="358">
        <v>0</v>
      </c>
      <c r="Y304" s="358" t="s">
        <v>1443</v>
      </c>
      <c r="Z304" s="358" t="s">
        <v>1443</v>
      </c>
    </row>
    <row r="305" spans="2:26" x14ac:dyDescent="0.2">
      <c r="B305" s="358" t="s">
        <v>1620</v>
      </c>
      <c r="C305" s="358" t="s">
        <v>1442</v>
      </c>
      <c r="D305" s="358" t="s">
        <v>1867</v>
      </c>
      <c r="E305" s="358">
        <v>43</v>
      </c>
      <c r="F305" s="358">
        <v>0</v>
      </c>
      <c r="G305" s="358">
        <v>0.90100000000000002</v>
      </c>
      <c r="H305" s="358">
        <v>4.8440000000000003</v>
      </c>
      <c r="I305" s="358">
        <v>0</v>
      </c>
      <c r="J305" s="358">
        <v>0</v>
      </c>
      <c r="K305" s="358">
        <v>0</v>
      </c>
      <c r="L305" s="358">
        <v>0</v>
      </c>
      <c r="M305" s="358">
        <v>0</v>
      </c>
      <c r="N305" s="358">
        <v>0</v>
      </c>
      <c r="O305" s="358">
        <v>0</v>
      </c>
      <c r="P305" s="358">
        <v>0</v>
      </c>
      <c r="Q305" s="358">
        <v>0</v>
      </c>
      <c r="R305" s="358">
        <v>0</v>
      </c>
      <c r="S305" s="358">
        <v>0</v>
      </c>
      <c r="T305" s="358">
        <v>0</v>
      </c>
      <c r="U305" s="358">
        <v>0</v>
      </c>
      <c r="V305" s="358">
        <v>0</v>
      </c>
      <c r="W305" s="358">
        <v>0</v>
      </c>
      <c r="X305" s="358">
        <v>0</v>
      </c>
      <c r="Y305" s="358" t="s">
        <v>1443</v>
      </c>
      <c r="Z305" s="358" t="s">
        <v>1443</v>
      </c>
    </row>
    <row r="306" spans="2:26" x14ac:dyDescent="0.2">
      <c r="B306" s="358" t="s">
        <v>1621</v>
      </c>
      <c r="C306" s="358" t="s">
        <v>1442</v>
      </c>
      <c r="D306" s="358" t="s">
        <v>1867</v>
      </c>
      <c r="E306" s="358">
        <v>233</v>
      </c>
      <c r="F306" s="358">
        <v>0</v>
      </c>
      <c r="G306" s="358">
        <v>1.5089999999999999</v>
      </c>
      <c r="H306" s="358">
        <v>3.4079999999999999</v>
      </c>
      <c r="I306" s="358">
        <v>0</v>
      </c>
      <c r="J306" s="358">
        <v>0</v>
      </c>
      <c r="K306" s="358">
        <v>0</v>
      </c>
      <c r="L306" s="358">
        <v>0</v>
      </c>
      <c r="M306" s="358">
        <v>0</v>
      </c>
      <c r="N306" s="358">
        <v>0</v>
      </c>
      <c r="O306" s="358">
        <v>0</v>
      </c>
      <c r="P306" s="358">
        <v>0</v>
      </c>
      <c r="Q306" s="358">
        <v>0</v>
      </c>
      <c r="R306" s="358">
        <v>0</v>
      </c>
      <c r="S306" s="358">
        <v>0</v>
      </c>
      <c r="T306" s="358">
        <v>0</v>
      </c>
      <c r="U306" s="358">
        <v>0</v>
      </c>
      <c r="V306" s="358">
        <v>0</v>
      </c>
      <c r="W306" s="358">
        <v>0</v>
      </c>
      <c r="X306" s="358">
        <v>0</v>
      </c>
      <c r="Y306" s="358" t="s">
        <v>1443</v>
      </c>
      <c r="Z306" s="358" t="s">
        <v>1443</v>
      </c>
    </row>
    <row r="307" spans="2:26" x14ac:dyDescent="0.2">
      <c r="B307" s="358" t="s">
        <v>1622</v>
      </c>
      <c r="C307" s="358" t="s">
        <v>1442</v>
      </c>
      <c r="D307" s="358" t="s">
        <v>1867</v>
      </c>
      <c r="E307" s="358">
        <v>235</v>
      </c>
      <c r="F307" s="358">
        <v>0</v>
      </c>
      <c r="G307" s="358">
        <v>1.968</v>
      </c>
      <c r="H307" s="358">
        <v>4.6440000000000001</v>
      </c>
      <c r="I307" s="358">
        <v>0</v>
      </c>
      <c r="J307" s="358">
        <v>0</v>
      </c>
      <c r="K307" s="358">
        <v>0</v>
      </c>
      <c r="L307" s="358">
        <v>0</v>
      </c>
      <c r="M307" s="358">
        <v>0</v>
      </c>
      <c r="N307" s="358">
        <v>0</v>
      </c>
      <c r="O307" s="358">
        <v>0</v>
      </c>
      <c r="P307" s="358">
        <v>0</v>
      </c>
      <c r="Q307" s="358">
        <v>0</v>
      </c>
      <c r="R307" s="358">
        <v>0</v>
      </c>
      <c r="S307" s="358">
        <v>0</v>
      </c>
      <c r="T307" s="358">
        <v>0</v>
      </c>
      <c r="U307" s="358">
        <v>0</v>
      </c>
      <c r="V307" s="358">
        <v>0</v>
      </c>
      <c r="W307" s="358">
        <v>0</v>
      </c>
      <c r="X307" s="358">
        <v>0</v>
      </c>
      <c r="Y307" s="358" t="s">
        <v>1443</v>
      </c>
      <c r="Z307" s="358" t="s">
        <v>1443</v>
      </c>
    </row>
    <row r="308" spans="2:26" x14ac:dyDescent="0.2">
      <c r="B308" s="358" t="s">
        <v>1623</v>
      </c>
      <c r="C308" s="358" t="s">
        <v>1442</v>
      </c>
      <c r="D308" s="358" t="s">
        <v>1867</v>
      </c>
      <c r="E308" s="358">
        <v>37</v>
      </c>
      <c r="F308" s="358">
        <v>0</v>
      </c>
      <c r="G308" s="358">
        <v>0.29699999999999999</v>
      </c>
      <c r="H308" s="358">
        <v>0.84299999999999997</v>
      </c>
      <c r="I308" s="358">
        <v>0</v>
      </c>
      <c r="J308" s="358">
        <v>0</v>
      </c>
      <c r="K308" s="358">
        <v>0</v>
      </c>
      <c r="L308" s="358">
        <v>0</v>
      </c>
      <c r="M308" s="358">
        <v>0</v>
      </c>
      <c r="N308" s="358">
        <v>0</v>
      </c>
      <c r="O308" s="358">
        <v>0</v>
      </c>
      <c r="P308" s="358">
        <v>0</v>
      </c>
      <c r="Q308" s="358">
        <v>0</v>
      </c>
      <c r="R308" s="358">
        <v>0</v>
      </c>
      <c r="S308" s="358">
        <v>0</v>
      </c>
      <c r="T308" s="358">
        <v>0</v>
      </c>
      <c r="U308" s="358">
        <v>0</v>
      </c>
      <c r="V308" s="358">
        <v>0</v>
      </c>
      <c r="W308" s="358">
        <v>0</v>
      </c>
      <c r="X308" s="358">
        <v>0</v>
      </c>
      <c r="Y308" s="358" t="s">
        <v>1443</v>
      </c>
      <c r="Z308" s="358" t="s">
        <v>1443</v>
      </c>
    </row>
    <row r="309" spans="2:26" x14ac:dyDescent="0.2">
      <c r="B309" s="358" t="s">
        <v>1353</v>
      </c>
      <c r="C309" s="358" t="s">
        <v>1442</v>
      </c>
      <c r="D309" s="358" t="s">
        <v>1867</v>
      </c>
      <c r="E309" s="358">
        <v>246</v>
      </c>
      <c r="F309" s="358">
        <v>0</v>
      </c>
      <c r="G309" s="358">
        <v>1.8340000000000001</v>
      </c>
      <c r="H309" s="358">
        <v>4.7300000000000004</v>
      </c>
      <c r="I309" s="358">
        <v>0.158</v>
      </c>
      <c r="J309" s="358">
        <v>1.6759999999999999</v>
      </c>
      <c r="K309" s="358">
        <v>1</v>
      </c>
      <c r="L309" s="358">
        <v>1265</v>
      </c>
      <c r="M309" s="358">
        <v>1265</v>
      </c>
      <c r="N309" s="358">
        <v>1.8753223210000001E-5</v>
      </c>
      <c r="O309" s="358">
        <v>1.8753223210000001E-5</v>
      </c>
      <c r="P309" s="358">
        <v>2</v>
      </c>
      <c r="Q309" s="358">
        <v>13425</v>
      </c>
      <c r="R309" s="358">
        <v>1.7190454609E-4</v>
      </c>
      <c r="S309" s="358">
        <v>0</v>
      </c>
      <c r="T309" s="358">
        <v>0</v>
      </c>
      <c r="U309" s="358">
        <v>0</v>
      </c>
      <c r="V309" s="358">
        <v>0</v>
      </c>
      <c r="W309" s="358">
        <v>0</v>
      </c>
      <c r="X309" s="358">
        <v>0</v>
      </c>
      <c r="Y309" s="358" t="s">
        <v>1443</v>
      </c>
      <c r="Z309" s="358" t="s">
        <v>1443</v>
      </c>
    </row>
    <row r="310" spans="2:26" x14ac:dyDescent="0.2">
      <c r="B310" s="358" t="s">
        <v>1624</v>
      </c>
      <c r="C310" s="358" t="s">
        <v>1442</v>
      </c>
      <c r="D310" s="358" t="s">
        <v>1867</v>
      </c>
      <c r="E310" s="358">
        <v>61</v>
      </c>
      <c r="F310" s="358">
        <v>0</v>
      </c>
      <c r="G310" s="358">
        <v>0.79500000000000004</v>
      </c>
      <c r="H310" s="358">
        <v>3.883</v>
      </c>
      <c r="I310" s="358">
        <v>0</v>
      </c>
      <c r="J310" s="358">
        <v>0</v>
      </c>
      <c r="K310" s="358">
        <v>0</v>
      </c>
      <c r="L310" s="358">
        <v>0</v>
      </c>
      <c r="M310" s="358">
        <v>0</v>
      </c>
      <c r="N310" s="358">
        <v>0</v>
      </c>
      <c r="O310" s="358">
        <v>0</v>
      </c>
      <c r="P310" s="358">
        <v>0</v>
      </c>
      <c r="Q310" s="358">
        <v>0</v>
      </c>
      <c r="R310" s="358">
        <v>0</v>
      </c>
      <c r="S310" s="358">
        <v>0</v>
      </c>
      <c r="T310" s="358">
        <v>0</v>
      </c>
      <c r="U310" s="358">
        <v>0</v>
      </c>
      <c r="V310" s="358">
        <v>0</v>
      </c>
      <c r="W310" s="358">
        <v>0</v>
      </c>
      <c r="X310" s="358">
        <v>0</v>
      </c>
      <c r="Y310" s="358" t="s">
        <v>1443</v>
      </c>
      <c r="Z310" s="358" t="s">
        <v>1443</v>
      </c>
    </row>
    <row r="311" spans="2:26" x14ac:dyDescent="0.2">
      <c r="B311" s="358" t="s">
        <v>1625</v>
      </c>
      <c r="C311" s="358" t="s">
        <v>1442</v>
      </c>
      <c r="D311" s="358" t="s">
        <v>1867</v>
      </c>
      <c r="E311" s="358">
        <v>129</v>
      </c>
      <c r="F311" s="358">
        <v>0</v>
      </c>
      <c r="G311" s="358">
        <v>1.202</v>
      </c>
      <c r="H311" s="358">
        <v>2.8439999999999999</v>
      </c>
      <c r="I311" s="358">
        <v>0</v>
      </c>
      <c r="J311" s="358">
        <v>0</v>
      </c>
      <c r="K311" s="358">
        <v>0</v>
      </c>
      <c r="L311" s="358">
        <v>0</v>
      </c>
      <c r="M311" s="358">
        <v>0</v>
      </c>
      <c r="N311" s="358">
        <v>0</v>
      </c>
      <c r="O311" s="358">
        <v>0</v>
      </c>
      <c r="P311" s="358">
        <v>0</v>
      </c>
      <c r="Q311" s="358">
        <v>0</v>
      </c>
      <c r="R311" s="358">
        <v>0</v>
      </c>
      <c r="S311" s="358">
        <v>0</v>
      </c>
      <c r="T311" s="358">
        <v>0</v>
      </c>
      <c r="U311" s="358">
        <v>0</v>
      </c>
      <c r="V311" s="358">
        <v>0</v>
      </c>
      <c r="W311" s="358">
        <v>0</v>
      </c>
      <c r="X311" s="358">
        <v>0</v>
      </c>
      <c r="Y311" s="358" t="s">
        <v>1443</v>
      </c>
      <c r="Z311" s="358" t="s">
        <v>1443</v>
      </c>
    </row>
    <row r="312" spans="2:26" x14ac:dyDescent="0.2">
      <c r="B312" s="358" t="s">
        <v>1626</v>
      </c>
      <c r="C312" s="358" t="s">
        <v>1442</v>
      </c>
      <c r="D312" s="358" t="s">
        <v>1867</v>
      </c>
      <c r="E312" s="358">
        <v>0</v>
      </c>
      <c r="F312" s="358">
        <v>0</v>
      </c>
      <c r="G312" s="358">
        <v>0.55900000000000005</v>
      </c>
      <c r="H312" s="358">
        <v>2.444</v>
      </c>
      <c r="I312" s="358">
        <v>0</v>
      </c>
      <c r="J312" s="358">
        <v>0</v>
      </c>
      <c r="K312" s="358">
        <v>0</v>
      </c>
      <c r="L312" s="358">
        <v>0</v>
      </c>
      <c r="M312" s="358">
        <v>0</v>
      </c>
      <c r="N312" s="358">
        <v>0</v>
      </c>
      <c r="O312" s="358">
        <v>0</v>
      </c>
      <c r="P312" s="358">
        <v>0</v>
      </c>
      <c r="Q312" s="358">
        <v>0</v>
      </c>
      <c r="R312" s="358">
        <v>0</v>
      </c>
      <c r="S312" s="358">
        <v>0</v>
      </c>
      <c r="T312" s="358">
        <v>0</v>
      </c>
      <c r="U312" s="358">
        <v>0</v>
      </c>
      <c r="V312" s="358">
        <v>0</v>
      </c>
      <c r="W312" s="358">
        <v>0</v>
      </c>
      <c r="X312" s="358">
        <v>0</v>
      </c>
      <c r="Y312" s="358" t="s">
        <v>1443</v>
      </c>
      <c r="Z312" s="358" t="s">
        <v>1443</v>
      </c>
    </row>
    <row r="313" spans="2:26" x14ac:dyDescent="0.2">
      <c r="B313" s="358" t="s">
        <v>1627</v>
      </c>
      <c r="C313" s="358" t="s">
        <v>1442</v>
      </c>
      <c r="D313" s="358" t="s">
        <v>1867</v>
      </c>
      <c r="E313" s="358">
        <v>53</v>
      </c>
      <c r="F313" s="358">
        <v>0</v>
      </c>
      <c r="G313" s="358">
        <v>0.72299999999999998</v>
      </c>
      <c r="H313" s="358">
        <v>1.45</v>
      </c>
      <c r="I313" s="358">
        <v>0</v>
      </c>
      <c r="J313" s="358">
        <v>0</v>
      </c>
      <c r="K313" s="358">
        <v>0</v>
      </c>
      <c r="L313" s="358">
        <v>0</v>
      </c>
      <c r="M313" s="358">
        <v>0</v>
      </c>
      <c r="N313" s="358">
        <v>0</v>
      </c>
      <c r="O313" s="358">
        <v>0</v>
      </c>
      <c r="P313" s="358">
        <v>0</v>
      </c>
      <c r="Q313" s="358">
        <v>0</v>
      </c>
      <c r="R313" s="358">
        <v>0</v>
      </c>
      <c r="S313" s="358">
        <v>0</v>
      </c>
      <c r="T313" s="358">
        <v>0</v>
      </c>
      <c r="U313" s="358">
        <v>0</v>
      </c>
      <c r="V313" s="358">
        <v>0</v>
      </c>
      <c r="W313" s="358">
        <v>0</v>
      </c>
      <c r="X313" s="358">
        <v>0</v>
      </c>
      <c r="Y313" s="358" t="s">
        <v>1443</v>
      </c>
      <c r="Z313" s="358" t="s">
        <v>1443</v>
      </c>
    </row>
    <row r="314" spans="2:26" x14ac:dyDescent="0.2">
      <c r="B314" s="358" t="s">
        <v>1628</v>
      </c>
      <c r="C314" s="358" t="s">
        <v>1442</v>
      </c>
      <c r="D314" s="358" t="s">
        <v>1867</v>
      </c>
      <c r="E314" s="358">
        <v>92</v>
      </c>
      <c r="F314" s="358">
        <v>0</v>
      </c>
      <c r="G314" s="358">
        <v>3.5680000000000001</v>
      </c>
      <c r="H314" s="358">
        <v>6.1109999999999998</v>
      </c>
      <c r="I314" s="358">
        <v>0</v>
      </c>
      <c r="J314" s="358">
        <v>0</v>
      </c>
      <c r="K314" s="358">
        <v>0</v>
      </c>
      <c r="L314" s="358">
        <v>0</v>
      </c>
      <c r="M314" s="358">
        <v>0</v>
      </c>
      <c r="N314" s="358">
        <v>0</v>
      </c>
      <c r="O314" s="358">
        <v>0</v>
      </c>
      <c r="P314" s="358">
        <v>0</v>
      </c>
      <c r="Q314" s="358">
        <v>0</v>
      </c>
      <c r="R314" s="358">
        <v>0</v>
      </c>
      <c r="S314" s="358">
        <v>0</v>
      </c>
      <c r="T314" s="358">
        <v>0</v>
      </c>
      <c r="U314" s="358">
        <v>0</v>
      </c>
      <c r="V314" s="358">
        <v>0</v>
      </c>
      <c r="W314" s="358">
        <v>0</v>
      </c>
      <c r="X314" s="358">
        <v>0</v>
      </c>
      <c r="Y314" s="358" t="s">
        <v>1443</v>
      </c>
      <c r="Z314" s="358" t="s">
        <v>1443</v>
      </c>
    </row>
    <row r="315" spans="2:26" x14ac:dyDescent="0.2">
      <c r="B315" s="358" t="s">
        <v>1354</v>
      </c>
      <c r="C315" s="358" t="s">
        <v>1442</v>
      </c>
      <c r="D315" s="358" t="s">
        <v>1867</v>
      </c>
      <c r="E315" s="358">
        <v>12</v>
      </c>
      <c r="F315" s="358">
        <v>0</v>
      </c>
      <c r="G315" s="358">
        <v>0.32600000000000001</v>
      </c>
      <c r="H315" s="358">
        <v>2.0129999999999999</v>
      </c>
      <c r="I315" s="358">
        <v>0</v>
      </c>
      <c r="J315" s="358">
        <v>1.2849999999999999</v>
      </c>
      <c r="K315" s="358">
        <v>0</v>
      </c>
      <c r="L315" s="358">
        <v>0</v>
      </c>
      <c r="M315" s="358">
        <v>0</v>
      </c>
      <c r="N315" s="358">
        <v>0</v>
      </c>
      <c r="O315" s="358">
        <v>0</v>
      </c>
      <c r="P315" s="358">
        <v>2</v>
      </c>
      <c r="Q315" s="358">
        <v>1180</v>
      </c>
      <c r="R315" s="358">
        <v>2.5004297609999998E-5</v>
      </c>
      <c r="S315" s="358">
        <v>0</v>
      </c>
      <c r="T315" s="358">
        <v>0</v>
      </c>
      <c r="U315" s="358">
        <v>0</v>
      </c>
      <c r="V315" s="358">
        <v>0</v>
      </c>
      <c r="W315" s="358">
        <v>0</v>
      </c>
      <c r="X315" s="358">
        <v>0</v>
      </c>
      <c r="Y315" s="358" t="s">
        <v>1443</v>
      </c>
      <c r="Z315" s="358" t="s">
        <v>1443</v>
      </c>
    </row>
    <row r="316" spans="2:26" x14ac:dyDescent="0.2">
      <c r="B316" s="358" t="s">
        <v>1629</v>
      </c>
      <c r="C316" s="358" t="s">
        <v>1442</v>
      </c>
      <c r="D316" s="358" t="s">
        <v>1867</v>
      </c>
      <c r="E316" s="358">
        <v>0</v>
      </c>
      <c r="F316" s="358">
        <v>0</v>
      </c>
      <c r="G316" s="358">
        <v>0.55300000000000005</v>
      </c>
      <c r="H316" s="358">
        <v>0</v>
      </c>
      <c r="I316" s="358">
        <v>0</v>
      </c>
      <c r="J316" s="358">
        <v>0</v>
      </c>
      <c r="K316" s="358">
        <v>0</v>
      </c>
      <c r="L316" s="358">
        <v>0</v>
      </c>
      <c r="M316" s="358">
        <v>0</v>
      </c>
      <c r="N316" s="358">
        <v>0</v>
      </c>
      <c r="O316" s="358">
        <v>0</v>
      </c>
      <c r="P316" s="358">
        <v>0</v>
      </c>
      <c r="Q316" s="358">
        <v>0</v>
      </c>
      <c r="R316" s="358">
        <v>0</v>
      </c>
      <c r="S316" s="358">
        <v>0</v>
      </c>
      <c r="T316" s="358">
        <v>0</v>
      </c>
      <c r="U316" s="358">
        <v>0</v>
      </c>
      <c r="V316" s="358">
        <v>0</v>
      </c>
      <c r="W316" s="358">
        <v>0</v>
      </c>
      <c r="X316" s="358">
        <v>0</v>
      </c>
      <c r="Y316" s="358" t="s">
        <v>1443</v>
      </c>
      <c r="Z316" s="358" t="s">
        <v>1443</v>
      </c>
    </row>
    <row r="317" spans="2:26" x14ac:dyDescent="0.2">
      <c r="B317" s="358" t="s">
        <v>1630</v>
      </c>
      <c r="C317" s="358" t="s">
        <v>1442</v>
      </c>
      <c r="D317" s="358" t="s">
        <v>1867</v>
      </c>
      <c r="E317" s="358">
        <v>126</v>
      </c>
      <c r="F317" s="358">
        <v>0</v>
      </c>
      <c r="G317" s="358">
        <v>0.95199999999999996</v>
      </c>
      <c r="H317" s="358">
        <v>4.2450000000000001</v>
      </c>
      <c r="I317" s="358">
        <v>0</v>
      </c>
      <c r="J317" s="358">
        <v>0</v>
      </c>
      <c r="K317" s="358">
        <v>0</v>
      </c>
      <c r="L317" s="358">
        <v>0</v>
      </c>
      <c r="M317" s="358">
        <v>0</v>
      </c>
      <c r="N317" s="358">
        <v>0</v>
      </c>
      <c r="O317" s="358">
        <v>0</v>
      </c>
      <c r="P317" s="358">
        <v>0</v>
      </c>
      <c r="Q317" s="358">
        <v>0</v>
      </c>
      <c r="R317" s="358">
        <v>0</v>
      </c>
      <c r="S317" s="358">
        <v>0</v>
      </c>
      <c r="T317" s="358">
        <v>0</v>
      </c>
      <c r="U317" s="358">
        <v>0</v>
      </c>
      <c r="V317" s="358">
        <v>0</v>
      </c>
      <c r="W317" s="358">
        <v>0</v>
      </c>
      <c r="X317" s="358">
        <v>0</v>
      </c>
      <c r="Y317" s="358" t="s">
        <v>1443</v>
      </c>
      <c r="Z317" s="358" t="s">
        <v>1443</v>
      </c>
    </row>
    <row r="318" spans="2:26" x14ac:dyDescent="0.2">
      <c r="B318" s="358" t="s">
        <v>1631</v>
      </c>
      <c r="C318" s="358" t="s">
        <v>1442</v>
      </c>
      <c r="D318" s="358" t="s">
        <v>1867</v>
      </c>
      <c r="E318" s="358">
        <v>224</v>
      </c>
      <c r="F318" s="358">
        <v>0</v>
      </c>
      <c r="G318" s="358">
        <v>1.375</v>
      </c>
      <c r="H318" s="358">
        <v>2.2440000000000002</v>
      </c>
      <c r="I318" s="358">
        <v>0</v>
      </c>
      <c r="J318" s="358">
        <v>0</v>
      </c>
      <c r="K318" s="358">
        <v>0</v>
      </c>
      <c r="L318" s="358">
        <v>0</v>
      </c>
      <c r="M318" s="358">
        <v>0</v>
      </c>
      <c r="N318" s="358">
        <v>0</v>
      </c>
      <c r="O318" s="358">
        <v>0</v>
      </c>
      <c r="P318" s="358">
        <v>0</v>
      </c>
      <c r="Q318" s="358">
        <v>0</v>
      </c>
      <c r="R318" s="358">
        <v>0</v>
      </c>
      <c r="S318" s="358">
        <v>0</v>
      </c>
      <c r="T318" s="358">
        <v>0</v>
      </c>
      <c r="U318" s="358">
        <v>0</v>
      </c>
      <c r="V318" s="358">
        <v>0</v>
      </c>
      <c r="W318" s="358">
        <v>0</v>
      </c>
      <c r="X318" s="358">
        <v>0</v>
      </c>
      <c r="Y318" s="358" t="s">
        <v>1443</v>
      </c>
      <c r="Z318" s="358" t="s">
        <v>1443</v>
      </c>
    </row>
    <row r="319" spans="2:26" x14ac:dyDescent="0.2">
      <c r="B319" s="358" t="s">
        <v>1632</v>
      </c>
      <c r="C319" s="358" t="s">
        <v>1442</v>
      </c>
      <c r="D319" s="358" t="s">
        <v>1867</v>
      </c>
      <c r="E319" s="358">
        <v>63</v>
      </c>
      <c r="F319" s="358">
        <v>0</v>
      </c>
      <c r="G319" s="358">
        <v>1.306</v>
      </c>
      <c r="H319" s="358">
        <v>2.2250000000000001</v>
      </c>
      <c r="I319" s="358">
        <v>0</v>
      </c>
      <c r="J319" s="358">
        <v>0</v>
      </c>
      <c r="K319" s="358">
        <v>0</v>
      </c>
      <c r="L319" s="358">
        <v>0</v>
      </c>
      <c r="M319" s="358">
        <v>0</v>
      </c>
      <c r="N319" s="358">
        <v>0</v>
      </c>
      <c r="O319" s="358">
        <v>0</v>
      </c>
      <c r="P319" s="358">
        <v>0</v>
      </c>
      <c r="Q319" s="358">
        <v>0</v>
      </c>
      <c r="R319" s="358">
        <v>0</v>
      </c>
      <c r="S319" s="358">
        <v>0</v>
      </c>
      <c r="T319" s="358">
        <v>0</v>
      </c>
      <c r="U319" s="358">
        <v>0</v>
      </c>
      <c r="V319" s="358">
        <v>0</v>
      </c>
      <c r="W319" s="358">
        <v>0</v>
      </c>
      <c r="X319" s="358">
        <v>0</v>
      </c>
      <c r="Y319" s="358" t="s">
        <v>1443</v>
      </c>
      <c r="Z319" s="358" t="s">
        <v>1443</v>
      </c>
    </row>
    <row r="320" spans="2:26" x14ac:dyDescent="0.2">
      <c r="B320" s="358" t="s">
        <v>1633</v>
      </c>
      <c r="C320" s="358" t="s">
        <v>1442</v>
      </c>
      <c r="D320" s="358" t="s">
        <v>1867</v>
      </c>
      <c r="E320" s="358">
        <v>55</v>
      </c>
      <c r="F320" s="358">
        <v>0</v>
      </c>
      <c r="G320" s="358">
        <v>1.329</v>
      </c>
      <c r="H320" s="358">
        <v>1.9359999999999999</v>
      </c>
      <c r="I320" s="358">
        <v>0</v>
      </c>
      <c r="J320" s="358">
        <v>0</v>
      </c>
      <c r="K320" s="358">
        <v>0</v>
      </c>
      <c r="L320" s="358">
        <v>0</v>
      </c>
      <c r="M320" s="358">
        <v>0</v>
      </c>
      <c r="N320" s="358">
        <v>0</v>
      </c>
      <c r="O320" s="358">
        <v>0</v>
      </c>
      <c r="P320" s="358">
        <v>0</v>
      </c>
      <c r="Q320" s="358">
        <v>0</v>
      </c>
      <c r="R320" s="358">
        <v>0</v>
      </c>
      <c r="S320" s="358">
        <v>0</v>
      </c>
      <c r="T320" s="358">
        <v>0</v>
      </c>
      <c r="U320" s="358">
        <v>0</v>
      </c>
      <c r="V320" s="358">
        <v>0</v>
      </c>
      <c r="W320" s="358">
        <v>0</v>
      </c>
      <c r="X320" s="358">
        <v>0</v>
      </c>
      <c r="Y320" s="358" t="s">
        <v>1443</v>
      </c>
      <c r="Z320" s="358" t="s">
        <v>1443</v>
      </c>
    </row>
    <row r="321" spans="2:26" x14ac:dyDescent="0.2">
      <c r="B321" s="358" t="s">
        <v>1634</v>
      </c>
      <c r="C321" s="358" t="s">
        <v>1442</v>
      </c>
      <c r="D321" s="358" t="s">
        <v>1867</v>
      </c>
      <c r="E321" s="358">
        <v>3</v>
      </c>
      <c r="F321" s="358">
        <v>0</v>
      </c>
      <c r="G321" s="358">
        <v>0.27200000000000002</v>
      </c>
      <c r="H321" s="358">
        <v>0.54</v>
      </c>
      <c r="I321" s="358">
        <v>0</v>
      </c>
      <c r="J321" s="358">
        <v>0</v>
      </c>
      <c r="K321" s="358">
        <v>0</v>
      </c>
      <c r="L321" s="358">
        <v>0</v>
      </c>
      <c r="M321" s="358">
        <v>0</v>
      </c>
      <c r="N321" s="358">
        <v>0</v>
      </c>
      <c r="O321" s="358">
        <v>0</v>
      </c>
      <c r="P321" s="358">
        <v>0</v>
      </c>
      <c r="Q321" s="358">
        <v>0</v>
      </c>
      <c r="R321" s="358">
        <v>0</v>
      </c>
      <c r="S321" s="358">
        <v>0</v>
      </c>
      <c r="T321" s="358">
        <v>0</v>
      </c>
      <c r="U321" s="358">
        <v>0</v>
      </c>
      <c r="V321" s="358">
        <v>0</v>
      </c>
      <c r="W321" s="358">
        <v>0</v>
      </c>
      <c r="X321" s="358">
        <v>0</v>
      </c>
      <c r="Y321" s="358" t="s">
        <v>1443</v>
      </c>
      <c r="Z321" s="358" t="s">
        <v>1443</v>
      </c>
    </row>
    <row r="322" spans="2:26" x14ac:dyDescent="0.2">
      <c r="B322" s="358" t="s">
        <v>1635</v>
      </c>
      <c r="C322" s="358" t="s">
        <v>1442</v>
      </c>
      <c r="D322" s="358" t="s">
        <v>1867</v>
      </c>
      <c r="E322" s="358">
        <v>45</v>
      </c>
      <c r="F322" s="358">
        <v>0</v>
      </c>
      <c r="G322" s="358">
        <v>1.3839999999999999</v>
      </c>
      <c r="H322" s="358">
        <v>5.0590000000000002</v>
      </c>
      <c r="I322" s="358">
        <v>0</v>
      </c>
      <c r="J322" s="358">
        <v>0</v>
      </c>
      <c r="K322" s="358">
        <v>0</v>
      </c>
      <c r="L322" s="358">
        <v>0</v>
      </c>
      <c r="M322" s="358">
        <v>0</v>
      </c>
      <c r="N322" s="358">
        <v>0</v>
      </c>
      <c r="O322" s="358">
        <v>0</v>
      </c>
      <c r="P322" s="358">
        <v>0</v>
      </c>
      <c r="Q322" s="358">
        <v>0</v>
      </c>
      <c r="R322" s="358">
        <v>0</v>
      </c>
      <c r="S322" s="358">
        <v>0</v>
      </c>
      <c r="T322" s="358">
        <v>0</v>
      </c>
      <c r="U322" s="358">
        <v>0</v>
      </c>
      <c r="V322" s="358">
        <v>0</v>
      </c>
      <c r="W322" s="358">
        <v>0</v>
      </c>
      <c r="X322" s="358">
        <v>0</v>
      </c>
      <c r="Y322" s="358" t="s">
        <v>1443</v>
      </c>
      <c r="Z322" s="358" t="s">
        <v>1443</v>
      </c>
    </row>
    <row r="323" spans="2:26" x14ac:dyDescent="0.2">
      <c r="B323" s="358" t="s">
        <v>1636</v>
      </c>
      <c r="C323" s="358" t="s">
        <v>1442</v>
      </c>
      <c r="D323" s="358" t="s">
        <v>1867</v>
      </c>
      <c r="E323" s="358">
        <v>150</v>
      </c>
      <c r="F323" s="358">
        <v>0</v>
      </c>
      <c r="G323" s="358">
        <v>0.97799999999999998</v>
      </c>
      <c r="H323" s="358">
        <v>3.867</v>
      </c>
      <c r="I323" s="358">
        <v>0</v>
      </c>
      <c r="J323" s="358">
        <v>0</v>
      </c>
      <c r="K323" s="358">
        <v>0</v>
      </c>
      <c r="L323" s="358">
        <v>0</v>
      </c>
      <c r="M323" s="358">
        <v>0</v>
      </c>
      <c r="N323" s="358">
        <v>0</v>
      </c>
      <c r="O323" s="358">
        <v>0</v>
      </c>
      <c r="P323" s="358">
        <v>0</v>
      </c>
      <c r="Q323" s="358">
        <v>0</v>
      </c>
      <c r="R323" s="358">
        <v>0</v>
      </c>
      <c r="S323" s="358">
        <v>0</v>
      </c>
      <c r="T323" s="358">
        <v>0</v>
      </c>
      <c r="U323" s="358">
        <v>0</v>
      </c>
      <c r="V323" s="358">
        <v>0</v>
      </c>
      <c r="W323" s="358">
        <v>0</v>
      </c>
      <c r="X323" s="358">
        <v>0</v>
      </c>
      <c r="Y323" s="358" t="s">
        <v>1443</v>
      </c>
      <c r="Z323" s="358" t="s">
        <v>1443</v>
      </c>
    </row>
    <row r="324" spans="2:26" x14ac:dyDescent="0.2">
      <c r="B324" s="358" t="s">
        <v>1637</v>
      </c>
      <c r="C324" s="358" t="s">
        <v>1442</v>
      </c>
      <c r="D324" s="358" t="s">
        <v>1867</v>
      </c>
      <c r="E324" s="358">
        <v>103</v>
      </c>
      <c r="F324" s="358">
        <v>0</v>
      </c>
      <c r="G324" s="358">
        <v>1.9510000000000001</v>
      </c>
      <c r="H324" s="358">
        <v>2.7909999999999999</v>
      </c>
      <c r="I324" s="358">
        <v>0</v>
      </c>
      <c r="J324" s="358">
        <v>0</v>
      </c>
      <c r="K324" s="358">
        <v>0</v>
      </c>
      <c r="L324" s="358">
        <v>0</v>
      </c>
      <c r="M324" s="358">
        <v>0</v>
      </c>
      <c r="N324" s="358">
        <v>0</v>
      </c>
      <c r="O324" s="358">
        <v>0</v>
      </c>
      <c r="P324" s="358">
        <v>0</v>
      </c>
      <c r="Q324" s="358">
        <v>0</v>
      </c>
      <c r="R324" s="358">
        <v>0</v>
      </c>
      <c r="S324" s="358">
        <v>0</v>
      </c>
      <c r="T324" s="358">
        <v>0</v>
      </c>
      <c r="U324" s="358">
        <v>0</v>
      </c>
      <c r="V324" s="358">
        <v>0</v>
      </c>
      <c r="W324" s="358">
        <v>0</v>
      </c>
      <c r="X324" s="358">
        <v>0</v>
      </c>
      <c r="Y324" s="358" t="s">
        <v>1443</v>
      </c>
      <c r="Z324" s="358" t="s">
        <v>1443</v>
      </c>
    </row>
    <row r="325" spans="2:26" x14ac:dyDescent="0.2">
      <c r="B325" s="358" t="s">
        <v>1638</v>
      </c>
      <c r="C325" s="358" t="s">
        <v>1442</v>
      </c>
      <c r="D325" s="358" t="s">
        <v>1867</v>
      </c>
      <c r="E325" s="358">
        <v>119</v>
      </c>
      <c r="F325" s="358">
        <v>0</v>
      </c>
      <c r="G325" s="358">
        <v>1.8680000000000001</v>
      </c>
      <c r="H325" s="358">
        <v>4.1189999999999998</v>
      </c>
      <c r="I325" s="358">
        <v>0</v>
      </c>
      <c r="J325" s="358">
        <v>0</v>
      </c>
      <c r="K325" s="358">
        <v>0</v>
      </c>
      <c r="L325" s="358">
        <v>0</v>
      </c>
      <c r="M325" s="358">
        <v>0</v>
      </c>
      <c r="N325" s="358">
        <v>0</v>
      </c>
      <c r="O325" s="358">
        <v>0</v>
      </c>
      <c r="P325" s="358">
        <v>0</v>
      </c>
      <c r="Q325" s="358">
        <v>0</v>
      </c>
      <c r="R325" s="358">
        <v>0</v>
      </c>
      <c r="S325" s="358">
        <v>0</v>
      </c>
      <c r="T325" s="358">
        <v>0</v>
      </c>
      <c r="U325" s="358">
        <v>0</v>
      </c>
      <c r="V325" s="358">
        <v>0</v>
      </c>
      <c r="W325" s="358">
        <v>0</v>
      </c>
      <c r="X325" s="358">
        <v>0</v>
      </c>
      <c r="Y325" s="358" t="s">
        <v>1443</v>
      </c>
      <c r="Z325" s="358" t="s">
        <v>1443</v>
      </c>
    </row>
    <row r="326" spans="2:26" x14ac:dyDescent="0.2">
      <c r="B326" s="358" t="s">
        <v>1639</v>
      </c>
      <c r="C326" s="358" t="s">
        <v>1442</v>
      </c>
      <c r="D326" s="358" t="s">
        <v>1867</v>
      </c>
      <c r="E326" s="358">
        <v>56</v>
      </c>
      <c r="F326" s="358">
        <v>0</v>
      </c>
      <c r="G326" s="358">
        <v>1.321</v>
      </c>
      <c r="H326" s="358">
        <v>3.0979999999999999</v>
      </c>
      <c r="I326" s="358">
        <v>0</v>
      </c>
      <c r="J326" s="358">
        <v>0</v>
      </c>
      <c r="K326" s="358">
        <v>0</v>
      </c>
      <c r="L326" s="358">
        <v>0</v>
      </c>
      <c r="M326" s="358">
        <v>0</v>
      </c>
      <c r="N326" s="358">
        <v>0</v>
      </c>
      <c r="O326" s="358">
        <v>0</v>
      </c>
      <c r="P326" s="358">
        <v>0</v>
      </c>
      <c r="Q326" s="358">
        <v>0</v>
      </c>
      <c r="R326" s="358">
        <v>0</v>
      </c>
      <c r="S326" s="358">
        <v>0</v>
      </c>
      <c r="T326" s="358">
        <v>0</v>
      </c>
      <c r="U326" s="358">
        <v>0</v>
      </c>
      <c r="V326" s="358">
        <v>0</v>
      </c>
      <c r="W326" s="358">
        <v>0</v>
      </c>
      <c r="X326" s="358">
        <v>0</v>
      </c>
      <c r="Y326" s="358" t="s">
        <v>1443</v>
      </c>
      <c r="Z326" s="358" t="s">
        <v>1443</v>
      </c>
    </row>
    <row r="327" spans="2:26" x14ac:dyDescent="0.2">
      <c r="B327" s="358" t="s">
        <v>1640</v>
      </c>
      <c r="C327" s="358" t="s">
        <v>1442</v>
      </c>
      <c r="D327" s="358" t="s">
        <v>1867</v>
      </c>
      <c r="E327" s="358">
        <v>95</v>
      </c>
      <c r="F327" s="358">
        <v>0</v>
      </c>
      <c r="G327" s="358">
        <v>1.829</v>
      </c>
      <c r="H327" s="358">
        <v>2.774</v>
      </c>
      <c r="I327" s="358">
        <v>0.03</v>
      </c>
      <c r="J327" s="358">
        <v>0</v>
      </c>
      <c r="K327" s="358">
        <v>0</v>
      </c>
      <c r="L327" s="358">
        <v>157</v>
      </c>
      <c r="M327" s="358">
        <v>157</v>
      </c>
      <c r="N327" s="358">
        <v>3.1255371999999998E-6</v>
      </c>
      <c r="O327" s="358">
        <v>3.1255371999999998E-6</v>
      </c>
      <c r="P327" s="358">
        <v>0</v>
      </c>
      <c r="Q327" s="358">
        <v>0</v>
      </c>
      <c r="R327" s="358">
        <v>0</v>
      </c>
      <c r="S327" s="358">
        <v>0</v>
      </c>
      <c r="T327" s="358">
        <v>0</v>
      </c>
      <c r="U327" s="358">
        <v>0</v>
      </c>
      <c r="V327" s="358">
        <v>0</v>
      </c>
      <c r="W327" s="358">
        <v>0</v>
      </c>
      <c r="X327" s="358">
        <v>0</v>
      </c>
      <c r="Y327" s="358" t="s">
        <v>1443</v>
      </c>
      <c r="Z327" s="358" t="s">
        <v>1443</v>
      </c>
    </row>
    <row r="328" spans="2:26" x14ac:dyDescent="0.2">
      <c r="B328" s="358" t="s">
        <v>1641</v>
      </c>
      <c r="C328" s="358" t="s">
        <v>1442</v>
      </c>
      <c r="D328" s="358" t="s">
        <v>1867</v>
      </c>
      <c r="E328" s="358">
        <v>167</v>
      </c>
      <c r="F328" s="358">
        <v>0</v>
      </c>
      <c r="G328" s="358">
        <v>1.607</v>
      </c>
      <c r="H328" s="358">
        <v>3.24</v>
      </c>
      <c r="I328" s="358">
        <v>0</v>
      </c>
      <c r="J328" s="358">
        <v>0</v>
      </c>
      <c r="K328" s="358">
        <v>0</v>
      </c>
      <c r="L328" s="358">
        <v>0</v>
      </c>
      <c r="M328" s="358">
        <v>0</v>
      </c>
      <c r="N328" s="358">
        <v>0</v>
      </c>
      <c r="O328" s="358">
        <v>0</v>
      </c>
      <c r="P328" s="358">
        <v>0</v>
      </c>
      <c r="Q328" s="358">
        <v>0</v>
      </c>
      <c r="R328" s="358">
        <v>0</v>
      </c>
      <c r="S328" s="358">
        <v>0</v>
      </c>
      <c r="T328" s="358">
        <v>0</v>
      </c>
      <c r="U328" s="358">
        <v>0</v>
      </c>
      <c r="V328" s="358">
        <v>0</v>
      </c>
      <c r="W328" s="358">
        <v>0</v>
      </c>
      <c r="X328" s="358">
        <v>0</v>
      </c>
      <c r="Y328" s="358" t="s">
        <v>1443</v>
      </c>
      <c r="Z328" s="358" t="s">
        <v>1443</v>
      </c>
    </row>
    <row r="329" spans="2:26" x14ac:dyDescent="0.2">
      <c r="B329" s="358" t="s">
        <v>1642</v>
      </c>
      <c r="C329" s="358" t="s">
        <v>1442</v>
      </c>
      <c r="D329" s="358" t="s">
        <v>1867</v>
      </c>
      <c r="E329" s="358">
        <v>285</v>
      </c>
      <c r="F329" s="358">
        <v>0</v>
      </c>
      <c r="G329" s="358">
        <v>2.5089999999999999</v>
      </c>
      <c r="H329" s="358">
        <v>5.7279999999999998</v>
      </c>
      <c r="I329" s="358">
        <v>2.0129999999999999</v>
      </c>
      <c r="J329" s="358">
        <v>0</v>
      </c>
      <c r="K329" s="358">
        <v>1</v>
      </c>
      <c r="L329" s="358">
        <v>15429</v>
      </c>
      <c r="M329" s="358">
        <v>15429</v>
      </c>
      <c r="N329" s="358">
        <v>7.8450983763000005E-4</v>
      </c>
      <c r="O329" s="358">
        <v>7.8450983763000005E-4</v>
      </c>
      <c r="P329" s="358">
        <v>0</v>
      </c>
      <c r="Q329" s="358">
        <v>0</v>
      </c>
      <c r="R329" s="358">
        <v>0</v>
      </c>
      <c r="S329" s="358">
        <v>0</v>
      </c>
      <c r="T329" s="358">
        <v>0</v>
      </c>
      <c r="U329" s="358">
        <v>0</v>
      </c>
      <c r="V329" s="358">
        <v>0</v>
      </c>
      <c r="W329" s="358">
        <v>0</v>
      </c>
      <c r="X329" s="358">
        <v>0</v>
      </c>
      <c r="Y329" s="358" t="s">
        <v>1443</v>
      </c>
      <c r="Z329" s="358" t="s">
        <v>1443</v>
      </c>
    </row>
    <row r="330" spans="2:26" x14ac:dyDescent="0.2">
      <c r="B330" s="358" t="s">
        <v>1643</v>
      </c>
      <c r="C330" s="358" t="s">
        <v>1442</v>
      </c>
      <c r="D330" s="358" t="s">
        <v>1867</v>
      </c>
      <c r="E330" s="358">
        <v>65</v>
      </c>
      <c r="F330" s="358">
        <v>0</v>
      </c>
      <c r="G330" s="358">
        <v>1.722</v>
      </c>
      <c r="H330" s="358">
        <v>3.722</v>
      </c>
      <c r="I330" s="358">
        <v>1.516</v>
      </c>
      <c r="J330" s="358">
        <v>0</v>
      </c>
      <c r="K330" s="358">
        <v>1</v>
      </c>
      <c r="L330" s="358">
        <v>4080</v>
      </c>
      <c r="M330" s="358">
        <v>4080</v>
      </c>
      <c r="N330" s="358">
        <v>2.0315991811000001E-4</v>
      </c>
      <c r="O330" s="358">
        <v>2.0315991811000001E-4</v>
      </c>
      <c r="P330" s="358">
        <v>0</v>
      </c>
      <c r="Q330" s="358">
        <v>0</v>
      </c>
      <c r="R330" s="358">
        <v>0</v>
      </c>
      <c r="S330" s="358">
        <v>0</v>
      </c>
      <c r="T330" s="358">
        <v>0</v>
      </c>
      <c r="U330" s="358">
        <v>0</v>
      </c>
      <c r="V330" s="358">
        <v>0</v>
      </c>
      <c r="W330" s="358">
        <v>0</v>
      </c>
      <c r="X330" s="358">
        <v>0</v>
      </c>
      <c r="Y330" s="358" t="s">
        <v>1443</v>
      </c>
      <c r="Z330" s="358" t="s">
        <v>1443</v>
      </c>
    </row>
    <row r="331" spans="2:26" x14ac:dyDescent="0.2">
      <c r="B331" s="358" t="s">
        <v>1644</v>
      </c>
      <c r="C331" s="358" t="s">
        <v>1442</v>
      </c>
      <c r="D331" s="358" t="s">
        <v>1868</v>
      </c>
      <c r="E331" s="358">
        <v>137</v>
      </c>
      <c r="F331" s="358">
        <v>0</v>
      </c>
      <c r="G331" s="358">
        <v>5.5529999999999999</v>
      </c>
      <c r="H331" s="358">
        <v>3.6059999999999999</v>
      </c>
      <c r="I331" s="358">
        <v>0.107</v>
      </c>
      <c r="J331" s="358">
        <v>0</v>
      </c>
      <c r="K331" s="358">
        <v>0</v>
      </c>
      <c r="L331" s="358">
        <v>627</v>
      </c>
      <c r="M331" s="358">
        <v>627</v>
      </c>
      <c r="N331" s="358">
        <v>3.1255371999999998E-6</v>
      </c>
      <c r="O331" s="358">
        <v>3.1255371999999998E-6</v>
      </c>
      <c r="P331" s="358">
        <v>0</v>
      </c>
      <c r="Q331" s="358">
        <v>0</v>
      </c>
      <c r="R331" s="358">
        <v>0</v>
      </c>
      <c r="S331" s="358">
        <v>0</v>
      </c>
      <c r="T331" s="358">
        <v>0</v>
      </c>
      <c r="U331" s="358">
        <v>0</v>
      </c>
      <c r="V331" s="358">
        <v>0</v>
      </c>
      <c r="W331" s="358">
        <v>0</v>
      </c>
      <c r="X331" s="358">
        <v>0</v>
      </c>
      <c r="Y331" s="358" t="s">
        <v>1443</v>
      </c>
      <c r="Z331" s="358" t="s">
        <v>1443</v>
      </c>
    </row>
    <row r="332" spans="2:26" x14ac:dyDescent="0.2">
      <c r="B332" s="358" t="s">
        <v>1645</v>
      </c>
      <c r="C332" s="358" t="s">
        <v>1442</v>
      </c>
      <c r="D332" s="358" t="s">
        <v>1868</v>
      </c>
      <c r="E332" s="358">
        <v>86</v>
      </c>
      <c r="F332" s="358">
        <v>0</v>
      </c>
      <c r="G332" s="358">
        <v>0.97299999999999998</v>
      </c>
      <c r="H332" s="358">
        <v>1.3759999999999999</v>
      </c>
      <c r="I332" s="358">
        <v>3.5000000000000003E-2</v>
      </c>
      <c r="J332" s="358">
        <v>0</v>
      </c>
      <c r="K332" s="358">
        <v>1</v>
      </c>
      <c r="L332" s="358">
        <v>333</v>
      </c>
      <c r="M332" s="358">
        <v>333</v>
      </c>
      <c r="N332" s="358">
        <v>9.3766116100000005E-6</v>
      </c>
      <c r="O332" s="358">
        <v>9.3766116100000005E-6</v>
      </c>
      <c r="P332" s="358">
        <v>0</v>
      </c>
      <c r="Q332" s="358">
        <v>0</v>
      </c>
      <c r="R332" s="358">
        <v>0</v>
      </c>
      <c r="S332" s="358">
        <v>0</v>
      </c>
      <c r="T332" s="358">
        <v>0</v>
      </c>
      <c r="U332" s="358">
        <v>0</v>
      </c>
      <c r="V332" s="358">
        <v>0</v>
      </c>
      <c r="W332" s="358">
        <v>0</v>
      </c>
      <c r="X332" s="358">
        <v>0</v>
      </c>
      <c r="Y332" s="358" t="s">
        <v>1443</v>
      </c>
      <c r="Z332" s="358" t="s">
        <v>1443</v>
      </c>
    </row>
    <row r="333" spans="2:26" x14ac:dyDescent="0.2">
      <c r="B333" s="358" t="s">
        <v>1646</v>
      </c>
      <c r="C333" s="358" t="s">
        <v>1442</v>
      </c>
      <c r="D333" s="358" t="s">
        <v>1868</v>
      </c>
      <c r="E333" s="358">
        <v>39</v>
      </c>
      <c r="F333" s="358">
        <v>0</v>
      </c>
      <c r="G333" s="358">
        <v>2.0249999999999999</v>
      </c>
      <c r="H333" s="358">
        <v>0.96299999999999997</v>
      </c>
      <c r="I333" s="358">
        <v>0.02</v>
      </c>
      <c r="J333" s="358">
        <v>0</v>
      </c>
      <c r="K333" s="358">
        <v>1</v>
      </c>
      <c r="L333" s="358">
        <v>125</v>
      </c>
      <c r="M333" s="358">
        <v>125</v>
      </c>
      <c r="N333" s="358">
        <v>3.1255371999999998E-6</v>
      </c>
      <c r="O333" s="358">
        <v>3.1255371999999998E-6</v>
      </c>
      <c r="P333" s="358">
        <v>0</v>
      </c>
      <c r="Q333" s="358">
        <v>0</v>
      </c>
      <c r="R333" s="358">
        <v>0</v>
      </c>
      <c r="S333" s="358">
        <v>0</v>
      </c>
      <c r="T333" s="358">
        <v>0</v>
      </c>
      <c r="U333" s="358">
        <v>0</v>
      </c>
      <c r="V333" s="358">
        <v>0</v>
      </c>
      <c r="W333" s="358">
        <v>0</v>
      </c>
      <c r="X333" s="358">
        <v>0</v>
      </c>
      <c r="Y333" s="358" t="s">
        <v>1443</v>
      </c>
      <c r="Z333" s="358" t="s">
        <v>1443</v>
      </c>
    </row>
    <row r="334" spans="2:26" x14ac:dyDescent="0.2">
      <c r="B334" s="358" t="s">
        <v>1355</v>
      </c>
      <c r="C334" s="358" t="s">
        <v>1442</v>
      </c>
      <c r="D334" s="358" t="s">
        <v>1868</v>
      </c>
      <c r="E334" s="358">
        <v>2271</v>
      </c>
      <c r="F334" s="358">
        <v>0</v>
      </c>
      <c r="G334" s="358">
        <v>3.44</v>
      </c>
      <c r="H334" s="358">
        <v>2.3490000000000002</v>
      </c>
      <c r="I334" s="358">
        <v>1.006</v>
      </c>
      <c r="J334" s="358">
        <v>7.2999999999999995E-2</v>
      </c>
      <c r="K334" s="358">
        <v>3</v>
      </c>
      <c r="L334" s="358">
        <v>149734</v>
      </c>
      <c r="M334" s="358">
        <v>149734</v>
      </c>
      <c r="N334" s="358">
        <v>7.4512806888700003E-3</v>
      </c>
      <c r="O334" s="358">
        <v>7.4512806888700003E-3</v>
      </c>
      <c r="P334" s="358">
        <v>4</v>
      </c>
      <c r="Q334" s="358">
        <v>10891</v>
      </c>
      <c r="R334" s="358">
        <v>1.2502148807E-4</v>
      </c>
      <c r="S334" s="358">
        <v>0</v>
      </c>
      <c r="T334" s="358">
        <v>0</v>
      </c>
      <c r="U334" s="358">
        <v>0</v>
      </c>
      <c r="V334" s="358">
        <v>0</v>
      </c>
      <c r="W334" s="358">
        <v>0</v>
      </c>
      <c r="X334" s="358">
        <v>0</v>
      </c>
      <c r="Y334" s="358" t="s">
        <v>1443</v>
      </c>
      <c r="Z334" s="358" t="s">
        <v>1443</v>
      </c>
    </row>
    <row r="335" spans="2:26" x14ac:dyDescent="0.2">
      <c r="B335" s="358" t="s">
        <v>1356</v>
      </c>
      <c r="C335" s="358" t="s">
        <v>1442</v>
      </c>
      <c r="D335" s="358" t="s">
        <v>1868</v>
      </c>
      <c r="E335" s="358">
        <v>8</v>
      </c>
      <c r="F335" s="358">
        <v>8.9999999999999993E-3</v>
      </c>
      <c r="G335" s="358">
        <v>1.0509999999999999</v>
      </c>
      <c r="H335" s="358">
        <v>0.51400000000000001</v>
      </c>
      <c r="I335" s="358">
        <v>0.185</v>
      </c>
      <c r="J335" s="358">
        <v>0.17899999999999999</v>
      </c>
      <c r="K335" s="358">
        <v>1</v>
      </c>
      <c r="L335" s="358">
        <v>444</v>
      </c>
      <c r="M335" s="358">
        <v>444</v>
      </c>
      <c r="N335" s="358">
        <v>3.1255371999999998E-6</v>
      </c>
      <c r="O335" s="358">
        <v>3.1255371999999998E-6</v>
      </c>
      <c r="P335" s="358">
        <v>1</v>
      </c>
      <c r="Q335" s="358">
        <v>430</v>
      </c>
      <c r="R335" s="358">
        <v>3.1255371999999998E-6</v>
      </c>
      <c r="S335" s="358">
        <v>0</v>
      </c>
      <c r="T335" s="358">
        <v>0</v>
      </c>
      <c r="U335" s="358">
        <v>0</v>
      </c>
      <c r="V335" s="358">
        <v>0</v>
      </c>
      <c r="W335" s="358">
        <v>0</v>
      </c>
      <c r="X335" s="358">
        <v>0</v>
      </c>
      <c r="Y335" s="358" t="s">
        <v>1443</v>
      </c>
      <c r="Z335" s="358" t="s">
        <v>1443</v>
      </c>
    </row>
    <row r="336" spans="2:26" x14ac:dyDescent="0.2">
      <c r="B336" s="358" t="s">
        <v>1357</v>
      </c>
      <c r="C336" s="358" t="s">
        <v>1442</v>
      </c>
      <c r="D336" s="358" t="s">
        <v>1868</v>
      </c>
      <c r="E336" s="358">
        <v>414</v>
      </c>
      <c r="F336" s="358">
        <v>0</v>
      </c>
      <c r="G336" s="358">
        <v>2.4369999999999998</v>
      </c>
      <c r="H336" s="358">
        <v>1.53</v>
      </c>
      <c r="I336" s="358">
        <v>2E-3</v>
      </c>
      <c r="J336" s="358">
        <v>2E-3</v>
      </c>
      <c r="K336" s="358">
        <v>0</v>
      </c>
      <c r="L336" s="358">
        <v>100</v>
      </c>
      <c r="M336" s="358">
        <v>100</v>
      </c>
      <c r="N336" s="358">
        <v>3.1255371999999998E-6</v>
      </c>
      <c r="O336" s="358">
        <v>3.1255371999999998E-6</v>
      </c>
      <c r="P336" s="358">
        <v>1</v>
      </c>
      <c r="Q336" s="358">
        <v>85</v>
      </c>
      <c r="R336" s="358">
        <v>3.1255371999999998E-6</v>
      </c>
      <c r="S336" s="358">
        <v>0</v>
      </c>
      <c r="T336" s="358">
        <v>0</v>
      </c>
      <c r="U336" s="358">
        <v>0</v>
      </c>
      <c r="V336" s="358">
        <v>0</v>
      </c>
      <c r="W336" s="358">
        <v>0</v>
      </c>
      <c r="X336" s="358">
        <v>0</v>
      </c>
      <c r="Y336" s="358" t="s">
        <v>1443</v>
      </c>
      <c r="Z336" s="358" t="s">
        <v>1443</v>
      </c>
    </row>
    <row r="337" spans="2:26" x14ac:dyDescent="0.2">
      <c r="B337" s="358" t="s">
        <v>1647</v>
      </c>
      <c r="C337" s="358" t="s">
        <v>1442</v>
      </c>
      <c r="D337" s="358" t="s">
        <v>1868</v>
      </c>
      <c r="E337" s="358">
        <v>94</v>
      </c>
      <c r="F337" s="358">
        <v>0</v>
      </c>
      <c r="G337" s="358">
        <v>1.7000000000000001E-2</v>
      </c>
      <c r="H337" s="358">
        <v>0.54</v>
      </c>
      <c r="I337" s="358">
        <v>0</v>
      </c>
      <c r="J337" s="358">
        <v>0</v>
      </c>
      <c r="K337" s="358">
        <v>0</v>
      </c>
      <c r="L337" s="358">
        <v>0</v>
      </c>
      <c r="M337" s="358">
        <v>0</v>
      </c>
      <c r="N337" s="358">
        <v>0</v>
      </c>
      <c r="O337" s="358">
        <v>0</v>
      </c>
      <c r="P337" s="358">
        <v>0</v>
      </c>
      <c r="Q337" s="358">
        <v>0</v>
      </c>
      <c r="R337" s="358">
        <v>0</v>
      </c>
      <c r="S337" s="358">
        <v>0</v>
      </c>
      <c r="T337" s="358">
        <v>0</v>
      </c>
      <c r="U337" s="358">
        <v>0</v>
      </c>
      <c r="V337" s="358">
        <v>0</v>
      </c>
      <c r="W337" s="358">
        <v>0</v>
      </c>
      <c r="X337" s="358">
        <v>0</v>
      </c>
      <c r="Y337" s="358" t="s">
        <v>1443</v>
      </c>
      <c r="Z337" s="358" t="s">
        <v>1443</v>
      </c>
    </row>
    <row r="338" spans="2:26" x14ac:dyDescent="0.2">
      <c r="B338" s="358" t="s">
        <v>1358</v>
      </c>
      <c r="C338" s="358" t="s">
        <v>1442</v>
      </c>
      <c r="D338" s="358" t="s">
        <v>1868</v>
      </c>
      <c r="E338" s="358">
        <v>1104</v>
      </c>
      <c r="F338" s="358">
        <v>0</v>
      </c>
      <c r="G338" s="358">
        <v>9.6170000000000009</v>
      </c>
      <c r="H338" s="358">
        <v>2.1909999999999998</v>
      </c>
      <c r="I338" s="358">
        <v>0.60899999999999999</v>
      </c>
      <c r="J338" s="358">
        <v>0.30399999999999999</v>
      </c>
      <c r="K338" s="358">
        <v>2</v>
      </c>
      <c r="L338" s="358">
        <v>47279</v>
      </c>
      <c r="M338" s="358">
        <v>47279</v>
      </c>
      <c r="N338" s="358">
        <v>3.4755973682999998E-3</v>
      </c>
      <c r="O338" s="358">
        <v>3.4755973682999998E-3</v>
      </c>
      <c r="P338" s="358">
        <v>4</v>
      </c>
      <c r="Q338" s="358">
        <v>23568</v>
      </c>
      <c r="R338" s="358">
        <v>1.00017190455E-3</v>
      </c>
      <c r="S338" s="358">
        <v>0</v>
      </c>
      <c r="T338" s="358">
        <v>0</v>
      </c>
      <c r="U338" s="358">
        <v>0</v>
      </c>
      <c r="V338" s="358">
        <v>0</v>
      </c>
      <c r="W338" s="358">
        <v>0</v>
      </c>
      <c r="X338" s="358">
        <v>0</v>
      </c>
      <c r="Y338" s="358" t="s">
        <v>1443</v>
      </c>
      <c r="Z338" s="358" t="s">
        <v>1443</v>
      </c>
    </row>
    <row r="339" spans="2:26" x14ac:dyDescent="0.2">
      <c r="B339" s="358" t="s">
        <v>1359</v>
      </c>
      <c r="C339" s="358" t="s">
        <v>1442</v>
      </c>
      <c r="D339" s="358" t="s">
        <v>1867</v>
      </c>
      <c r="E339" s="358">
        <v>409</v>
      </c>
      <c r="F339" s="358">
        <v>0</v>
      </c>
      <c r="G339" s="358">
        <v>2.2029999999999998</v>
      </c>
      <c r="H339" s="358">
        <v>1.86</v>
      </c>
      <c r="I339" s="358">
        <v>4.0000000000000001E-3</v>
      </c>
      <c r="J339" s="358">
        <v>0.129</v>
      </c>
      <c r="K339" s="358">
        <v>0</v>
      </c>
      <c r="L339" s="358">
        <v>130</v>
      </c>
      <c r="M339" s="358">
        <v>130</v>
      </c>
      <c r="N339" s="358">
        <v>3.1255371999999998E-6</v>
      </c>
      <c r="O339" s="358">
        <v>3.1255371999999998E-6</v>
      </c>
      <c r="P339" s="358">
        <v>1</v>
      </c>
      <c r="Q339" s="358">
        <v>4371</v>
      </c>
      <c r="R339" s="358">
        <v>8.1263967240000006E-5</v>
      </c>
      <c r="S339" s="358">
        <v>0</v>
      </c>
      <c r="T339" s="358">
        <v>0</v>
      </c>
      <c r="U339" s="358">
        <v>0</v>
      </c>
      <c r="V339" s="358">
        <v>0</v>
      </c>
      <c r="W339" s="358">
        <v>0</v>
      </c>
      <c r="X339" s="358">
        <v>0</v>
      </c>
      <c r="Y339" s="358" t="s">
        <v>1443</v>
      </c>
      <c r="Z339" s="358" t="s">
        <v>1443</v>
      </c>
    </row>
    <row r="340" spans="2:26" x14ac:dyDescent="0.2">
      <c r="B340" s="358" t="s">
        <v>1648</v>
      </c>
      <c r="C340" s="358" t="s">
        <v>1442</v>
      </c>
      <c r="D340" s="358" t="s">
        <v>1868</v>
      </c>
      <c r="E340" s="358">
        <v>56</v>
      </c>
      <c r="F340" s="358">
        <v>0</v>
      </c>
      <c r="G340" s="358">
        <v>0.03</v>
      </c>
      <c r="H340" s="358">
        <v>0.17</v>
      </c>
      <c r="I340" s="358">
        <v>6.0000000000000001E-3</v>
      </c>
      <c r="J340" s="358">
        <v>0</v>
      </c>
      <c r="K340" s="358">
        <v>0</v>
      </c>
      <c r="L340" s="358">
        <v>311</v>
      </c>
      <c r="M340" s="358">
        <v>311</v>
      </c>
      <c r="N340" s="358">
        <v>3.1255371999999998E-6</v>
      </c>
      <c r="O340" s="358">
        <v>3.1255371999999998E-6</v>
      </c>
      <c r="P340" s="358">
        <v>0</v>
      </c>
      <c r="Q340" s="358">
        <v>0</v>
      </c>
      <c r="R340" s="358">
        <v>0</v>
      </c>
      <c r="S340" s="358">
        <v>0</v>
      </c>
      <c r="T340" s="358">
        <v>0</v>
      </c>
      <c r="U340" s="358">
        <v>0</v>
      </c>
      <c r="V340" s="358">
        <v>0</v>
      </c>
      <c r="W340" s="358">
        <v>0</v>
      </c>
      <c r="X340" s="358">
        <v>0</v>
      </c>
      <c r="Y340" s="358" t="s">
        <v>1443</v>
      </c>
      <c r="Z340" s="358" t="s">
        <v>1443</v>
      </c>
    </row>
    <row r="341" spans="2:26" x14ac:dyDescent="0.2">
      <c r="B341" s="358" t="s">
        <v>1649</v>
      </c>
      <c r="C341" s="358" t="s">
        <v>1442</v>
      </c>
      <c r="D341" s="358" t="s">
        <v>1867</v>
      </c>
      <c r="E341" s="358">
        <v>0</v>
      </c>
      <c r="F341" s="358">
        <v>0</v>
      </c>
      <c r="G341" s="358">
        <v>0</v>
      </c>
      <c r="H341" s="358">
        <v>0</v>
      </c>
      <c r="I341" s="358">
        <v>0</v>
      </c>
      <c r="J341" s="358">
        <v>0</v>
      </c>
      <c r="K341" s="358">
        <v>0</v>
      </c>
      <c r="L341" s="358">
        <v>0</v>
      </c>
      <c r="M341" s="358">
        <v>0</v>
      </c>
      <c r="N341" s="358">
        <v>0</v>
      </c>
      <c r="O341" s="358">
        <v>0</v>
      </c>
      <c r="P341" s="358">
        <v>0</v>
      </c>
      <c r="Q341" s="358">
        <v>0</v>
      </c>
      <c r="R341" s="358">
        <v>0</v>
      </c>
      <c r="S341" s="358">
        <v>0</v>
      </c>
      <c r="T341" s="358">
        <v>0</v>
      </c>
      <c r="U341" s="358">
        <v>0</v>
      </c>
      <c r="V341" s="358">
        <v>0</v>
      </c>
      <c r="W341" s="358">
        <v>0</v>
      </c>
      <c r="X341" s="358">
        <v>0</v>
      </c>
      <c r="Y341" s="358" t="s">
        <v>1443</v>
      </c>
      <c r="Z341" s="358" t="s">
        <v>1443</v>
      </c>
    </row>
    <row r="342" spans="2:26" x14ac:dyDescent="0.2">
      <c r="B342" s="358" t="s">
        <v>1360</v>
      </c>
      <c r="C342" s="358" t="s">
        <v>1442</v>
      </c>
      <c r="D342" s="358" t="s">
        <v>1868</v>
      </c>
      <c r="E342" s="358">
        <v>268</v>
      </c>
      <c r="F342" s="358">
        <v>0</v>
      </c>
      <c r="G342" s="358">
        <v>3.55</v>
      </c>
      <c r="H342" s="358">
        <v>1.413</v>
      </c>
      <c r="I342" s="358">
        <v>2E-3</v>
      </c>
      <c r="J342" s="358">
        <v>6.3E-2</v>
      </c>
      <c r="K342" s="358">
        <v>0</v>
      </c>
      <c r="L342" s="358">
        <v>57</v>
      </c>
      <c r="M342" s="358">
        <v>57</v>
      </c>
      <c r="N342" s="358">
        <v>3.1255371999999998E-6</v>
      </c>
      <c r="O342" s="358">
        <v>3.1255371999999998E-6</v>
      </c>
      <c r="P342" s="358">
        <v>1</v>
      </c>
      <c r="Q342" s="358">
        <v>1826</v>
      </c>
      <c r="R342" s="358">
        <v>3.4380909220000002E-5</v>
      </c>
      <c r="S342" s="358">
        <v>0</v>
      </c>
      <c r="T342" s="358">
        <v>0</v>
      </c>
      <c r="U342" s="358">
        <v>0</v>
      </c>
      <c r="V342" s="358">
        <v>0</v>
      </c>
      <c r="W342" s="358">
        <v>0</v>
      </c>
      <c r="X342" s="358">
        <v>0</v>
      </c>
      <c r="Y342" s="358" t="s">
        <v>1443</v>
      </c>
      <c r="Z342" s="358" t="s">
        <v>1443</v>
      </c>
    </row>
    <row r="343" spans="2:26" x14ac:dyDescent="0.2">
      <c r="B343" s="358" t="s">
        <v>1650</v>
      </c>
      <c r="C343" s="358" t="s">
        <v>1442</v>
      </c>
      <c r="D343" s="358" t="s">
        <v>1868</v>
      </c>
      <c r="E343" s="358">
        <v>0</v>
      </c>
      <c r="F343" s="358">
        <v>0</v>
      </c>
      <c r="G343" s="358">
        <v>0.69699999999999995</v>
      </c>
      <c r="H343" s="358">
        <v>0</v>
      </c>
      <c r="I343" s="358">
        <v>0</v>
      </c>
      <c r="J343" s="358">
        <v>0</v>
      </c>
      <c r="K343" s="358">
        <v>0</v>
      </c>
      <c r="L343" s="358">
        <v>0</v>
      </c>
      <c r="M343" s="358">
        <v>0</v>
      </c>
      <c r="N343" s="358">
        <v>0</v>
      </c>
      <c r="O343" s="358">
        <v>0</v>
      </c>
      <c r="P343" s="358">
        <v>0</v>
      </c>
      <c r="Q343" s="358">
        <v>0</v>
      </c>
      <c r="R343" s="358">
        <v>0</v>
      </c>
      <c r="S343" s="358">
        <v>0</v>
      </c>
      <c r="T343" s="358">
        <v>0</v>
      </c>
      <c r="U343" s="358">
        <v>0</v>
      </c>
      <c r="V343" s="358">
        <v>0</v>
      </c>
      <c r="W343" s="358">
        <v>0</v>
      </c>
      <c r="X343" s="358">
        <v>0</v>
      </c>
      <c r="Y343" s="358" t="s">
        <v>1443</v>
      </c>
      <c r="Z343" s="358" t="s">
        <v>1443</v>
      </c>
    </row>
    <row r="344" spans="2:26" x14ac:dyDescent="0.2">
      <c r="B344" s="358" t="s">
        <v>1651</v>
      </c>
      <c r="C344" s="358" t="s">
        <v>1442</v>
      </c>
      <c r="D344" s="358" t="s">
        <v>1868</v>
      </c>
      <c r="E344" s="358">
        <v>33</v>
      </c>
      <c r="F344" s="358">
        <v>0</v>
      </c>
      <c r="G344" s="358">
        <v>4.8419999999999996</v>
      </c>
      <c r="H344" s="358">
        <v>2.21</v>
      </c>
      <c r="I344" s="358">
        <v>0</v>
      </c>
      <c r="J344" s="358">
        <v>0</v>
      </c>
      <c r="K344" s="358">
        <v>0</v>
      </c>
      <c r="L344" s="358">
        <v>0</v>
      </c>
      <c r="M344" s="358">
        <v>0</v>
      </c>
      <c r="N344" s="358">
        <v>0</v>
      </c>
      <c r="O344" s="358">
        <v>0</v>
      </c>
      <c r="P344" s="358">
        <v>0</v>
      </c>
      <c r="Q344" s="358">
        <v>0</v>
      </c>
      <c r="R344" s="358">
        <v>0</v>
      </c>
      <c r="S344" s="358">
        <v>0</v>
      </c>
      <c r="T344" s="358">
        <v>0</v>
      </c>
      <c r="U344" s="358">
        <v>0</v>
      </c>
      <c r="V344" s="358">
        <v>0</v>
      </c>
      <c r="W344" s="358">
        <v>0</v>
      </c>
      <c r="X344" s="358">
        <v>0</v>
      </c>
      <c r="Y344" s="358" t="s">
        <v>1443</v>
      </c>
      <c r="Z344" s="358" t="s">
        <v>1443</v>
      </c>
    </row>
    <row r="345" spans="2:26" x14ac:dyDescent="0.2">
      <c r="B345" s="358" t="s">
        <v>1652</v>
      </c>
      <c r="C345" s="358" t="s">
        <v>1442</v>
      </c>
      <c r="D345" s="358" t="s">
        <v>1868</v>
      </c>
      <c r="E345" s="358">
        <v>88</v>
      </c>
      <c r="F345" s="358">
        <v>0</v>
      </c>
      <c r="G345" s="358">
        <v>1.7</v>
      </c>
      <c r="H345" s="358">
        <v>1.4930000000000001</v>
      </c>
      <c r="I345" s="358">
        <v>0</v>
      </c>
      <c r="J345" s="358">
        <v>0</v>
      </c>
      <c r="K345" s="358">
        <v>0</v>
      </c>
      <c r="L345" s="358">
        <v>0</v>
      </c>
      <c r="M345" s="358">
        <v>0</v>
      </c>
      <c r="N345" s="358">
        <v>0</v>
      </c>
      <c r="O345" s="358">
        <v>0</v>
      </c>
      <c r="P345" s="358">
        <v>0</v>
      </c>
      <c r="Q345" s="358">
        <v>0</v>
      </c>
      <c r="R345" s="358">
        <v>0</v>
      </c>
      <c r="S345" s="358">
        <v>0</v>
      </c>
      <c r="T345" s="358">
        <v>0</v>
      </c>
      <c r="U345" s="358">
        <v>0</v>
      </c>
      <c r="V345" s="358">
        <v>0</v>
      </c>
      <c r="W345" s="358">
        <v>0</v>
      </c>
      <c r="X345" s="358">
        <v>0</v>
      </c>
      <c r="Y345" s="358" t="s">
        <v>1443</v>
      </c>
      <c r="Z345" s="358" t="s">
        <v>1443</v>
      </c>
    </row>
    <row r="346" spans="2:26" x14ac:dyDescent="0.2">
      <c r="B346" s="358" t="s">
        <v>1361</v>
      </c>
      <c r="C346" s="358" t="s">
        <v>1442</v>
      </c>
      <c r="D346" s="358" t="s">
        <v>1867</v>
      </c>
      <c r="E346" s="358">
        <v>209</v>
      </c>
      <c r="F346" s="358">
        <v>0</v>
      </c>
      <c r="G346" s="358">
        <v>1.6120000000000001</v>
      </c>
      <c r="H346" s="358">
        <v>2.4969999999999999</v>
      </c>
      <c r="I346" s="358">
        <v>0.82099999999999995</v>
      </c>
      <c r="J346" s="358">
        <v>0.92400000000000004</v>
      </c>
      <c r="K346" s="358">
        <v>2</v>
      </c>
      <c r="L346" s="358">
        <v>10586</v>
      </c>
      <c r="M346" s="358">
        <v>10586</v>
      </c>
      <c r="N346" s="358">
        <v>8.3139289565000005E-4</v>
      </c>
      <c r="O346" s="358">
        <v>8.3139289565000005E-4</v>
      </c>
      <c r="P346" s="358">
        <v>3</v>
      </c>
      <c r="Q346" s="358">
        <v>11916</v>
      </c>
      <c r="R346" s="358">
        <v>3.1567925737000001E-4</v>
      </c>
      <c r="S346" s="358">
        <v>0</v>
      </c>
      <c r="T346" s="358">
        <v>0</v>
      </c>
      <c r="U346" s="358">
        <v>0</v>
      </c>
      <c r="V346" s="358">
        <v>0</v>
      </c>
      <c r="W346" s="358">
        <v>0</v>
      </c>
      <c r="X346" s="358">
        <v>0</v>
      </c>
      <c r="Y346" s="358" t="s">
        <v>1449</v>
      </c>
      <c r="Z346" s="358" t="s">
        <v>1443</v>
      </c>
    </row>
    <row r="347" spans="2:26" x14ac:dyDescent="0.2">
      <c r="B347" s="358" t="s">
        <v>1653</v>
      </c>
      <c r="C347" s="358" t="s">
        <v>1442</v>
      </c>
      <c r="D347" s="358" t="s">
        <v>1868</v>
      </c>
      <c r="E347" s="358">
        <v>0</v>
      </c>
      <c r="F347" s="358">
        <v>0</v>
      </c>
      <c r="G347" s="358">
        <v>2.0430000000000001</v>
      </c>
      <c r="H347" s="358">
        <v>2.0419999999999998</v>
      </c>
      <c r="I347" s="358">
        <v>0</v>
      </c>
      <c r="J347" s="358">
        <v>0</v>
      </c>
      <c r="K347" s="358">
        <v>0</v>
      </c>
      <c r="L347" s="358">
        <v>0</v>
      </c>
      <c r="M347" s="358">
        <v>0</v>
      </c>
      <c r="N347" s="358">
        <v>0</v>
      </c>
      <c r="O347" s="358">
        <v>0</v>
      </c>
      <c r="P347" s="358">
        <v>0</v>
      </c>
      <c r="Q347" s="358">
        <v>0</v>
      </c>
      <c r="R347" s="358">
        <v>0</v>
      </c>
      <c r="S347" s="358">
        <v>0</v>
      </c>
      <c r="T347" s="358">
        <v>0</v>
      </c>
      <c r="U347" s="358">
        <v>0</v>
      </c>
      <c r="V347" s="358">
        <v>0</v>
      </c>
      <c r="W347" s="358">
        <v>0</v>
      </c>
      <c r="X347" s="358">
        <v>0</v>
      </c>
      <c r="Y347" s="358" t="s">
        <v>1443</v>
      </c>
      <c r="Z347" s="358" t="s">
        <v>1443</v>
      </c>
    </row>
    <row r="348" spans="2:26" x14ac:dyDescent="0.2">
      <c r="B348" s="358" t="s">
        <v>1654</v>
      </c>
      <c r="C348" s="358" t="s">
        <v>1442</v>
      </c>
      <c r="D348" s="358" t="s">
        <v>1868</v>
      </c>
      <c r="E348" s="358">
        <v>309</v>
      </c>
      <c r="F348" s="358">
        <v>0</v>
      </c>
      <c r="G348" s="358">
        <v>4.702</v>
      </c>
      <c r="H348" s="358">
        <v>3.661</v>
      </c>
      <c r="I348" s="358">
        <v>0</v>
      </c>
      <c r="J348" s="358">
        <v>0</v>
      </c>
      <c r="K348" s="358">
        <v>0</v>
      </c>
      <c r="L348" s="358">
        <v>0</v>
      </c>
      <c r="M348" s="358">
        <v>0</v>
      </c>
      <c r="N348" s="358">
        <v>0</v>
      </c>
      <c r="O348" s="358">
        <v>0</v>
      </c>
      <c r="P348" s="358">
        <v>0</v>
      </c>
      <c r="Q348" s="358">
        <v>0</v>
      </c>
      <c r="R348" s="358">
        <v>0</v>
      </c>
      <c r="S348" s="358">
        <v>0</v>
      </c>
      <c r="T348" s="358">
        <v>0</v>
      </c>
      <c r="U348" s="358">
        <v>0</v>
      </c>
      <c r="V348" s="358">
        <v>0</v>
      </c>
      <c r="W348" s="358">
        <v>0</v>
      </c>
      <c r="X348" s="358">
        <v>0</v>
      </c>
      <c r="Y348" s="358" t="s">
        <v>1443</v>
      </c>
      <c r="Z348" s="358" t="s">
        <v>1443</v>
      </c>
    </row>
    <row r="349" spans="2:26" x14ac:dyDescent="0.2">
      <c r="B349" s="358" t="s">
        <v>1362</v>
      </c>
      <c r="C349" s="358" t="s">
        <v>1442</v>
      </c>
      <c r="D349" s="358" t="s">
        <v>1868</v>
      </c>
      <c r="E349" s="358">
        <v>1225</v>
      </c>
      <c r="F349" s="358">
        <v>2.105</v>
      </c>
      <c r="G349" s="358">
        <v>1.738</v>
      </c>
      <c r="H349" s="358">
        <v>4.13</v>
      </c>
      <c r="I349" s="358">
        <v>0.253</v>
      </c>
      <c r="J349" s="358">
        <v>2E-3</v>
      </c>
      <c r="K349" s="358">
        <v>2</v>
      </c>
      <c r="L349" s="358">
        <v>11561</v>
      </c>
      <c r="M349" s="358">
        <v>11561</v>
      </c>
      <c r="N349" s="358">
        <v>1.1251933926E-4</v>
      </c>
      <c r="O349" s="358">
        <v>1.1251933926E-4</v>
      </c>
      <c r="P349" s="358">
        <v>1</v>
      </c>
      <c r="Q349" s="358">
        <v>90</v>
      </c>
      <c r="R349" s="358">
        <v>6.2510743999999996E-6</v>
      </c>
      <c r="S349" s="358">
        <v>0</v>
      </c>
      <c r="T349" s="358">
        <v>0</v>
      </c>
      <c r="U349" s="358">
        <v>0</v>
      </c>
      <c r="V349" s="358">
        <v>0</v>
      </c>
      <c r="W349" s="358">
        <v>0</v>
      </c>
      <c r="X349" s="358">
        <v>0</v>
      </c>
      <c r="Y349" s="358" t="s">
        <v>1443</v>
      </c>
      <c r="Z349" s="358" t="s">
        <v>1443</v>
      </c>
    </row>
    <row r="350" spans="2:26" x14ac:dyDescent="0.2">
      <c r="B350" s="358" t="s">
        <v>1655</v>
      </c>
      <c r="C350" s="358" t="s">
        <v>1442</v>
      </c>
      <c r="D350" s="358" t="s">
        <v>1867</v>
      </c>
      <c r="E350" s="358">
        <v>6</v>
      </c>
      <c r="F350" s="358">
        <v>0</v>
      </c>
      <c r="G350" s="358">
        <v>7.835</v>
      </c>
      <c r="H350" s="358">
        <v>1.9850000000000001</v>
      </c>
      <c r="I350" s="358">
        <v>0.23799999999999999</v>
      </c>
      <c r="J350" s="358">
        <v>0</v>
      </c>
      <c r="K350" s="358">
        <v>1</v>
      </c>
      <c r="L350" s="358">
        <v>111</v>
      </c>
      <c r="M350" s="358">
        <v>111</v>
      </c>
      <c r="N350" s="358">
        <v>1.8753223210000001E-5</v>
      </c>
      <c r="O350" s="358">
        <v>1.8753223210000001E-5</v>
      </c>
      <c r="P350" s="358">
        <v>0</v>
      </c>
      <c r="Q350" s="358">
        <v>0</v>
      </c>
      <c r="R350" s="358">
        <v>0</v>
      </c>
      <c r="S350" s="358">
        <v>0</v>
      </c>
      <c r="T350" s="358">
        <v>0</v>
      </c>
      <c r="U350" s="358">
        <v>0</v>
      </c>
      <c r="V350" s="358">
        <v>0</v>
      </c>
      <c r="W350" s="358">
        <v>0</v>
      </c>
      <c r="X350" s="358">
        <v>0</v>
      </c>
      <c r="Y350" s="358" t="s">
        <v>1443</v>
      </c>
      <c r="Z350" s="358" t="s">
        <v>1443</v>
      </c>
    </row>
    <row r="351" spans="2:26" x14ac:dyDescent="0.2">
      <c r="B351" s="358" t="s">
        <v>1656</v>
      </c>
      <c r="C351" s="358" t="s">
        <v>1442</v>
      </c>
      <c r="D351" s="358" t="s">
        <v>1867</v>
      </c>
      <c r="E351" s="358">
        <v>693</v>
      </c>
      <c r="F351" s="358">
        <v>0.48499999999999999</v>
      </c>
      <c r="G351" s="358">
        <v>4.101</v>
      </c>
      <c r="H351" s="358">
        <v>3.0680000000000001</v>
      </c>
      <c r="I351" s="358">
        <v>1.2E-2</v>
      </c>
      <c r="J351" s="358">
        <v>0</v>
      </c>
      <c r="K351" s="358">
        <v>0</v>
      </c>
      <c r="L351" s="358">
        <v>401</v>
      </c>
      <c r="M351" s="358">
        <v>401</v>
      </c>
      <c r="N351" s="358">
        <v>9.3766116100000005E-6</v>
      </c>
      <c r="O351" s="358">
        <v>9.3766116100000005E-6</v>
      </c>
      <c r="P351" s="358">
        <v>0</v>
      </c>
      <c r="Q351" s="358">
        <v>0</v>
      </c>
      <c r="R351" s="358">
        <v>0</v>
      </c>
      <c r="S351" s="358">
        <v>0</v>
      </c>
      <c r="T351" s="358">
        <v>0</v>
      </c>
      <c r="U351" s="358">
        <v>0</v>
      </c>
      <c r="V351" s="358">
        <v>0</v>
      </c>
      <c r="W351" s="358">
        <v>0</v>
      </c>
      <c r="X351" s="358">
        <v>0</v>
      </c>
      <c r="Y351" s="358" t="s">
        <v>1443</v>
      </c>
      <c r="Z351" s="358" t="s">
        <v>1443</v>
      </c>
    </row>
    <row r="352" spans="2:26" x14ac:dyDescent="0.2">
      <c r="B352" s="358" t="s">
        <v>1657</v>
      </c>
      <c r="C352" s="358" t="s">
        <v>1442</v>
      </c>
      <c r="D352" s="358" t="s">
        <v>1867</v>
      </c>
      <c r="E352" s="358">
        <v>0</v>
      </c>
      <c r="F352" s="358">
        <v>0</v>
      </c>
      <c r="G352" s="358">
        <v>0</v>
      </c>
      <c r="H352" s="358">
        <v>0</v>
      </c>
      <c r="I352" s="358">
        <v>0</v>
      </c>
      <c r="J352" s="358">
        <v>0</v>
      </c>
      <c r="K352" s="358">
        <v>0</v>
      </c>
      <c r="L352" s="358">
        <v>0</v>
      </c>
      <c r="M352" s="358">
        <v>0</v>
      </c>
      <c r="N352" s="358">
        <v>0</v>
      </c>
      <c r="O352" s="358">
        <v>0</v>
      </c>
      <c r="P352" s="358">
        <v>0</v>
      </c>
      <c r="Q352" s="358">
        <v>0</v>
      </c>
      <c r="R352" s="358">
        <v>0</v>
      </c>
      <c r="S352" s="358">
        <v>0</v>
      </c>
      <c r="T352" s="358">
        <v>0</v>
      </c>
      <c r="U352" s="358">
        <v>0</v>
      </c>
      <c r="V352" s="358">
        <v>0</v>
      </c>
      <c r="W352" s="358">
        <v>0</v>
      </c>
      <c r="X352" s="358">
        <v>0</v>
      </c>
      <c r="Y352" s="358" t="s">
        <v>1443</v>
      </c>
      <c r="Z352" s="358" t="s">
        <v>1443</v>
      </c>
    </row>
    <row r="353" spans="2:26" x14ac:dyDescent="0.2">
      <c r="B353" s="358" t="s">
        <v>1658</v>
      </c>
      <c r="C353" s="358" t="s">
        <v>1442</v>
      </c>
      <c r="D353" s="358" t="s">
        <v>1868</v>
      </c>
      <c r="E353" s="358">
        <v>1404</v>
      </c>
      <c r="F353" s="358">
        <v>1.5089999999999999</v>
      </c>
      <c r="G353" s="358">
        <v>4.2990000000000004</v>
      </c>
      <c r="H353" s="358">
        <v>3.738</v>
      </c>
      <c r="I353" s="358">
        <v>0.34399999999999997</v>
      </c>
      <c r="J353" s="358">
        <v>0</v>
      </c>
      <c r="K353" s="358">
        <v>2</v>
      </c>
      <c r="L353" s="358">
        <v>19912</v>
      </c>
      <c r="M353" s="358">
        <v>19912</v>
      </c>
      <c r="N353" s="358">
        <v>2.9380049695999999E-4</v>
      </c>
      <c r="O353" s="358">
        <v>2.9380049695999999E-4</v>
      </c>
      <c r="P353" s="358">
        <v>0</v>
      </c>
      <c r="Q353" s="358">
        <v>0</v>
      </c>
      <c r="R353" s="358">
        <v>0</v>
      </c>
      <c r="S353" s="358">
        <v>0</v>
      </c>
      <c r="T353" s="358">
        <v>0</v>
      </c>
      <c r="U353" s="358">
        <v>0</v>
      </c>
      <c r="V353" s="358">
        <v>0</v>
      </c>
      <c r="W353" s="358">
        <v>0</v>
      </c>
      <c r="X353" s="358">
        <v>0</v>
      </c>
      <c r="Y353" s="358" t="s">
        <v>1443</v>
      </c>
      <c r="Z353" s="358" t="s">
        <v>1443</v>
      </c>
    </row>
    <row r="354" spans="2:26" x14ac:dyDescent="0.2">
      <c r="B354" s="358" t="s">
        <v>1363</v>
      </c>
      <c r="C354" s="358" t="s">
        <v>1442</v>
      </c>
      <c r="D354" s="358" t="s">
        <v>1868</v>
      </c>
      <c r="E354" s="358">
        <v>501</v>
      </c>
      <c r="F354" s="358">
        <v>1.3879999999999999</v>
      </c>
      <c r="G354" s="358">
        <v>2.1589999999999998</v>
      </c>
      <c r="H354" s="358">
        <v>2.8940000000000001</v>
      </c>
      <c r="I354" s="358">
        <v>1.365</v>
      </c>
      <c r="J354" s="358">
        <v>5.0000000000000001E-3</v>
      </c>
      <c r="K354" s="358">
        <v>1</v>
      </c>
      <c r="L354" s="358">
        <v>36403</v>
      </c>
      <c r="M354" s="358">
        <v>36403</v>
      </c>
      <c r="N354" s="358">
        <v>1.5690196752600001E-3</v>
      </c>
      <c r="O354" s="358">
        <v>1.5690196752600001E-3</v>
      </c>
      <c r="P354" s="358">
        <v>1</v>
      </c>
      <c r="Q354" s="358">
        <v>135</v>
      </c>
      <c r="R354" s="358">
        <v>1.5627686010000001E-5</v>
      </c>
      <c r="S354" s="358">
        <v>0</v>
      </c>
      <c r="T354" s="358">
        <v>0</v>
      </c>
      <c r="U354" s="358">
        <v>0</v>
      </c>
      <c r="V354" s="358">
        <v>0</v>
      </c>
      <c r="W354" s="358">
        <v>0</v>
      </c>
      <c r="X354" s="358">
        <v>0</v>
      </c>
      <c r="Y354" s="358" t="s">
        <v>1443</v>
      </c>
      <c r="Z354" s="358" t="s">
        <v>1443</v>
      </c>
    </row>
    <row r="355" spans="2:26" x14ac:dyDescent="0.2">
      <c r="B355" s="358" t="s">
        <v>1659</v>
      </c>
      <c r="C355" s="358" t="s">
        <v>1442</v>
      </c>
      <c r="D355" s="358" t="s">
        <v>1867</v>
      </c>
      <c r="E355" s="358">
        <v>2</v>
      </c>
      <c r="F355" s="358">
        <v>0</v>
      </c>
      <c r="G355" s="358">
        <v>0.159</v>
      </c>
      <c r="H355" s="358">
        <v>0.66200000000000003</v>
      </c>
      <c r="I355" s="358">
        <v>0</v>
      </c>
      <c r="J355" s="358">
        <v>0</v>
      </c>
      <c r="K355" s="358">
        <v>0</v>
      </c>
      <c r="L355" s="358">
        <v>0</v>
      </c>
      <c r="M355" s="358">
        <v>0</v>
      </c>
      <c r="N355" s="358">
        <v>0</v>
      </c>
      <c r="O355" s="358">
        <v>0</v>
      </c>
      <c r="P355" s="358">
        <v>0</v>
      </c>
      <c r="Q355" s="358">
        <v>0</v>
      </c>
      <c r="R355" s="358">
        <v>0</v>
      </c>
      <c r="S355" s="358">
        <v>0</v>
      </c>
      <c r="T355" s="358">
        <v>0</v>
      </c>
      <c r="U355" s="358">
        <v>0</v>
      </c>
      <c r="V355" s="358">
        <v>0</v>
      </c>
      <c r="W355" s="358">
        <v>0</v>
      </c>
      <c r="X355" s="358">
        <v>0</v>
      </c>
      <c r="Y355" s="358" t="s">
        <v>1443</v>
      </c>
      <c r="Z355" s="358" t="s">
        <v>1443</v>
      </c>
    </row>
    <row r="356" spans="2:26" x14ac:dyDescent="0.2">
      <c r="B356" s="358" t="s">
        <v>1660</v>
      </c>
      <c r="C356" s="358" t="s">
        <v>1442</v>
      </c>
      <c r="D356" s="358" t="s">
        <v>1868</v>
      </c>
      <c r="E356" s="358">
        <v>5</v>
      </c>
      <c r="F356" s="358">
        <v>0</v>
      </c>
      <c r="G356" s="358">
        <v>1.7110000000000001</v>
      </c>
      <c r="H356" s="358">
        <v>2.4929999999999999</v>
      </c>
      <c r="I356" s="358">
        <v>0</v>
      </c>
      <c r="J356" s="358">
        <v>0</v>
      </c>
      <c r="K356" s="358">
        <v>0</v>
      </c>
      <c r="L356" s="358">
        <v>0</v>
      </c>
      <c r="M356" s="358">
        <v>0</v>
      </c>
      <c r="N356" s="358">
        <v>0</v>
      </c>
      <c r="O356" s="358">
        <v>0</v>
      </c>
      <c r="P356" s="358">
        <v>0</v>
      </c>
      <c r="Q356" s="358">
        <v>0</v>
      </c>
      <c r="R356" s="358">
        <v>0</v>
      </c>
      <c r="S356" s="358">
        <v>0</v>
      </c>
      <c r="T356" s="358">
        <v>0</v>
      </c>
      <c r="U356" s="358">
        <v>0</v>
      </c>
      <c r="V356" s="358">
        <v>0</v>
      </c>
      <c r="W356" s="358">
        <v>0</v>
      </c>
      <c r="X356" s="358">
        <v>0</v>
      </c>
      <c r="Y356" s="358" t="s">
        <v>1443</v>
      </c>
      <c r="Z356" s="358" t="s">
        <v>1443</v>
      </c>
    </row>
    <row r="357" spans="2:26" x14ac:dyDescent="0.2">
      <c r="B357" s="358" t="s">
        <v>1364</v>
      </c>
      <c r="C357" s="358" t="s">
        <v>1442</v>
      </c>
      <c r="D357" s="358" t="s">
        <v>1868</v>
      </c>
      <c r="E357" s="358">
        <v>899</v>
      </c>
      <c r="F357" s="358">
        <v>4.7069999999999999</v>
      </c>
      <c r="G357" s="358">
        <v>1.145</v>
      </c>
      <c r="H357" s="358">
        <v>3.7610000000000001</v>
      </c>
      <c r="I357" s="358">
        <v>2.7010000000000001</v>
      </c>
      <c r="J357" s="358">
        <v>2E-3</v>
      </c>
      <c r="K357" s="358">
        <v>3</v>
      </c>
      <c r="L357" s="358">
        <v>99450</v>
      </c>
      <c r="M357" s="358">
        <v>99450</v>
      </c>
      <c r="N357" s="358">
        <v>3.0192689368499998E-3</v>
      </c>
      <c r="O357" s="358">
        <v>3.0192689368499998E-3</v>
      </c>
      <c r="P357" s="358">
        <v>1</v>
      </c>
      <c r="Q357" s="358">
        <v>90</v>
      </c>
      <c r="R357" s="358">
        <v>3.1255371999999998E-6</v>
      </c>
      <c r="S357" s="358">
        <v>0</v>
      </c>
      <c r="T357" s="358">
        <v>0</v>
      </c>
      <c r="U357" s="358">
        <v>0</v>
      </c>
      <c r="V357" s="358">
        <v>0</v>
      </c>
      <c r="W357" s="358">
        <v>0</v>
      </c>
      <c r="X357" s="358">
        <v>0</v>
      </c>
      <c r="Y357" s="358" t="s">
        <v>1443</v>
      </c>
      <c r="Z357" s="358" t="s">
        <v>1443</v>
      </c>
    </row>
    <row r="358" spans="2:26" x14ac:dyDescent="0.2">
      <c r="B358" s="358" t="s">
        <v>1661</v>
      </c>
      <c r="C358" s="358" t="s">
        <v>1442</v>
      </c>
      <c r="D358" s="358" t="s">
        <v>1867</v>
      </c>
      <c r="E358" s="358">
        <v>7</v>
      </c>
      <c r="F358" s="358">
        <v>0.19400000000000001</v>
      </c>
      <c r="G358" s="358">
        <v>3.3940000000000001</v>
      </c>
      <c r="H358" s="358">
        <v>0.38600000000000001</v>
      </c>
      <c r="I358" s="358">
        <v>0</v>
      </c>
      <c r="J358" s="358">
        <v>0</v>
      </c>
      <c r="K358" s="358">
        <v>0</v>
      </c>
      <c r="L358" s="358">
        <v>0</v>
      </c>
      <c r="M358" s="358">
        <v>0</v>
      </c>
      <c r="N358" s="358">
        <v>0</v>
      </c>
      <c r="O358" s="358">
        <v>0</v>
      </c>
      <c r="P358" s="358">
        <v>0</v>
      </c>
      <c r="Q358" s="358">
        <v>0</v>
      </c>
      <c r="R358" s="358">
        <v>0</v>
      </c>
      <c r="S358" s="358">
        <v>0</v>
      </c>
      <c r="T358" s="358">
        <v>0</v>
      </c>
      <c r="U358" s="358">
        <v>0</v>
      </c>
      <c r="V358" s="358">
        <v>0</v>
      </c>
      <c r="W358" s="358">
        <v>0</v>
      </c>
      <c r="X358" s="358">
        <v>0</v>
      </c>
      <c r="Y358" s="358" t="s">
        <v>1443</v>
      </c>
      <c r="Z358" s="358" t="s">
        <v>1443</v>
      </c>
    </row>
    <row r="359" spans="2:26" x14ac:dyDescent="0.2">
      <c r="B359" s="358" t="s">
        <v>1662</v>
      </c>
      <c r="C359" s="358" t="s">
        <v>1442</v>
      </c>
      <c r="D359" s="358" t="s">
        <v>1868</v>
      </c>
      <c r="E359" s="358">
        <v>94</v>
      </c>
      <c r="F359" s="358">
        <v>0.129</v>
      </c>
      <c r="G359" s="358">
        <v>3.55</v>
      </c>
      <c r="H359" s="358">
        <v>2.625</v>
      </c>
      <c r="I359" s="358">
        <v>0.159</v>
      </c>
      <c r="J359" s="358">
        <v>0</v>
      </c>
      <c r="K359" s="358">
        <v>0</v>
      </c>
      <c r="L359" s="358">
        <v>875</v>
      </c>
      <c r="M359" s="358">
        <v>875</v>
      </c>
      <c r="N359" s="358">
        <v>6.2510743999999996E-6</v>
      </c>
      <c r="O359" s="358">
        <v>6.2510743999999996E-6</v>
      </c>
      <c r="P359" s="358">
        <v>0</v>
      </c>
      <c r="Q359" s="358">
        <v>0</v>
      </c>
      <c r="R359" s="358">
        <v>0</v>
      </c>
      <c r="S359" s="358">
        <v>0</v>
      </c>
      <c r="T359" s="358">
        <v>0</v>
      </c>
      <c r="U359" s="358">
        <v>0</v>
      </c>
      <c r="V359" s="358">
        <v>0</v>
      </c>
      <c r="W359" s="358">
        <v>0</v>
      </c>
      <c r="X359" s="358">
        <v>0</v>
      </c>
      <c r="Y359" s="358" t="s">
        <v>1443</v>
      </c>
      <c r="Z359" s="358" t="s">
        <v>1443</v>
      </c>
    </row>
    <row r="360" spans="2:26" x14ac:dyDescent="0.2">
      <c r="B360" s="358" t="s">
        <v>1663</v>
      </c>
      <c r="C360" s="358" t="s">
        <v>1442</v>
      </c>
      <c r="D360" s="358" t="s">
        <v>1868</v>
      </c>
      <c r="E360" s="358">
        <v>913</v>
      </c>
      <c r="F360" s="358">
        <v>0.222</v>
      </c>
      <c r="G360" s="358">
        <v>5.0830000000000002</v>
      </c>
      <c r="H360" s="358">
        <v>5.726</v>
      </c>
      <c r="I360" s="358">
        <v>8.0000000000000002E-3</v>
      </c>
      <c r="J360" s="358">
        <v>0</v>
      </c>
      <c r="K360" s="358">
        <v>1</v>
      </c>
      <c r="L360" s="358">
        <v>206</v>
      </c>
      <c r="M360" s="358">
        <v>206</v>
      </c>
      <c r="N360" s="358">
        <v>6.2510743999999996E-6</v>
      </c>
      <c r="O360" s="358">
        <v>6.2510743999999996E-6</v>
      </c>
      <c r="P360" s="358">
        <v>0</v>
      </c>
      <c r="Q360" s="358">
        <v>0</v>
      </c>
      <c r="R360" s="358">
        <v>0</v>
      </c>
      <c r="S360" s="358">
        <v>0</v>
      </c>
      <c r="T360" s="358">
        <v>0</v>
      </c>
      <c r="U360" s="358">
        <v>0</v>
      </c>
      <c r="V360" s="358">
        <v>0</v>
      </c>
      <c r="W360" s="358">
        <v>0</v>
      </c>
      <c r="X360" s="358">
        <v>0</v>
      </c>
      <c r="Y360" s="358" t="s">
        <v>1443</v>
      </c>
      <c r="Z360" s="358" t="s">
        <v>1443</v>
      </c>
    </row>
    <row r="361" spans="2:26" x14ac:dyDescent="0.2">
      <c r="B361" s="358" t="s">
        <v>1664</v>
      </c>
      <c r="C361" s="358" t="s">
        <v>1442</v>
      </c>
      <c r="D361" s="358" t="s">
        <v>1867</v>
      </c>
      <c r="E361" s="358">
        <v>11</v>
      </c>
      <c r="F361" s="358">
        <v>0</v>
      </c>
      <c r="G361" s="358">
        <v>3.5019999999999998</v>
      </c>
      <c r="H361" s="358">
        <v>6.0339999999999998</v>
      </c>
      <c r="I361" s="358">
        <v>0</v>
      </c>
      <c r="J361" s="358">
        <v>0</v>
      </c>
      <c r="K361" s="358">
        <v>0</v>
      </c>
      <c r="L361" s="358">
        <v>0</v>
      </c>
      <c r="M361" s="358">
        <v>0</v>
      </c>
      <c r="N361" s="358">
        <v>0</v>
      </c>
      <c r="O361" s="358">
        <v>0</v>
      </c>
      <c r="P361" s="358">
        <v>0</v>
      </c>
      <c r="Q361" s="358">
        <v>0</v>
      </c>
      <c r="R361" s="358">
        <v>0</v>
      </c>
      <c r="S361" s="358">
        <v>0</v>
      </c>
      <c r="T361" s="358">
        <v>0</v>
      </c>
      <c r="U361" s="358">
        <v>0</v>
      </c>
      <c r="V361" s="358">
        <v>0</v>
      </c>
      <c r="W361" s="358">
        <v>0</v>
      </c>
      <c r="X361" s="358">
        <v>0</v>
      </c>
      <c r="Y361" s="358" t="s">
        <v>1443</v>
      </c>
      <c r="Z361" s="358" t="s">
        <v>1443</v>
      </c>
    </row>
    <row r="362" spans="2:26" x14ac:dyDescent="0.2">
      <c r="B362" s="358" t="s">
        <v>1665</v>
      </c>
      <c r="C362" s="358" t="s">
        <v>1442</v>
      </c>
      <c r="D362" s="358" t="s">
        <v>1868</v>
      </c>
      <c r="E362" s="358">
        <v>52</v>
      </c>
      <c r="F362" s="358">
        <v>1.117</v>
      </c>
      <c r="G362" s="358">
        <v>1.1100000000000001</v>
      </c>
      <c r="H362" s="358">
        <v>2.7210000000000001</v>
      </c>
      <c r="I362" s="358">
        <v>0</v>
      </c>
      <c r="J362" s="358">
        <v>0</v>
      </c>
      <c r="K362" s="358">
        <v>0</v>
      </c>
      <c r="L362" s="358">
        <v>0</v>
      </c>
      <c r="M362" s="358">
        <v>0</v>
      </c>
      <c r="N362" s="358">
        <v>0</v>
      </c>
      <c r="O362" s="358">
        <v>0</v>
      </c>
      <c r="P362" s="358">
        <v>0</v>
      </c>
      <c r="Q362" s="358">
        <v>0</v>
      </c>
      <c r="R362" s="358">
        <v>0</v>
      </c>
      <c r="S362" s="358">
        <v>0</v>
      </c>
      <c r="T362" s="358">
        <v>0</v>
      </c>
      <c r="U362" s="358">
        <v>0</v>
      </c>
      <c r="V362" s="358">
        <v>0</v>
      </c>
      <c r="W362" s="358">
        <v>0</v>
      </c>
      <c r="X362" s="358">
        <v>0</v>
      </c>
      <c r="Y362" s="358" t="s">
        <v>1443</v>
      </c>
      <c r="Z362" s="358" t="s">
        <v>1443</v>
      </c>
    </row>
    <row r="363" spans="2:26" x14ac:dyDescent="0.2">
      <c r="B363" s="358" t="s">
        <v>1666</v>
      </c>
      <c r="C363" s="358" t="s">
        <v>1442</v>
      </c>
      <c r="D363" s="358" t="s">
        <v>1867</v>
      </c>
      <c r="E363" s="358">
        <v>54</v>
      </c>
      <c r="F363" s="358">
        <v>0</v>
      </c>
      <c r="G363" s="358">
        <v>8.1820000000000004</v>
      </c>
      <c r="H363" s="358">
        <v>1.9339999999999999</v>
      </c>
      <c r="I363" s="358">
        <v>0</v>
      </c>
      <c r="J363" s="358">
        <v>0</v>
      </c>
      <c r="K363" s="358">
        <v>0</v>
      </c>
      <c r="L363" s="358">
        <v>0</v>
      </c>
      <c r="M363" s="358">
        <v>0</v>
      </c>
      <c r="N363" s="358">
        <v>0</v>
      </c>
      <c r="O363" s="358">
        <v>0</v>
      </c>
      <c r="P363" s="358">
        <v>0</v>
      </c>
      <c r="Q363" s="358">
        <v>0</v>
      </c>
      <c r="R363" s="358">
        <v>0</v>
      </c>
      <c r="S363" s="358">
        <v>0</v>
      </c>
      <c r="T363" s="358">
        <v>0</v>
      </c>
      <c r="U363" s="358">
        <v>0</v>
      </c>
      <c r="V363" s="358">
        <v>0</v>
      </c>
      <c r="W363" s="358">
        <v>0</v>
      </c>
      <c r="X363" s="358">
        <v>0</v>
      </c>
      <c r="Y363" s="358" t="s">
        <v>1443</v>
      </c>
      <c r="Z363" s="358" t="s">
        <v>1443</v>
      </c>
    </row>
    <row r="364" spans="2:26" x14ac:dyDescent="0.2">
      <c r="B364" s="358" t="s">
        <v>1667</v>
      </c>
      <c r="C364" s="358" t="s">
        <v>1442</v>
      </c>
      <c r="D364" s="358" t="s">
        <v>1868</v>
      </c>
      <c r="E364" s="358">
        <v>60</v>
      </c>
      <c r="F364" s="358">
        <v>0</v>
      </c>
      <c r="G364" s="358">
        <v>2.8170000000000002</v>
      </c>
      <c r="H364" s="358">
        <v>1.0880000000000001</v>
      </c>
      <c r="I364" s="358">
        <v>0</v>
      </c>
      <c r="J364" s="358">
        <v>0</v>
      </c>
      <c r="K364" s="358">
        <v>0</v>
      </c>
      <c r="L364" s="358">
        <v>0</v>
      </c>
      <c r="M364" s="358">
        <v>0</v>
      </c>
      <c r="N364" s="358">
        <v>0</v>
      </c>
      <c r="O364" s="358">
        <v>0</v>
      </c>
      <c r="P364" s="358">
        <v>0</v>
      </c>
      <c r="Q364" s="358">
        <v>0</v>
      </c>
      <c r="R364" s="358">
        <v>0</v>
      </c>
      <c r="S364" s="358">
        <v>0</v>
      </c>
      <c r="T364" s="358">
        <v>0</v>
      </c>
      <c r="U364" s="358">
        <v>0</v>
      </c>
      <c r="V364" s="358">
        <v>0</v>
      </c>
      <c r="W364" s="358">
        <v>0</v>
      </c>
      <c r="X364" s="358">
        <v>0</v>
      </c>
      <c r="Y364" s="358" t="s">
        <v>1443</v>
      </c>
      <c r="Z364" s="358" t="s">
        <v>1443</v>
      </c>
    </row>
    <row r="365" spans="2:26" x14ac:dyDescent="0.2">
      <c r="B365" s="358" t="s">
        <v>1668</v>
      </c>
      <c r="C365" s="358" t="s">
        <v>1442</v>
      </c>
      <c r="D365" s="358" t="s">
        <v>1867</v>
      </c>
      <c r="E365" s="358">
        <v>186</v>
      </c>
      <c r="F365" s="358">
        <v>0</v>
      </c>
      <c r="G365" s="358">
        <v>2.6070000000000002</v>
      </c>
      <c r="H365" s="358">
        <v>5</v>
      </c>
      <c r="I365" s="358">
        <v>0</v>
      </c>
      <c r="J365" s="358">
        <v>0</v>
      </c>
      <c r="K365" s="358">
        <v>0</v>
      </c>
      <c r="L365" s="358">
        <v>0</v>
      </c>
      <c r="M365" s="358">
        <v>0</v>
      </c>
      <c r="N365" s="358">
        <v>0</v>
      </c>
      <c r="O365" s="358">
        <v>0</v>
      </c>
      <c r="P365" s="358">
        <v>0</v>
      </c>
      <c r="Q365" s="358">
        <v>0</v>
      </c>
      <c r="R365" s="358">
        <v>0</v>
      </c>
      <c r="S365" s="358">
        <v>0</v>
      </c>
      <c r="T365" s="358">
        <v>0</v>
      </c>
      <c r="U365" s="358">
        <v>0</v>
      </c>
      <c r="V365" s="358">
        <v>0</v>
      </c>
      <c r="W365" s="358">
        <v>0</v>
      </c>
      <c r="X365" s="358">
        <v>0</v>
      </c>
      <c r="Y365" s="358" t="s">
        <v>1443</v>
      </c>
      <c r="Z365" s="358" t="s">
        <v>1443</v>
      </c>
    </row>
    <row r="366" spans="2:26" x14ac:dyDescent="0.2">
      <c r="B366" s="358" t="s">
        <v>1669</v>
      </c>
      <c r="C366" s="358" t="s">
        <v>1442</v>
      </c>
      <c r="D366" s="358" t="s">
        <v>1867</v>
      </c>
      <c r="E366" s="358">
        <v>27</v>
      </c>
      <c r="F366" s="358">
        <v>0</v>
      </c>
      <c r="G366" s="358">
        <v>0.68899999999999995</v>
      </c>
      <c r="H366" s="358">
        <v>5.5</v>
      </c>
      <c r="I366" s="358">
        <v>0</v>
      </c>
      <c r="J366" s="358">
        <v>0</v>
      </c>
      <c r="K366" s="358">
        <v>0</v>
      </c>
      <c r="L366" s="358">
        <v>0</v>
      </c>
      <c r="M366" s="358">
        <v>0</v>
      </c>
      <c r="N366" s="358">
        <v>0</v>
      </c>
      <c r="O366" s="358">
        <v>0</v>
      </c>
      <c r="P366" s="358">
        <v>0</v>
      </c>
      <c r="Q366" s="358">
        <v>0</v>
      </c>
      <c r="R366" s="358">
        <v>0</v>
      </c>
      <c r="S366" s="358">
        <v>0</v>
      </c>
      <c r="T366" s="358">
        <v>0</v>
      </c>
      <c r="U366" s="358">
        <v>0</v>
      </c>
      <c r="V366" s="358">
        <v>0</v>
      </c>
      <c r="W366" s="358">
        <v>0</v>
      </c>
      <c r="X366" s="358">
        <v>0</v>
      </c>
      <c r="Y366" s="358" t="s">
        <v>1443</v>
      </c>
      <c r="Z366" s="358" t="s">
        <v>1443</v>
      </c>
    </row>
    <row r="367" spans="2:26" x14ac:dyDescent="0.2">
      <c r="B367" s="358" t="s">
        <v>1670</v>
      </c>
      <c r="C367" s="358" t="s">
        <v>1442</v>
      </c>
      <c r="D367" s="358" t="s">
        <v>1867</v>
      </c>
      <c r="E367" s="358">
        <v>445</v>
      </c>
      <c r="F367" s="358">
        <v>0</v>
      </c>
      <c r="G367" s="358">
        <v>3.49</v>
      </c>
      <c r="H367" s="358">
        <v>4.9000000000000004</v>
      </c>
      <c r="I367" s="358">
        <v>0</v>
      </c>
      <c r="J367" s="358">
        <v>0</v>
      </c>
      <c r="K367" s="358">
        <v>0</v>
      </c>
      <c r="L367" s="358">
        <v>0</v>
      </c>
      <c r="M367" s="358">
        <v>0</v>
      </c>
      <c r="N367" s="358">
        <v>0</v>
      </c>
      <c r="O367" s="358">
        <v>0</v>
      </c>
      <c r="P367" s="358">
        <v>0</v>
      </c>
      <c r="Q367" s="358">
        <v>0</v>
      </c>
      <c r="R367" s="358">
        <v>0</v>
      </c>
      <c r="S367" s="358">
        <v>0</v>
      </c>
      <c r="T367" s="358">
        <v>0</v>
      </c>
      <c r="U367" s="358">
        <v>0</v>
      </c>
      <c r="V367" s="358">
        <v>0</v>
      </c>
      <c r="W367" s="358">
        <v>0</v>
      </c>
      <c r="X367" s="358">
        <v>0</v>
      </c>
      <c r="Y367" s="358" t="s">
        <v>1443</v>
      </c>
      <c r="Z367" s="358" t="s">
        <v>1443</v>
      </c>
    </row>
    <row r="368" spans="2:26" x14ac:dyDescent="0.2">
      <c r="B368" s="358" t="s">
        <v>1671</v>
      </c>
      <c r="C368" s="358" t="s">
        <v>1442</v>
      </c>
      <c r="D368" s="358" t="s">
        <v>1867</v>
      </c>
      <c r="E368" s="358">
        <v>4</v>
      </c>
      <c r="F368" s="358">
        <v>0</v>
      </c>
      <c r="G368" s="358">
        <v>2.29</v>
      </c>
      <c r="H368" s="358">
        <v>0.7</v>
      </c>
      <c r="I368" s="358">
        <v>0</v>
      </c>
      <c r="J368" s="358">
        <v>0</v>
      </c>
      <c r="K368" s="358">
        <v>0</v>
      </c>
      <c r="L368" s="358">
        <v>0</v>
      </c>
      <c r="M368" s="358">
        <v>0</v>
      </c>
      <c r="N368" s="358">
        <v>0</v>
      </c>
      <c r="O368" s="358">
        <v>0</v>
      </c>
      <c r="P368" s="358">
        <v>0</v>
      </c>
      <c r="Q368" s="358">
        <v>0</v>
      </c>
      <c r="R368" s="358">
        <v>0</v>
      </c>
      <c r="S368" s="358">
        <v>0</v>
      </c>
      <c r="T368" s="358">
        <v>0</v>
      </c>
      <c r="U368" s="358">
        <v>0</v>
      </c>
      <c r="V368" s="358">
        <v>0</v>
      </c>
      <c r="W368" s="358">
        <v>0</v>
      </c>
      <c r="X368" s="358">
        <v>0</v>
      </c>
      <c r="Y368" s="358" t="s">
        <v>1443</v>
      </c>
      <c r="Z368" s="358" t="s">
        <v>1443</v>
      </c>
    </row>
    <row r="369" spans="2:26" x14ac:dyDescent="0.2">
      <c r="B369" s="358" t="s">
        <v>1672</v>
      </c>
      <c r="C369" s="358" t="s">
        <v>1442</v>
      </c>
      <c r="D369" s="358" t="s">
        <v>1867</v>
      </c>
      <c r="E369" s="358">
        <v>2</v>
      </c>
      <c r="F369" s="358">
        <v>0</v>
      </c>
      <c r="G369" s="358">
        <v>0.67500000000000004</v>
      </c>
      <c r="H369" s="358">
        <v>3</v>
      </c>
      <c r="I369" s="358">
        <v>0</v>
      </c>
      <c r="J369" s="358">
        <v>0</v>
      </c>
      <c r="K369" s="358">
        <v>0</v>
      </c>
      <c r="L369" s="358">
        <v>0</v>
      </c>
      <c r="M369" s="358">
        <v>0</v>
      </c>
      <c r="N369" s="358">
        <v>0</v>
      </c>
      <c r="O369" s="358">
        <v>0</v>
      </c>
      <c r="P369" s="358">
        <v>0</v>
      </c>
      <c r="Q369" s="358">
        <v>0</v>
      </c>
      <c r="R369" s="358">
        <v>0</v>
      </c>
      <c r="S369" s="358">
        <v>0</v>
      </c>
      <c r="T369" s="358">
        <v>0</v>
      </c>
      <c r="U369" s="358">
        <v>0</v>
      </c>
      <c r="V369" s="358">
        <v>0</v>
      </c>
      <c r="W369" s="358">
        <v>0</v>
      </c>
      <c r="X369" s="358">
        <v>0</v>
      </c>
      <c r="Y369" s="358" t="s">
        <v>1443</v>
      </c>
      <c r="Z369" s="358" t="s">
        <v>1443</v>
      </c>
    </row>
    <row r="370" spans="2:26" x14ac:dyDescent="0.2">
      <c r="B370" s="358" t="s">
        <v>1365</v>
      </c>
      <c r="C370" s="358" t="s">
        <v>1442</v>
      </c>
      <c r="D370" s="358" t="s">
        <v>1867</v>
      </c>
      <c r="E370" s="358">
        <v>117</v>
      </c>
      <c r="F370" s="358">
        <v>0</v>
      </c>
      <c r="G370" s="358">
        <v>1.631</v>
      </c>
      <c r="H370" s="358">
        <v>3.5</v>
      </c>
      <c r="I370" s="358">
        <v>0</v>
      </c>
      <c r="J370" s="358">
        <v>0.72199999999999998</v>
      </c>
      <c r="K370" s="358">
        <v>0</v>
      </c>
      <c r="L370" s="358">
        <v>0</v>
      </c>
      <c r="M370" s="358">
        <v>0</v>
      </c>
      <c r="N370" s="358">
        <v>0</v>
      </c>
      <c r="O370" s="358">
        <v>0</v>
      </c>
      <c r="P370" s="358">
        <v>1</v>
      </c>
      <c r="Q370" s="358">
        <v>3720</v>
      </c>
      <c r="R370" s="358">
        <v>2.5004297609999998E-5</v>
      </c>
      <c r="S370" s="358">
        <v>0</v>
      </c>
      <c r="T370" s="358">
        <v>0</v>
      </c>
      <c r="U370" s="358">
        <v>0</v>
      </c>
      <c r="V370" s="358">
        <v>0</v>
      </c>
      <c r="W370" s="358">
        <v>0</v>
      </c>
      <c r="X370" s="358">
        <v>0</v>
      </c>
      <c r="Y370" s="358" t="s">
        <v>1443</v>
      </c>
      <c r="Z370" s="358" t="s">
        <v>1443</v>
      </c>
    </row>
    <row r="371" spans="2:26" x14ac:dyDescent="0.2">
      <c r="B371" s="358" t="s">
        <v>1673</v>
      </c>
      <c r="C371" s="358" t="s">
        <v>1442</v>
      </c>
      <c r="D371" s="358" t="s">
        <v>1867</v>
      </c>
      <c r="E371" s="358">
        <v>61</v>
      </c>
      <c r="F371" s="358">
        <v>0</v>
      </c>
      <c r="G371" s="358">
        <v>1.0720000000000001</v>
      </c>
      <c r="H371" s="358">
        <v>4.2</v>
      </c>
      <c r="I371" s="358">
        <v>0</v>
      </c>
      <c r="J371" s="358">
        <v>0</v>
      </c>
      <c r="K371" s="358">
        <v>0</v>
      </c>
      <c r="L371" s="358">
        <v>0</v>
      </c>
      <c r="M371" s="358">
        <v>0</v>
      </c>
      <c r="N371" s="358">
        <v>0</v>
      </c>
      <c r="O371" s="358">
        <v>0</v>
      </c>
      <c r="P371" s="358">
        <v>0</v>
      </c>
      <c r="Q371" s="358">
        <v>0</v>
      </c>
      <c r="R371" s="358">
        <v>0</v>
      </c>
      <c r="S371" s="358">
        <v>0</v>
      </c>
      <c r="T371" s="358">
        <v>0</v>
      </c>
      <c r="U371" s="358">
        <v>0</v>
      </c>
      <c r="V371" s="358">
        <v>0</v>
      </c>
      <c r="W371" s="358">
        <v>0</v>
      </c>
      <c r="X371" s="358">
        <v>0</v>
      </c>
      <c r="Y371" s="358" t="s">
        <v>1443</v>
      </c>
      <c r="Z371" s="358" t="s">
        <v>1443</v>
      </c>
    </row>
    <row r="372" spans="2:26" x14ac:dyDescent="0.2">
      <c r="B372" s="358" t="s">
        <v>1674</v>
      </c>
      <c r="C372" s="358" t="s">
        <v>1442</v>
      </c>
      <c r="D372" s="358" t="s">
        <v>1867</v>
      </c>
      <c r="E372" s="358">
        <v>113</v>
      </c>
      <c r="F372" s="358">
        <v>0</v>
      </c>
      <c r="G372" s="358">
        <v>4.109</v>
      </c>
      <c r="H372" s="358">
        <v>3.718</v>
      </c>
      <c r="I372" s="358">
        <v>0</v>
      </c>
      <c r="J372" s="358">
        <v>0</v>
      </c>
      <c r="K372" s="358">
        <v>0</v>
      </c>
      <c r="L372" s="358">
        <v>0</v>
      </c>
      <c r="M372" s="358">
        <v>0</v>
      </c>
      <c r="N372" s="358">
        <v>0</v>
      </c>
      <c r="O372" s="358">
        <v>0</v>
      </c>
      <c r="P372" s="358">
        <v>0</v>
      </c>
      <c r="Q372" s="358">
        <v>0</v>
      </c>
      <c r="R372" s="358">
        <v>0</v>
      </c>
      <c r="S372" s="358">
        <v>0</v>
      </c>
      <c r="T372" s="358">
        <v>0</v>
      </c>
      <c r="U372" s="358">
        <v>0</v>
      </c>
      <c r="V372" s="358">
        <v>0</v>
      </c>
      <c r="W372" s="358">
        <v>0</v>
      </c>
      <c r="X372" s="358">
        <v>0</v>
      </c>
      <c r="Y372" s="358" t="s">
        <v>1443</v>
      </c>
      <c r="Z372" s="358" t="s">
        <v>1443</v>
      </c>
    </row>
    <row r="373" spans="2:26" x14ac:dyDescent="0.2">
      <c r="B373" s="358" t="s">
        <v>1675</v>
      </c>
      <c r="C373" s="358" t="s">
        <v>1442</v>
      </c>
      <c r="D373" s="358" t="s">
        <v>1867</v>
      </c>
      <c r="E373" s="358">
        <v>355</v>
      </c>
      <c r="F373" s="358">
        <v>0</v>
      </c>
      <c r="G373" s="358">
        <v>1.9710000000000001</v>
      </c>
      <c r="H373" s="358">
        <v>1.786</v>
      </c>
      <c r="I373" s="358">
        <v>0</v>
      </c>
      <c r="J373" s="358">
        <v>0</v>
      </c>
      <c r="K373" s="358">
        <v>0</v>
      </c>
      <c r="L373" s="358">
        <v>0</v>
      </c>
      <c r="M373" s="358">
        <v>0</v>
      </c>
      <c r="N373" s="358">
        <v>0</v>
      </c>
      <c r="O373" s="358">
        <v>0</v>
      </c>
      <c r="P373" s="358">
        <v>0</v>
      </c>
      <c r="Q373" s="358">
        <v>0</v>
      </c>
      <c r="R373" s="358">
        <v>0</v>
      </c>
      <c r="S373" s="358">
        <v>0</v>
      </c>
      <c r="T373" s="358">
        <v>0</v>
      </c>
      <c r="U373" s="358">
        <v>0</v>
      </c>
      <c r="V373" s="358">
        <v>0</v>
      </c>
      <c r="W373" s="358">
        <v>0</v>
      </c>
      <c r="X373" s="358">
        <v>0</v>
      </c>
      <c r="Y373" s="358" t="s">
        <v>1443</v>
      </c>
      <c r="Z373" s="358" t="s">
        <v>1443</v>
      </c>
    </row>
    <row r="374" spans="2:26" x14ac:dyDescent="0.2">
      <c r="B374" s="358" t="s">
        <v>1676</v>
      </c>
      <c r="C374" s="358" t="s">
        <v>1442</v>
      </c>
      <c r="D374" s="358" t="s">
        <v>1867</v>
      </c>
      <c r="E374" s="358">
        <v>36</v>
      </c>
      <c r="F374" s="358">
        <v>0</v>
      </c>
      <c r="G374" s="358">
        <v>2.0539999999999998</v>
      </c>
      <c r="H374" s="358">
        <v>3.802</v>
      </c>
      <c r="I374" s="358">
        <v>0</v>
      </c>
      <c r="J374" s="358">
        <v>0</v>
      </c>
      <c r="K374" s="358">
        <v>0</v>
      </c>
      <c r="L374" s="358">
        <v>0</v>
      </c>
      <c r="M374" s="358">
        <v>0</v>
      </c>
      <c r="N374" s="358">
        <v>0</v>
      </c>
      <c r="O374" s="358">
        <v>0</v>
      </c>
      <c r="P374" s="358">
        <v>0</v>
      </c>
      <c r="Q374" s="358">
        <v>0</v>
      </c>
      <c r="R374" s="358">
        <v>0</v>
      </c>
      <c r="S374" s="358">
        <v>0</v>
      </c>
      <c r="T374" s="358">
        <v>0</v>
      </c>
      <c r="U374" s="358">
        <v>0</v>
      </c>
      <c r="V374" s="358">
        <v>0</v>
      </c>
      <c r="W374" s="358">
        <v>0</v>
      </c>
      <c r="X374" s="358">
        <v>0</v>
      </c>
      <c r="Y374" s="358" t="s">
        <v>1443</v>
      </c>
      <c r="Z374" s="358" t="s">
        <v>1443</v>
      </c>
    </row>
    <row r="375" spans="2:26" x14ac:dyDescent="0.2">
      <c r="B375" s="358" t="s">
        <v>1677</v>
      </c>
      <c r="C375" s="358" t="s">
        <v>1442</v>
      </c>
      <c r="D375" s="358" t="s">
        <v>1867</v>
      </c>
      <c r="E375" s="358">
        <v>46</v>
      </c>
      <c r="F375" s="358">
        <v>0</v>
      </c>
      <c r="G375" s="358">
        <v>0.59799999999999998</v>
      </c>
      <c r="H375" s="358">
        <v>2.5920000000000001</v>
      </c>
      <c r="I375" s="358">
        <v>0</v>
      </c>
      <c r="J375" s="358">
        <v>0</v>
      </c>
      <c r="K375" s="358">
        <v>0</v>
      </c>
      <c r="L375" s="358">
        <v>0</v>
      </c>
      <c r="M375" s="358">
        <v>0</v>
      </c>
      <c r="N375" s="358">
        <v>0</v>
      </c>
      <c r="O375" s="358">
        <v>0</v>
      </c>
      <c r="P375" s="358">
        <v>0</v>
      </c>
      <c r="Q375" s="358">
        <v>0</v>
      </c>
      <c r="R375" s="358">
        <v>0</v>
      </c>
      <c r="S375" s="358">
        <v>0</v>
      </c>
      <c r="T375" s="358">
        <v>0</v>
      </c>
      <c r="U375" s="358">
        <v>0</v>
      </c>
      <c r="V375" s="358">
        <v>0</v>
      </c>
      <c r="W375" s="358">
        <v>0</v>
      </c>
      <c r="X375" s="358">
        <v>0</v>
      </c>
      <c r="Y375" s="358" t="s">
        <v>1443</v>
      </c>
      <c r="Z375" s="358" t="s">
        <v>1443</v>
      </c>
    </row>
    <row r="376" spans="2:26" x14ac:dyDescent="0.2">
      <c r="B376" s="358" t="s">
        <v>1678</v>
      </c>
      <c r="C376" s="358" t="s">
        <v>1442</v>
      </c>
      <c r="D376" s="358" t="s">
        <v>1867</v>
      </c>
      <c r="E376" s="358">
        <v>136</v>
      </c>
      <c r="F376" s="358">
        <v>0</v>
      </c>
      <c r="G376" s="358">
        <v>0.81699999999999995</v>
      </c>
      <c r="H376" s="358">
        <v>4.3940000000000001</v>
      </c>
      <c r="I376" s="358">
        <v>0</v>
      </c>
      <c r="J376" s="358">
        <v>0</v>
      </c>
      <c r="K376" s="358">
        <v>0</v>
      </c>
      <c r="L376" s="358">
        <v>0</v>
      </c>
      <c r="M376" s="358">
        <v>0</v>
      </c>
      <c r="N376" s="358">
        <v>0</v>
      </c>
      <c r="O376" s="358">
        <v>0</v>
      </c>
      <c r="P376" s="358">
        <v>0</v>
      </c>
      <c r="Q376" s="358">
        <v>0</v>
      </c>
      <c r="R376" s="358">
        <v>0</v>
      </c>
      <c r="S376" s="358">
        <v>0</v>
      </c>
      <c r="T376" s="358">
        <v>0</v>
      </c>
      <c r="U376" s="358">
        <v>0</v>
      </c>
      <c r="V376" s="358">
        <v>0</v>
      </c>
      <c r="W376" s="358">
        <v>0</v>
      </c>
      <c r="X376" s="358">
        <v>0</v>
      </c>
      <c r="Y376" s="358" t="s">
        <v>1443</v>
      </c>
      <c r="Z376" s="358" t="s">
        <v>1443</v>
      </c>
    </row>
    <row r="377" spans="2:26" x14ac:dyDescent="0.2">
      <c r="B377" s="358" t="s">
        <v>1679</v>
      </c>
      <c r="C377" s="358" t="s">
        <v>1442</v>
      </c>
      <c r="D377" s="358" t="s">
        <v>1867</v>
      </c>
      <c r="E377" s="358">
        <v>955</v>
      </c>
      <c r="F377" s="358">
        <v>0</v>
      </c>
      <c r="G377" s="358">
        <v>7.4279999999999999</v>
      </c>
      <c r="H377" s="358">
        <v>4.3940000000000001</v>
      </c>
      <c r="I377" s="358">
        <v>1E-3</v>
      </c>
      <c r="J377" s="358">
        <v>0</v>
      </c>
      <c r="K377" s="358">
        <v>0</v>
      </c>
      <c r="L377" s="358">
        <v>35</v>
      </c>
      <c r="M377" s="358">
        <v>35</v>
      </c>
      <c r="N377" s="358">
        <v>3.1255371999999998E-6</v>
      </c>
      <c r="O377" s="358">
        <v>3.1255371999999998E-6</v>
      </c>
      <c r="P377" s="358">
        <v>0</v>
      </c>
      <c r="Q377" s="358">
        <v>0</v>
      </c>
      <c r="R377" s="358">
        <v>0</v>
      </c>
      <c r="S377" s="358">
        <v>0</v>
      </c>
      <c r="T377" s="358">
        <v>0</v>
      </c>
      <c r="U377" s="358">
        <v>0</v>
      </c>
      <c r="V377" s="358">
        <v>0</v>
      </c>
      <c r="W377" s="358">
        <v>0</v>
      </c>
      <c r="X377" s="358">
        <v>0</v>
      </c>
      <c r="Y377" s="358" t="s">
        <v>1443</v>
      </c>
      <c r="Z377" s="358" t="s">
        <v>1443</v>
      </c>
    </row>
    <row r="378" spans="2:26" x14ac:dyDescent="0.2">
      <c r="B378" s="358" t="s">
        <v>1680</v>
      </c>
      <c r="C378" s="358" t="s">
        <v>1442</v>
      </c>
      <c r="D378" s="358" t="s">
        <v>1867</v>
      </c>
      <c r="E378" s="358">
        <v>0</v>
      </c>
      <c r="F378" s="358">
        <v>0</v>
      </c>
      <c r="G378" s="358">
        <v>2.2320000000000002</v>
      </c>
      <c r="H378" s="358">
        <v>0</v>
      </c>
      <c r="I378" s="358">
        <v>0</v>
      </c>
      <c r="J378" s="358">
        <v>0</v>
      </c>
      <c r="K378" s="358">
        <v>0</v>
      </c>
      <c r="L378" s="358">
        <v>0</v>
      </c>
      <c r="M378" s="358">
        <v>0</v>
      </c>
      <c r="N378" s="358">
        <v>0</v>
      </c>
      <c r="O378" s="358">
        <v>0</v>
      </c>
      <c r="P378" s="358">
        <v>0</v>
      </c>
      <c r="Q378" s="358">
        <v>0</v>
      </c>
      <c r="R378" s="358">
        <v>0</v>
      </c>
      <c r="S378" s="358">
        <v>0</v>
      </c>
      <c r="T378" s="358">
        <v>0</v>
      </c>
      <c r="U378" s="358">
        <v>0</v>
      </c>
      <c r="V378" s="358">
        <v>0</v>
      </c>
      <c r="W378" s="358">
        <v>0</v>
      </c>
      <c r="X378" s="358">
        <v>0</v>
      </c>
      <c r="Y378" s="358" t="s">
        <v>1443</v>
      </c>
      <c r="Z378" s="358" t="s">
        <v>1443</v>
      </c>
    </row>
    <row r="379" spans="2:26" x14ac:dyDescent="0.2">
      <c r="B379" s="358" t="s">
        <v>1681</v>
      </c>
      <c r="C379" s="358" t="s">
        <v>1442</v>
      </c>
      <c r="D379" s="358" t="s">
        <v>1867</v>
      </c>
      <c r="E379" s="358">
        <v>270</v>
      </c>
      <c r="F379" s="358">
        <v>0</v>
      </c>
      <c r="G379" s="358">
        <v>2.38</v>
      </c>
      <c r="H379" s="358">
        <v>4.9889999999999999</v>
      </c>
      <c r="I379" s="358">
        <v>0</v>
      </c>
      <c r="J379" s="358">
        <v>0</v>
      </c>
      <c r="K379" s="358">
        <v>0</v>
      </c>
      <c r="L379" s="358">
        <v>0</v>
      </c>
      <c r="M379" s="358">
        <v>0</v>
      </c>
      <c r="N379" s="358">
        <v>0</v>
      </c>
      <c r="O379" s="358">
        <v>0</v>
      </c>
      <c r="P379" s="358">
        <v>0</v>
      </c>
      <c r="Q379" s="358">
        <v>0</v>
      </c>
      <c r="R379" s="358">
        <v>0</v>
      </c>
      <c r="S379" s="358">
        <v>0</v>
      </c>
      <c r="T379" s="358">
        <v>0</v>
      </c>
      <c r="U379" s="358">
        <v>0</v>
      </c>
      <c r="V379" s="358">
        <v>0</v>
      </c>
      <c r="W379" s="358">
        <v>0</v>
      </c>
      <c r="X379" s="358">
        <v>0</v>
      </c>
      <c r="Y379" s="358" t="s">
        <v>1443</v>
      </c>
      <c r="Z379" s="358" t="s">
        <v>1443</v>
      </c>
    </row>
    <row r="380" spans="2:26" x14ac:dyDescent="0.2">
      <c r="B380" s="358" t="s">
        <v>1682</v>
      </c>
      <c r="C380" s="358" t="s">
        <v>1442</v>
      </c>
      <c r="D380" s="358" t="s">
        <v>1867</v>
      </c>
      <c r="E380" s="358">
        <v>0</v>
      </c>
      <c r="F380" s="358">
        <v>0</v>
      </c>
      <c r="G380" s="358">
        <v>0.66100000000000003</v>
      </c>
      <c r="H380" s="358">
        <v>3.1219999999999999</v>
      </c>
      <c r="I380" s="358">
        <v>0</v>
      </c>
      <c r="J380" s="358">
        <v>0</v>
      </c>
      <c r="K380" s="358">
        <v>0</v>
      </c>
      <c r="L380" s="358">
        <v>0</v>
      </c>
      <c r="M380" s="358">
        <v>0</v>
      </c>
      <c r="N380" s="358">
        <v>0</v>
      </c>
      <c r="O380" s="358">
        <v>0</v>
      </c>
      <c r="P380" s="358">
        <v>0</v>
      </c>
      <c r="Q380" s="358">
        <v>0</v>
      </c>
      <c r="R380" s="358">
        <v>0</v>
      </c>
      <c r="S380" s="358">
        <v>0</v>
      </c>
      <c r="T380" s="358">
        <v>0</v>
      </c>
      <c r="U380" s="358">
        <v>0</v>
      </c>
      <c r="V380" s="358">
        <v>0</v>
      </c>
      <c r="W380" s="358">
        <v>0</v>
      </c>
      <c r="X380" s="358">
        <v>0</v>
      </c>
      <c r="Y380" s="358" t="s">
        <v>1443</v>
      </c>
      <c r="Z380" s="358" t="s">
        <v>1443</v>
      </c>
    </row>
    <row r="381" spans="2:26" x14ac:dyDescent="0.2">
      <c r="B381" s="358" t="s">
        <v>1683</v>
      </c>
      <c r="C381" s="358" t="s">
        <v>1442</v>
      </c>
      <c r="D381" s="358" t="s">
        <v>1867</v>
      </c>
      <c r="E381" s="358">
        <v>60</v>
      </c>
      <c r="F381" s="358">
        <v>0</v>
      </c>
      <c r="G381" s="358">
        <v>0.89900000000000002</v>
      </c>
      <c r="H381" s="358">
        <v>3.4390000000000001</v>
      </c>
      <c r="I381" s="358">
        <v>5.2999999999999999E-2</v>
      </c>
      <c r="J381" s="358">
        <v>0</v>
      </c>
      <c r="K381" s="358">
        <v>0</v>
      </c>
      <c r="L381" s="358">
        <v>143</v>
      </c>
      <c r="M381" s="358">
        <v>143</v>
      </c>
      <c r="N381" s="358">
        <v>3.1255371999999998E-6</v>
      </c>
      <c r="O381" s="358">
        <v>3.1255371999999998E-6</v>
      </c>
      <c r="P381" s="358">
        <v>0</v>
      </c>
      <c r="Q381" s="358">
        <v>0</v>
      </c>
      <c r="R381" s="358">
        <v>0</v>
      </c>
      <c r="S381" s="358">
        <v>0</v>
      </c>
      <c r="T381" s="358">
        <v>0</v>
      </c>
      <c r="U381" s="358">
        <v>0</v>
      </c>
      <c r="V381" s="358">
        <v>0</v>
      </c>
      <c r="W381" s="358">
        <v>0</v>
      </c>
      <c r="X381" s="358">
        <v>0</v>
      </c>
      <c r="Y381" s="358" t="s">
        <v>1443</v>
      </c>
      <c r="Z381" s="358" t="s">
        <v>1443</v>
      </c>
    </row>
    <row r="382" spans="2:26" x14ac:dyDescent="0.2">
      <c r="B382" s="358" t="s">
        <v>1366</v>
      </c>
      <c r="C382" s="358" t="s">
        <v>1442</v>
      </c>
      <c r="D382" s="358" t="s">
        <v>1867</v>
      </c>
      <c r="E382" s="358">
        <v>1620</v>
      </c>
      <c r="F382" s="358">
        <v>0</v>
      </c>
      <c r="G382" s="358">
        <v>9.6210000000000004</v>
      </c>
      <c r="H382" s="358">
        <v>4.5129999999999999</v>
      </c>
      <c r="I382" s="358">
        <v>4.0000000000000001E-3</v>
      </c>
      <c r="J382" s="358">
        <v>1.87</v>
      </c>
      <c r="K382" s="358">
        <v>1</v>
      </c>
      <c r="L382" s="358">
        <v>195</v>
      </c>
      <c r="M382" s="358">
        <v>195</v>
      </c>
      <c r="N382" s="358">
        <v>1.5627686010000001E-5</v>
      </c>
      <c r="O382" s="358">
        <v>1.5627686010000001E-5</v>
      </c>
      <c r="P382" s="358">
        <v>5</v>
      </c>
      <c r="Q382" s="358">
        <v>103414</v>
      </c>
      <c r="R382" s="358">
        <v>1.0345528137599999E-3</v>
      </c>
      <c r="S382" s="358">
        <v>0</v>
      </c>
      <c r="T382" s="358">
        <v>0</v>
      </c>
      <c r="U382" s="358">
        <v>0</v>
      </c>
      <c r="V382" s="358">
        <v>0</v>
      </c>
      <c r="W382" s="358">
        <v>0</v>
      </c>
      <c r="X382" s="358">
        <v>0</v>
      </c>
      <c r="Y382" s="358" t="s">
        <v>1443</v>
      </c>
      <c r="Z382" s="358" t="s">
        <v>1443</v>
      </c>
    </row>
    <row r="383" spans="2:26" x14ac:dyDescent="0.2">
      <c r="B383" s="358" t="s">
        <v>1684</v>
      </c>
      <c r="C383" s="358" t="s">
        <v>1442</v>
      </c>
      <c r="D383" s="358" t="s">
        <v>1867</v>
      </c>
      <c r="E383" s="358">
        <v>37</v>
      </c>
      <c r="F383" s="358">
        <v>0</v>
      </c>
      <c r="G383" s="358">
        <v>0.4</v>
      </c>
      <c r="H383" s="358">
        <v>2.3420000000000001</v>
      </c>
      <c r="I383" s="358">
        <v>0</v>
      </c>
      <c r="J383" s="358">
        <v>0</v>
      </c>
      <c r="K383" s="358">
        <v>0</v>
      </c>
      <c r="L383" s="358">
        <v>0</v>
      </c>
      <c r="M383" s="358">
        <v>0</v>
      </c>
      <c r="N383" s="358">
        <v>0</v>
      </c>
      <c r="O383" s="358">
        <v>0</v>
      </c>
      <c r="P383" s="358">
        <v>0</v>
      </c>
      <c r="Q383" s="358">
        <v>0</v>
      </c>
      <c r="R383" s="358">
        <v>0</v>
      </c>
      <c r="S383" s="358">
        <v>0</v>
      </c>
      <c r="T383" s="358">
        <v>0</v>
      </c>
      <c r="U383" s="358">
        <v>0</v>
      </c>
      <c r="V383" s="358">
        <v>0</v>
      </c>
      <c r="W383" s="358">
        <v>0</v>
      </c>
      <c r="X383" s="358">
        <v>0</v>
      </c>
      <c r="Y383" s="358" t="s">
        <v>1443</v>
      </c>
      <c r="Z383" s="358" t="s">
        <v>1443</v>
      </c>
    </row>
    <row r="384" spans="2:26" x14ac:dyDescent="0.2">
      <c r="B384" s="358" t="s">
        <v>1685</v>
      </c>
      <c r="C384" s="358" t="s">
        <v>1442</v>
      </c>
      <c r="D384" s="358" t="s">
        <v>1867</v>
      </c>
      <c r="E384" s="358">
        <v>1</v>
      </c>
      <c r="F384" s="358">
        <v>0</v>
      </c>
      <c r="G384" s="358">
        <v>1.0369999999999999</v>
      </c>
      <c r="H384" s="358">
        <v>2</v>
      </c>
      <c r="I384" s="358">
        <v>0</v>
      </c>
      <c r="J384" s="358">
        <v>0</v>
      </c>
      <c r="K384" s="358">
        <v>0</v>
      </c>
      <c r="L384" s="358">
        <v>0</v>
      </c>
      <c r="M384" s="358">
        <v>0</v>
      </c>
      <c r="N384" s="358">
        <v>0</v>
      </c>
      <c r="O384" s="358">
        <v>0</v>
      </c>
      <c r="P384" s="358">
        <v>0</v>
      </c>
      <c r="Q384" s="358">
        <v>0</v>
      </c>
      <c r="R384" s="358">
        <v>0</v>
      </c>
      <c r="S384" s="358">
        <v>0</v>
      </c>
      <c r="T384" s="358">
        <v>0</v>
      </c>
      <c r="U384" s="358">
        <v>0</v>
      </c>
      <c r="V384" s="358">
        <v>0</v>
      </c>
      <c r="W384" s="358">
        <v>0</v>
      </c>
      <c r="X384" s="358">
        <v>0</v>
      </c>
      <c r="Y384" s="358" t="s">
        <v>1443</v>
      </c>
      <c r="Z384" s="358" t="s">
        <v>1443</v>
      </c>
    </row>
    <row r="385" spans="2:26" x14ac:dyDescent="0.2">
      <c r="B385" s="358" t="s">
        <v>1367</v>
      </c>
      <c r="C385" s="358" t="s">
        <v>1442</v>
      </c>
      <c r="D385" s="358" t="s">
        <v>1867</v>
      </c>
      <c r="E385" s="358">
        <v>332</v>
      </c>
      <c r="F385" s="358">
        <v>0</v>
      </c>
      <c r="G385" s="358">
        <v>2.7240000000000002</v>
      </c>
      <c r="H385" s="358">
        <v>5.4279999999999999</v>
      </c>
      <c r="I385" s="358">
        <v>0</v>
      </c>
      <c r="J385" s="358">
        <v>0.26500000000000001</v>
      </c>
      <c r="K385" s="358">
        <v>0</v>
      </c>
      <c r="L385" s="358">
        <v>0</v>
      </c>
      <c r="M385" s="358">
        <v>0</v>
      </c>
      <c r="N385" s="358">
        <v>0</v>
      </c>
      <c r="O385" s="358">
        <v>0</v>
      </c>
      <c r="P385" s="358">
        <v>4</v>
      </c>
      <c r="Q385" s="358">
        <v>2496</v>
      </c>
      <c r="R385" s="358">
        <v>4.0631983620000003E-5</v>
      </c>
      <c r="S385" s="358">
        <v>0</v>
      </c>
      <c r="T385" s="358">
        <v>0</v>
      </c>
      <c r="U385" s="358">
        <v>0</v>
      </c>
      <c r="V385" s="358">
        <v>0</v>
      </c>
      <c r="W385" s="358">
        <v>0</v>
      </c>
      <c r="X385" s="358">
        <v>0</v>
      </c>
      <c r="Y385" s="358" t="s">
        <v>1443</v>
      </c>
      <c r="Z385" s="358" t="s">
        <v>1443</v>
      </c>
    </row>
    <row r="386" spans="2:26" x14ac:dyDescent="0.2">
      <c r="B386" s="358" t="s">
        <v>1686</v>
      </c>
      <c r="C386" s="358" t="s">
        <v>1442</v>
      </c>
      <c r="D386" s="358" t="s">
        <v>1867</v>
      </c>
      <c r="E386" s="358">
        <v>96</v>
      </c>
      <c r="F386" s="358">
        <v>0</v>
      </c>
      <c r="G386" s="358">
        <v>1.8440000000000001</v>
      </c>
      <c r="H386" s="358">
        <v>1.4830000000000001</v>
      </c>
      <c r="I386" s="358">
        <v>0</v>
      </c>
      <c r="J386" s="358">
        <v>0</v>
      </c>
      <c r="K386" s="358">
        <v>0</v>
      </c>
      <c r="L386" s="358">
        <v>0</v>
      </c>
      <c r="M386" s="358">
        <v>0</v>
      </c>
      <c r="N386" s="358">
        <v>0</v>
      </c>
      <c r="O386" s="358">
        <v>0</v>
      </c>
      <c r="P386" s="358">
        <v>0</v>
      </c>
      <c r="Q386" s="358">
        <v>0</v>
      </c>
      <c r="R386" s="358">
        <v>0</v>
      </c>
      <c r="S386" s="358">
        <v>0</v>
      </c>
      <c r="T386" s="358">
        <v>0</v>
      </c>
      <c r="U386" s="358">
        <v>0</v>
      </c>
      <c r="V386" s="358">
        <v>0</v>
      </c>
      <c r="W386" s="358">
        <v>0</v>
      </c>
      <c r="X386" s="358">
        <v>0</v>
      </c>
      <c r="Y386" s="358" t="s">
        <v>1443</v>
      </c>
      <c r="Z386" s="358" t="s">
        <v>1443</v>
      </c>
    </row>
    <row r="387" spans="2:26" x14ac:dyDescent="0.2">
      <c r="B387" s="358" t="s">
        <v>1687</v>
      </c>
      <c r="C387" s="358" t="s">
        <v>1442</v>
      </c>
      <c r="D387" s="358" t="s">
        <v>1867</v>
      </c>
      <c r="E387" s="358">
        <v>447</v>
      </c>
      <c r="F387" s="358">
        <v>0</v>
      </c>
      <c r="G387" s="358">
        <v>8.0419999999999998</v>
      </c>
      <c r="H387" s="358">
        <v>4.9089999999999998</v>
      </c>
      <c r="I387" s="358">
        <v>1.379</v>
      </c>
      <c r="J387" s="358">
        <v>0</v>
      </c>
      <c r="K387" s="358">
        <v>1</v>
      </c>
      <c r="L387" s="358">
        <v>19346</v>
      </c>
      <c r="M387" s="358">
        <v>19346</v>
      </c>
      <c r="N387" s="358">
        <v>1.37211083155E-3</v>
      </c>
      <c r="O387" s="358">
        <v>1.37211083155E-3</v>
      </c>
      <c r="P387" s="358">
        <v>0</v>
      </c>
      <c r="Q387" s="358">
        <v>0</v>
      </c>
      <c r="R387" s="358">
        <v>0</v>
      </c>
      <c r="S387" s="358">
        <v>0</v>
      </c>
      <c r="T387" s="358">
        <v>0</v>
      </c>
      <c r="U387" s="358">
        <v>0</v>
      </c>
      <c r="V387" s="358">
        <v>0</v>
      </c>
      <c r="W387" s="358">
        <v>0</v>
      </c>
      <c r="X387" s="358">
        <v>0</v>
      </c>
      <c r="Y387" s="358" t="s">
        <v>1443</v>
      </c>
      <c r="Z387" s="358" t="s">
        <v>1443</v>
      </c>
    </row>
    <row r="388" spans="2:26" x14ac:dyDescent="0.2">
      <c r="B388" s="358" t="s">
        <v>1688</v>
      </c>
      <c r="C388" s="358" t="s">
        <v>1442</v>
      </c>
      <c r="D388" s="358" t="s">
        <v>1867</v>
      </c>
      <c r="E388" s="358">
        <v>79</v>
      </c>
      <c r="F388" s="358">
        <v>0</v>
      </c>
      <c r="G388" s="358">
        <v>2.2229999999999999</v>
      </c>
      <c r="H388" s="358">
        <v>4.032</v>
      </c>
      <c r="I388" s="358">
        <v>0</v>
      </c>
      <c r="J388" s="358">
        <v>0</v>
      </c>
      <c r="K388" s="358">
        <v>0</v>
      </c>
      <c r="L388" s="358">
        <v>0</v>
      </c>
      <c r="M388" s="358">
        <v>0</v>
      </c>
      <c r="N388" s="358">
        <v>0</v>
      </c>
      <c r="O388" s="358">
        <v>0</v>
      </c>
      <c r="P388" s="358">
        <v>0</v>
      </c>
      <c r="Q388" s="358">
        <v>0</v>
      </c>
      <c r="R388" s="358">
        <v>0</v>
      </c>
      <c r="S388" s="358">
        <v>0</v>
      </c>
      <c r="T388" s="358">
        <v>0</v>
      </c>
      <c r="U388" s="358">
        <v>0</v>
      </c>
      <c r="V388" s="358">
        <v>0</v>
      </c>
      <c r="W388" s="358">
        <v>0</v>
      </c>
      <c r="X388" s="358">
        <v>0</v>
      </c>
      <c r="Y388" s="358" t="s">
        <v>1443</v>
      </c>
      <c r="Z388" s="358" t="s">
        <v>1443</v>
      </c>
    </row>
    <row r="389" spans="2:26" x14ac:dyDescent="0.2">
      <c r="B389" s="358" t="s">
        <v>1689</v>
      </c>
      <c r="C389" s="358" t="s">
        <v>1442</v>
      </c>
      <c r="D389" s="358" t="s">
        <v>1867</v>
      </c>
      <c r="E389" s="358">
        <v>43</v>
      </c>
      <c r="F389" s="358">
        <v>0</v>
      </c>
      <c r="G389" s="358">
        <v>1.6930000000000001</v>
      </c>
      <c r="H389" s="358">
        <v>1.6919999999999999</v>
      </c>
      <c r="I389" s="358">
        <v>0</v>
      </c>
      <c r="J389" s="358">
        <v>0</v>
      </c>
      <c r="K389" s="358">
        <v>0</v>
      </c>
      <c r="L389" s="358">
        <v>0</v>
      </c>
      <c r="M389" s="358">
        <v>0</v>
      </c>
      <c r="N389" s="358">
        <v>0</v>
      </c>
      <c r="O389" s="358">
        <v>0</v>
      </c>
      <c r="P389" s="358">
        <v>0</v>
      </c>
      <c r="Q389" s="358">
        <v>0</v>
      </c>
      <c r="R389" s="358">
        <v>0</v>
      </c>
      <c r="S389" s="358">
        <v>0</v>
      </c>
      <c r="T389" s="358">
        <v>0</v>
      </c>
      <c r="U389" s="358">
        <v>0</v>
      </c>
      <c r="V389" s="358">
        <v>0</v>
      </c>
      <c r="W389" s="358">
        <v>0</v>
      </c>
      <c r="X389" s="358">
        <v>0</v>
      </c>
      <c r="Y389" s="358" t="s">
        <v>1443</v>
      </c>
      <c r="Z389" s="358" t="s">
        <v>1443</v>
      </c>
    </row>
    <row r="390" spans="2:26" x14ac:dyDescent="0.2">
      <c r="B390" s="358" t="s">
        <v>1690</v>
      </c>
      <c r="C390" s="358" t="s">
        <v>1442</v>
      </c>
      <c r="D390" s="358" t="s">
        <v>1867</v>
      </c>
      <c r="E390" s="358">
        <v>0</v>
      </c>
      <c r="F390" s="358">
        <v>0</v>
      </c>
      <c r="G390" s="358">
        <v>0.32200000000000001</v>
      </c>
      <c r="H390" s="358">
        <v>0</v>
      </c>
      <c r="I390" s="358">
        <v>0</v>
      </c>
      <c r="J390" s="358">
        <v>0</v>
      </c>
      <c r="K390" s="358">
        <v>0</v>
      </c>
      <c r="L390" s="358">
        <v>0</v>
      </c>
      <c r="M390" s="358">
        <v>0</v>
      </c>
      <c r="N390" s="358">
        <v>0</v>
      </c>
      <c r="O390" s="358">
        <v>0</v>
      </c>
      <c r="P390" s="358">
        <v>0</v>
      </c>
      <c r="Q390" s="358">
        <v>0</v>
      </c>
      <c r="R390" s="358">
        <v>0</v>
      </c>
      <c r="S390" s="358">
        <v>0</v>
      </c>
      <c r="T390" s="358">
        <v>0</v>
      </c>
      <c r="U390" s="358">
        <v>0</v>
      </c>
      <c r="V390" s="358">
        <v>0</v>
      </c>
      <c r="W390" s="358">
        <v>0</v>
      </c>
      <c r="X390" s="358">
        <v>0</v>
      </c>
      <c r="Y390" s="358" t="s">
        <v>1443</v>
      </c>
      <c r="Z390" s="358" t="s">
        <v>1443</v>
      </c>
    </row>
    <row r="391" spans="2:26" x14ac:dyDescent="0.2">
      <c r="B391" s="358" t="s">
        <v>1691</v>
      </c>
      <c r="C391" s="358" t="s">
        <v>1442</v>
      </c>
      <c r="D391" s="358" t="s">
        <v>1867</v>
      </c>
      <c r="E391" s="358">
        <v>7</v>
      </c>
      <c r="F391" s="358">
        <v>0</v>
      </c>
      <c r="G391" s="358">
        <v>1.214</v>
      </c>
      <c r="H391" s="358">
        <v>3.9489999999999998</v>
      </c>
      <c r="I391" s="358">
        <v>0</v>
      </c>
      <c r="J391" s="358">
        <v>0</v>
      </c>
      <c r="K391" s="358">
        <v>0</v>
      </c>
      <c r="L391" s="358">
        <v>0</v>
      </c>
      <c r="M391" s="358">
        <v>0</v>
      </c>
      <c r="N391" s="358">
        <v>0</v>
      </c>
      <c r="O391" s="358">
        <v>0</v>
      </c>
      <c r="P391" s="358">
        <v>0</v>
      </c>
      <c r="Q391" s="358">
        <v>0</v>
      </c>
      <c r="R391" s="358">
        <v>0</v>
      </c>
      <c r="S391" s="358">
        <v>0</v>
      </c>
      <c r="T391" s="358">
        <v>0</v>
      </c>
      <c r="U391" s="358">
        <v>0</v>
      </c>
      <c r="V391" s="358">
        <v>0</v>
      </c>
      <c r="W391" s="358">
        <v>0</v>
      </c>
      <c r="X391" s="358">
        <v>0</v>
      </c>
      <c r="Y391" s="358" t="s">
        <v>1443</v>
      </c>
      <c r="Z391" s="358" t="s">
        <v>1443</v>
      </c>
    </row>
    <row r="392" spans="2:26" x14ac:dyDescent="0.2">
      <c r="B392" s="358" t="s">
        <v>1692</v>
      </c>
      <c r="C392" s="358" t="s">
        <v>1442</v>
      </c>
      <c r="D392" s="358" t="s">
        <v>1867</v>
      </c>
      <c r="E392" s="358">
        <v>40</v>
      </c>
      <c r="F392" s="358">
        <v>0</v>
      </c>
      <c r="G392" s="358">
        <v>1.0780000000000001</v>
      </c>
      <c r="H392" s="358">
        <v>4.0350000000000001</v>
      </c>
      <c r="I392" s="358">
        <v>0</v>
      </c>
      <c r="J392" s="358">
        <v>0</v>
      </c>
      <c r="K392" s="358">
        <v>0</v>
      </c>
      <c r="L392" s="358">
        <v>0</v>
      </c>
      <c r="M392" s="358">
        <v>0</v>
      </c>
      <c r="N392" s="358">
        <v>0</v>
      </c>
      <c r="O392" s="358">
        <v>0</v>
      </c>
      <c r="P392" s="358">
        <v>0</v>
      </c>
      <c r="Q392" s="358">
        <v>0</v>
      </c>
      <c r="R392" s="358">
        <v>0</v>
      </c>
      <c r="S392" s="358">
        <v>0</v>
      </c>
      <c r="T392" s="358">
        <v>0</v>
      </c>
      <c r="U392" s="358">
        <v>0</v>
      </c>
      <c r="V392" s="358">
        <v>0</v>
      </c>
      <c r="W392" s="358">
        <v>0</v>
      </c>
      <c r="X392" s="358">
        <v>0</v>
      </c>
      <c r="Y392" s="358" t="s">
        <v>1443</v>
      </c>
      <c r="Z392" s="358" t="s">
        <v>1443</v>
      </c>
    </row>
    <row r="393" spans="2:26" x14ac:dyDescent="0.2">
      <c r="B393" s="358" t="s">
        <v>1693</v>
      </c>
      <c r="C393" s="358" t="s">
        <v>1442</v>
      </c>
      <c r="D393" s="358" t="s">
        <v>1867</v>
      </c>
      <c r="E393" s="358">
        <v>10</v>
      </c>
      <c r="F393" s="358">
        <v>0</v>
      </c>
      <c r="G393" s="358">
        <v>3.222</v>
      </c>
      <c r="H393" s="358">
        <v>3.2240000000000002</v>
      </c>
      <c r="I393" s="358">
        <v>1.48</v>
      </c>
      <c r="J393" s="358">
        <v>0</v>
      </c>
      <c r="K393" s="358">
        <v>0</v>
      </c>
      <c r="L393" s="358">
        <v>707</v>
      </c>
      <c r="M393" s="358">
        <v>707</v>
      </c>
      <c r="N393" s="358">
        <v>3.1255371999999998E-6</v>
      </c>
      <c r="O393" s="358">
        <v>3.1255371999999998E-6</v>
      </c>
      <c r="P393" s="358">
        <v>0</v>
      </c>
      <c r="Q393" s="358">
        <v>0</v>
      </c>
      <c r="R393" s="358">
        <v>0</v>
      </c>
      <c r="S393" s="358">
        <v>0</v>
      </c>
      <c r="T393" s="358">
        <v>0</v>
      </c>
      <c r="U393" s="358">
        <v>0</v>
      </c>
      <c r="V393" s="358">
        <v>0</v>
      </c>
      <c r="W393" s="358">
        <v>0</v>
      </c>
      <c r="X393" s="358">
        <v>0</v>
      </c>
      <c r="Y393" s="358" t="s">
        <v>1443</v>
      </c>
      <c r="Z393" s="358" t="s">
        <v>1443</v>
      </c>
    </row>
    <row r="394" spans="2:26" x14ac:dyDescent="0.2">
      <c r="B394" s="358" t="s">
        <v>1694</v>
      </c>
      <c r="C394" s="358" t="s">
        <v>1442</v>
      </c>
      <c r="D394" s="358" t="s">
        <v>1867</v>
      </c>
      <c r="E394" s="358">
        <v>292</v>
      </c>
      <c r="F394" s="358">
        <v>0</v>
      </c>
      <c r="G394" s="358">
        <v>2.0529999999999999</v>
      </c>
      <c r="H394" s="358">
        <v>3.8380000000000001</v>
      </c>
      <c r="I394" s="358">
        <v>0</v>
      </c>
      <c r="J394" s="358">
        <v>0</v>
      </c>
      <c r="K394" s="358">
        <v>0</v>
      </c>
      <c r="L394" s="358">
        <v>0</v>
      </c>
      <c r="M394" s="358">
        <v>0</v>
      </c>
      <c r="N394" s="358">
        <v>0</v>
      </c>
      <c r="O394" s="358">
        <v>0</v>
      </c>
      <c r="P394" s="358">
        <v>0</v>
      </c>
      <c r="Q394" s="358">
        <v>0</v>
      </c>
      <c r="R394" s="358">
        <v>0</v>
      </c>
      <c r="S394" s="358">
        <v>0</v>
      </c>
      <c r="T394" s="358">
        <v>0</v>
      </c>
      <c r="U394" s="358">
        <v>0</v>
      </c>
      <c r="V394" s="358">
        <v>0</v>
      </c>
      <c r="W394" s="358">
        <v>0</v>
      </c>
      <c r="X394" s="358">
        <v>0</v>
      </c>
      <c r="Y394" s="358" t="s">
        <v>1443</v>
      </c>
      <c r="Z394" s="358" t="s">
        <v>1443</v>
      </c>
    </row>
    <row r="395" spans="2:26" x14ac:dyDescent="0.2">
      <c r="B395" s="358" t="s">
        <v>1695</v>
      </c>
      <c r="C395" s="358" t="s">
        <v>1442</v>
      </c>
      <c r="D395" s="358" t="s">
        <v>1867</v>
      </c>
      <c r="E395" s="358">
        <v>285</v>
      </c>
      <c r="F395" s="358">
        <v>0</v>
      </c>
      <c r="G395" s="358">
        <v>3.2890000000000001</v>
      </c>
      <c r="H395" s="358">
        <v>5.4729999999999999</v>
      </c>
      <c r="I395" s="358">
        <v>0</v>
      </c>
      <c r="J395" s="358">
        <v>0</v>
      </c>
      <c r="K395" s="358">
        <v>0</v>
      </c>
      <c r="L395" s="358">
        <v>0</v>
      </c>
      <c r="M395" s="358">
        <v>0</v>
      </c>
      <c r="N395" s="358">
        <v>0</v>
      </c>
      <c r="O395" s="358">
        <v>0</v>
      </c>
      <c r="P395" s="358">
        <v>0</v>
      </c>
      <c r="Q395" s="358">
        <v>0</v>
      </c>
      <c r="R395" s="358">
        <v>0</v>
      </c>
      <c r="S395" s="358">
        <v>0</v>
      </c>
      <c r="T395" s="358">
        <v>0</v>
      </c>
      <c r="U395" s="358">
        <v>0</v>
      </c>
      <c r="V395" s="358">
        <v>0</v>
      </c>
      <c r="W395" s="358">
        <v>0</v>
      </c>
      <c r="X395" s="358">
        <v>0</v>
      </c>
      <c r="Y395" s="358" t="s">
        <v>1443</v>
      </c>
      <c r="Z395" s="358" t="s">
        <v>1443</v>
      </c>
    </row>
    <row r="396" spans="2:26" x14ac:dyDescent="0.2">
      <c r="B396" s="358" t="s">
        <v>1368</v>
      </c>
      <c r="C396" s="358" t="s">
        <v>1442</v>
      </c>
      <c r="D396" s="358" t="s">
        <v>1867</v>
      </c>
      <c r="E396" s="358">
        <v>420</v>
      </c>
      <c r="F396" s="358">
        <v>0</v>
      </c>
      <c r="G396" s="358">
        <v>2.7040000000000002</v>
      </c>
      <c r="H396" s="358">
        <v>3.4510000000000001</v>
      </c>
      <c r="I396" s="358">
        <v>0</v>
      </c>
      <c r="J396" s="358">
        <v>0.10199999999999999</v>
      </c>
      <c r="K396" s="358">
        <v>0</v>
      </c>
      <c r="L396" s="358">
        <v>0</v>
      </c>
      <c r="M396" s="358">
        <v>0</v>
      </c>
      <c r="N396" s="358">
        <v>0</v>
      </c>
      <c r="O396" s="358">
        <v>0</v>
      </c>
      <c r="P396" s="358">
        <v>1</v>
      </c>
      <c r="Q396" s="358">
        <v>1914</v>
      </c>
      <c r="R396" s="358">
        <v>1.8753223210000001E-5</v>
      </c>
      <c r="S396" s="358">
        <v>0</v>
      </c>
      <c r="T396" s="358">
        <v>0</v>
      </c>
      <c r="U396" s="358">
        <v>0</v>
      </c>
      <c r="V396" s="358">
        <v>0</v>
      </c>
      <c r="W396" s="358">
        <v>0</v>
      </c>
      <c r="X396" s="358">
        <v>0</v>
      </c>
      <c r="Y396" s="358" t="s">
        <v>1443</v>
      </c>
      <c r="Z396" s="358" t="s">
        <v>1443</v>
      </c>
    </row>
    <row r="397" spans="2:26" x14ac:dyDescent="0.2">
      <c r="B397" s="358" t="s">
        <v>1696</v>
      </c>
      <c r="C397" s="358" t="s">
        <v>1442</v>
      </c>
      <c r="D397" s="358" t="s">
        <v>1867</v>
      </c>
      <c r="E397" s="358">
        <v>172</v>
      </c>
      <c r="F397" s="358">
        <v>0</v>
      </c>
      <c r="G397" s="358">
        <v>1.5389999999999999</v>
      </c>
      <c r="H397" s="358">
        <v>3.54</v>
      </c>
      <c r="I397" s="358">
        <v>0</v>
      </c>
      <c r="J397" s="358">
        <v>0</v>
      </c>
      <c r="K397" s="358">
        <v>0</v>
      </c>
      <c r="L397" s="358">
        <v>0</v>
      </c>
      <c r="M397" s="358">
        <v>0</v>
      </c>
      <c r="N397" s="358">
        <v>0</v>
      </c>
      <c r="O397" s="358">
        <v>0</v>
      </c>
      <c r="P397" s="358">
        <v>0</v>
      </c>
      <c r="Q397" s="358">
        <v>0</v>
      </c>
      <c r="R397" s="358">
        <v>0</v>
      </c>
      <c r="S397" s="358">
        <v>0</v>
      </c>
      <c r="T397" s="358">
        <v>0</v>
      </c>
      <c r="U397" s="358">
        <v>0</v>
      </c>
      <c r="V397" s="358">
        <v>0</v>
      </c>
      <c r="W397" s="358">
        <v>0</v>
      </c>
      <c r="X397" s="358">
        <v>0</v>
      </c>
      <c r="Y397" s="358" t="s">
        <v>1443</v>
      </c>
      <c r="Z397" s="358" t="s">
        <v>1443</v>
      </c>
    </row>
    <row r="398" spans="2:26" x14ac:dyDescent="0.2">
      <c r="B398" s="358" t="s">
        <v>1369</v>
      </c>
      <c r="C398" s="358" t="s">
        <v>1442</v>
      </c>
      <c r="D398" s="358" t="s">
        <v>1867</v>
      </c>
      <c r="E398" s="358">
        <v>183</v>
      </c>
      <c r="F398" s="358">
        <v>0</v>
      </c>
      <c r="G398" s="358">
        <v>1.1990000000000001</v>
      </c>
      <c r="H398" s="358">
        <v>4.641</v>
      </c>
      <c r="I398" s="358">
        <v>2.2080000000000002</v>
      </c>
      <c r="J398" s="358">
        <v>0.61</v>
      </c>
      <c r="K398" s="358">
        <v>1</v>
      </c>
      <c r="L398" s="358">
        <v>13414</v>
      </c>
      <c r="M398" s="358">
        <v>13414</v>
      </c>
      <c r="N398" s="358">
        <v>2.9067495975999998E-4</v>
      </c>
      <c r="O398" s="358">
        <v>2.9067495975999998E-4</v>
      </c>
      <c r="P398" s="358">
        <v>1</v>
      </c>
      <c r="Q398" s="358">
        <v>3708</v>
      </c>
      <c r="R398" s="358">
        <v>2.9067495975999998E-4</v>
      </c>
      <c r="S398" s="358">
        <v>0</v>
      </c>
      <c r="T398" s="358">
        <v>0</v>
      </c>
      <c r="U398" s="358">
        <v>0</v>
      </c>
      <c r="V398" s="358">
        <v>0</v>
      </c>
      <c r="W398" s="358">
        <v>0</v>
      </c>
      <c r="X398" s="358">
        <v>0</v>
      </c>
      <c r="Y398" s="358" t="s">
        <v>1449</v>
      </c>
      <c r="Z398" s="358" t="s">
        <v>1443</v>
      </c>
    </row>
    <row r="399" spans="2:26" x14ac:dyDescent="0.2">
      <c r="B399" s="358" t="s">
        <v>1697</v>
      </c>
      <c r="C399" s="358" t="s">
        <v>1442</v>
      </c>
      <c r="D399" s="358" t="s">
        <v>1867</v>
      </c>
      <c r="E399" s="358">
        <v>6</v>
      </c>
      <c r="F399" s="358">
        <v>0</v>
      </c>
      <c r="G399" s="358">
        <v>0.46</v>
      </c>
      <c r="H399" s="358">
        <v>2.798</v>
      </c>
      <c r="I399" s="358">
        <v>0</v>
      </c>
      <c r="J399" s="358">
        <v>0</v>
      </c>
      <c r="K399" s="358">
        <v>0</v>
      </c>
      <c r="L399" s="358">
        <v>0</v>
      </c>
      <c r="M399" s="358">
        <v>0</v>
      </c>
      <c r="N399" s="358">
        <v>0</v>
      </c>
      <c r="O399" s="358">
        <v>0</v>
      </c>
      <c r="P399" s="358">
        <v>0</v>
      </c>
      <c r="Q399" s="358">
        <v>0</v>
      </c>
      <c r="R399" s="358">
        <v>0</v>
      </c>
      <c r="S399" s="358">
        <v>0</v>
      </c>
      <c r="T399" s="358">
        <v>0</v>
      </c>
      <c r="U399" s="358">
        <v>0</v>
      </c>
      <c r="V399" s="358">
        <v>0</v>
      </c>
      <c r="W399" s="358">
        <v>0</v>
      </c>
      <c r="X399" s="358">
        <v>0</v>
      </c>
      <c r="Y399" s="358" t="s">
        <v>1443</v>
      </c>
      <c r="Z399" s="358" t="s">
        <v>1443</v>
      </c>
    </row>
    <row r="400" spans="2:26" x14ac:dyDescent="0.2">
      <c r="B400" s="358" t="s">
        <v>1698</v>
      </c>
      <c r="C400" s="358" t="s">
        <v>1442</v>
      </c>
      <c r="D400" s="358" t="s">
        <v>1867</v>
      </c>
      <c r="E400" s="358">
        <v>1495</v>
      </c>
      <c r="F400" s="358">
        <v>0</v>
      </c>
      <c r="G400" s="358">
        <v>6.766</v>
      </c>
      <c r="H400" s="358">
        <v>4.0609999999999999</v>
      </c>
      <c r="I400" s="358">
        <v>0.1</v>
      </c>
      <c r="J400" s="358">
        <v>0</v>
      </c>
      <c r="K400" s="358">
        <v>2</v>
      </c>
      <c r="L400" s="358">
        <v>5678</v>
      </c>
      <c r="M400" s="358">
        <v>5678</v>
      </c>
      <c r="N400" s="358">
        <v>1.3439809966999999E-4</v>
      </c>
      <c r="O400" s="358">
        <v>1.3439809966999999E-4</v>
      </c>
      <c r="P400" s="358">
        <v>0</v>
      </c>
      <c r="Q400" s="358">
        <v>0</v>
      </c>
      <c r="R400" s="358">
        <v>0</v>
      </c>
      <c r="S400" s="358">
        <v>0</v>
      </c>
      <c r="T400" s="358">
        <v>0</v>
      </c>
      <c r="U400" s="358">
        <v>0</v>
      </c>
      <c r="V400" s="358">
        <v>0</v>
      </c>
      <c r="W400" s="358">
        <v>0</v>
      </c>
      <c r="X400" s="358">
        <v>0</v>
      </c>
      <c r="Y400" s="358" t="s">
        <v>1443</v>
      </c>
      <c r="Z400" s="358" t="s">
        <v>1443</v>
      </c>
    </row>
    <row r="401" spans="2:26" x14ac:dyDescent="0.2">
      <c r="B401" s="358" t="s">
        <v>1699</v>
      </c>
      <c r="C401" s="358" t="s">
        <v>1442</v>
      </c>
      <c r="D401" s="358" t="s">
        <v>1867</v>
      </c>
      <c r="E401" s="358">
        <v>591</v>
      </c>
      <c r="F401" s="358">
        <v>0</v>
      </c>
      <c r="G401" s="358">
        <v>4.4130000000000003</v>
      </c>
      <c r="H401" s="358">
        <v>4.1509999999999998</v>
      </c>
      <c r="I401" s="358">
        <v>2.3E-2</v>
      </c>
      <c r="J401" s="358">
        <v>0</v>
      </c>
      <c r="K401" s="358">
        <v>0</v>
      </c>
      <c r="L401" s="358">
        <v>511</v>
      </c>
      <c r="M401" s="358">
        <v>511</v>
      </c>
      <c r="N401" s="358">
        <v>3.1255371999999998E-6</v>
      </c>
      <c r="O401" s="358">
        <v>3.1255371999999998E-6</v>
      </c>
      <c r="P401" s="358">
        <v>0</v>
      </c>
      <c r="Q401" s="358">
        <v>0</v>
      </c>
      <c r="R401" s="358">
        <v>0</v>
      </c>
      <c r="S401" s="358">
        <v>0</v>
      </c>
      <c r="T401" s="358">
        <v>0</v>
      </c>
      <c r="U401" s="358">
        <v>0</v>
      </c>
      <c r="V401" s="358">
        <v>0</v>
      </c>
      <c r="W401" s="358">
        <v>0</v>
      </c>
      <c r="X401" s="358">
        <v>0</v>
      </c>
      <c r="Y401" s="358" t="s">
        <v>1443</v>
      </c>
      <c r="Z401" s="358" t="s">
        <v>1443</v>
      </c>
    </row>
    <row r="402" spans="2:26" x14ac:dyDescent="0.2">
      <c r="B402" s="358" t="s">
        <v>1700</v>
      </c>
      <c r="C402" s="358" t="s">
        <v>1442</v>
      </c>
      <c r="D402" s="358" t="s">
        <v>1867</v>
      </c>
      <c r="E402" s="358">
        <v>189</v>
      </c>
      <c r="F402" s="358">
        <v>0</v>
      </c>
      <c r="G402" s="358">
        <v>2.3519999999999999</v>
      </c>
      <c r="H402" s="358">
        <v>4.0209999999999999</v>
      </c>
      <c r="I402" s="358">
        <v>0</v>
      </c>
      <c r="J402" s="358">
        <v>0</v>
      </c>
      <c r="K402" s="358">
        <v>0</v>
      </c>
      <c r="L402" s="358">
        <v>0</v>
      </c>
      <c r="M402" s="358">
        <v>0</v>
      </c>
      <c r="N402" s="358">
        <v>0</v>
      </c>
      <c r="O402" s="358">
        <v>0</v>
      </c>
      <c r="P402" s="358">
        <v>0</v>
      </c>
      <c r="Q402" s="358">
        <v>0</v>
      </c>
      <c r="R402" s="358">
        <v>0</v>
      </c>
      <c r="S402" s="358">
        <v>0</v>
      </c>
      <c r="T402" s="358">
        <v>0</v>
      </c>
      <c r="U402" s="358">
        <v>0</v>
      </c>
      <c r="V402" s="358">
        <v>0</v>
      </c>
      <c r="W402" s="358">
        <v>0</v>
      </c>
      <c r="X402" s="358">
        <v>0</v>
      </c>
      <c r="Y402" s="358" t="s">
        <v>1443</v>
      </c>
      <c r="Z402" s="358" t="s">
        <v>1443</v>
      </c>
    </row>
    <row r="403" spans="2:26" x14ac:dyDescent="0.2">
      <c r="B403" s="358" t="s">
        <v>1701</v>
      </c>
      <c r="C403" s="358" t="s">
        <v>1442</v>
      </c>
      <c r="D403" s="358" t="s">
        <v>1867</v>
      </c>
      <c r="E403" s="358">
        <v>0</v>
      </c>
      <c r="F403" s="358">
        <v>0</v>
      </c>
      <c r="G403" s="358">
        <v>6.601</v>
      </c>
      <c r="H403" s="358">
        <v>2.4</v>
      </c>
      <c r="I403" s="358">
        <v>0</v>
      </c>
      <c r="J403" s="358">
        <v>0</v>
      </c>
      <c r="K403" s="358">
        <v>0</v>
      </c>
      <c r="L403" s="358">
        <v>0</v>
      </c>
      <c r="M403" s="358">
        <v>0</v>
      </c>
      <c r="N403" s="358">
        <v>0</v>
      </c>
      <c r="O403" s="358">
        <v>0</v>
      </c>
      <c r="P403" s="358">
        <v>0</v>
      </c>
      <c r="Q403" s="358">
        <v>0</v>
      </c>
      <c r="R403" s="358">
        <v>0</v>
      </c>
      <c r="S403" s="358">
        <v>0</v>
      </c>
      <c r="T403" s="358">
        <v>0</v>
      </c>
      <c r="U403" s="358">
        <v>0</v>
      </c>
      <c r="V403" s="358">
        <v>0</v>
      </c>
      <c r="W403" s="358">
        <v>0</v>
      </c>
      <c r="X403" s="358">
        <v>0</v>
      </c>
      <c r="Y403" s="358" t="s">
        <v>1443</v>
      </c>
      <c r="Z403" s="358" t="s">
        <v>1443</v>
      </c>
    </row>
    <row r="404" spans="2:26" x14ac:dyDescent="0.2">
      <c r="B404" s="358" t="s">
        <v>1370</v>
      </c>
      <c r="C404" s="358" t="s">
        <v>1442</v>
      </c>
      <c r="D404" s="358" t="s">
        <v>1867</v>
      </c>
      <c r="E404" s="358">
        <v>355</v>
      </c>
      <c r="F404" s="358">
        <v>0</v>
      </c>
      <c r="G404" s="358">
        <v>1.6439999999999999</v>
      </c>
      <c r="H404" s="358">
        <v>5.4</v>
      </c>
      <c r="I404" s="358">
        <v>0.36499999999999999</v>
      </c>
      <c r="J404" s="358">
        <v>2.7E-2</v>
      </c>
      <c r="K404" s="358">
        <v>1</v>
      </c>
      <c r="L404" s="358">
        <v>3701</v>
      </c>
      <c r="M404" s="358">
        <v>3701</v>
      </c>
      <c r="N404" s="358">
        <v>8.4389504449999995E-5</v>
      </c>
      <c r="O404" s="358">
        <v>8.4389504449999995E-5</v>
      </c>
      <c r="P404" s="358">
        <v>1</v>
      </c>
      <c r="Q404" s="358">
        <v>271</v>
      </c>
      <c r="R404" s="358">
        <v>3.4380909220000002E-5</v>
      </c>
      <c r="S404" s="358">
        <v>0</v>
      </c>
      <c r="T404" s="358">
        <v>0</v>
      </c>
      <c r="U404" s="358">
        <v>0</v>
      </c>
      <c r="V404" s="358">
        <v>0</v>
      </c>
      <c r="W404" s="358">
        <v>0</v>
      </c>
      <c r="X404" s="358">
        <v>0</v>
      </c>
      <c r="Y404" s="358" t="s">
        <v>1443</v>
      </c>
      <c r="Z404" s="358" t="s">
        <v>1443</v>
      </c>
    </row>
    <row r="405" spans="2:26" x14ac:dyDescent="0.2">
      <c r="B405" s="358" t="s">
        <v>1702</v>
      </c>
      <c r="C405" s="358" t="s">
        <v>1442</v>
      </c>
      <c r="D405" s="358" t="s">
        <v>1867</v>
      </c>
      <c r="E405" s="358">
        <v>0</v>
      </c>
      <c r="F405" s="358">
        <v>0</v>
      </c>
      <c r="G405" s="358">
        <v>0.77900000000000003</v>
      </c>
      <c r="H405" s="358">
        <v>0</v>
      </c>
      <c r="I405" s="358">
        <v>0</v>
      </c>
      <c r="J405" s="358">
        <v>0</v>
      </c>
      <c r="K405" s="358">
        <v>0</v>
      </c>
      <c r="L405" s="358">
        <v>0</v>
      </c>
      <c r="M405" s="358">
        <v>0</v>
      </c>
      <c r="N405" s="358">
        <v>0</v>
      </c>
      <c r="O405" s="358">
        <v>0</v>
      </c>
      <c r="P405" s="358">
        <v>0</v>
      </c>
      <c r="Q405" s="358">
        <v>0</v>
      </c>
      <c r="R405" s="358">
        <v>0</v>
      </c>
      <c r="S405" s="358">
        <v>0</v>
      </c>
      <c r="T405" s="358">
        <v>0</v>
      </c>
      <c r="U405" s="358">
        <v>0</v>
      </c>
      <c r="V405" s="358">
        <v>0</v>
      </c>
      <c r="W405" s="358">
        <v>0</v>
      </c>
      <c r="X405" s="358">
        <v>0</v>
      </c>
      <c r="Y405" s="358" t="s">
        <v>1443</v>
      </c>
      <c r="Z405" s="358" t="s">
        <v>1443</v>
      </c>
    </row>
    <row r="406" spans="2:26" x14ac:dyDescent="0.2">
      <c r="B406" s="358" t="s">
        <v>1703</v>
      </c>
      <c r="C406" s="358" t="s">
        <v>1442</v>
      </c>
      <c r="D406" s="358" t="s">
        <v>1867</v>
      </c>
      <c r="E406" s="358">
        <v>43</v>
      </c>
      <c r="F406" s="358">
        <v>0</v>
      </c>
      <c r="G406" s="358">
        <v>0.58399999999999996</v>
      </c>
      <c r="H406" s="358">
        <v>3.8</v>
      </c>
      <c r="I406" s="358">
        <v>0</v>
      </c>
      <c r="J406" s="358">
        <v>0</v>
      </c>
      <c r="K406" s="358">
        <v>0</v>
      </c>
      <c r="L406" s="358">
        <v>0</v>
      </c>
      <c r="M406" s="358">
        <v>0</v>
      </c>
      <c r="N406" s="358">
        <v>0</v>
      </c>
      <c r="O406" s="358">
        <v>0</v>
      </c>
      <c r="P406" s="358">
        <v>0</v>
      </c>
      <c r="Q406" s="358">
        <v>0</v>
      </c>
      <c r="R406" s="358">
        <v>0</v>
      </c>
      <c r="S406" s="358">
        <v>0</v>
      </c>
      <c r="T406" s="358">
        <v>0</v>
      </c>
      <c r="U406" s="358">
        <v>0</v>
      </c>
      <c r="V406" s="358">
        <v>0</v>
      </c>
      <c r="W406" s="358">
        <v>0</v>
      </c>
      <c r="X406" s="358">
        <v>0</v>
      </c>
      <c r="Y406" s="358" t="s">
        <v>1443</v>
      </c>
      <c r="Z406" s="358" t="s">
        <v>1443</v>
      </c>
    </row>
    <row r="407" spans="2:26" x14ac:dyDescent="0.2">
      <c r="B407" s="358" t="s">
        <v>1704</v>
      </c>
      <c r="C407" s="358" t="s">
        <v>1442</v>
      </c>
      <c r="D407" s="358" t="s">
        <v>1867</v>
      </c>
      <c r="E407" s="358">
        <v>0</v>
      </c>
      <c r="F407" s="358">
        <v>0</v>
      </c>
      <c r="G407" s="358">
        <v>0</v>
      </c>
      <c r="H407" s="358">
        <v>0</v>
      </c>
      <c r="I407" s="358">
        <v>0</v>
      </c>
      <c r="J407" s="358">
        <v>0</v>
      </c>
      <c r="K407" s="358">
        <v>0</v>
      </c>
      <c r="L407" s="358">
        <v>0</v>
      </c>
      <c r="M407" s="358">
        <v>0</v>
      </c>
      <c r="N407" s="358">
        <v>0</v>
      </c>
      <c r="O407" s="358">
        <v>0</v>
      </c>
      <c r="P407" s="358">
        <v>0</v>
      </c>
      <c r="Q407" s="358">
        <v>0</v>
      </c>
      <c r="R407" s="358">
        <v>0</v>
      </c>
      <c r="S407" s="358">
        <v>0</v>
      </c>
      <c r="T407" s="358">
        <v>0</v>
      </c>
      <c r="U407" s="358">
        <v>0</v>
      </c>
      <c r="V407" s="358">
        <v>0</v>
      </c>
      <c r="W407" s="358">
        <v>0</v>
      </c>
      <c r="X407" s="358">
        <v>0</v>
      </c>
      <c r="Y407" s="358" t="s">
        <v>1443</v>
      </c>
      <c r="Z407" s="358" t="s">
        <v>1443</v>
      </c>
    </row>
    <row r="408" spans="2:26" x14ac:dyDescent="0.2">
      <c r="B408" s="358" t="s">
        <v>1705</v>
      </c>
      <c r="C408" s="358" t="s">
        <v>1442</v>
      </c>
      <c r="D408" s="358" t="s">
        <v>1867</v>
      </c>
      <c r="E408" s="358">
        <v>122</v>
      </c>
      <c r="F408" s="358">
        <v>0</v>
      </c>
      <c r="G408" s="358">
        <v>3.0939999999999999</v>
      </c>
      <c r="H408" s="358">
        <v>4.4000000000000004</v>
      </c>
      <c r="I408" s="358">
        <v>0.13</v>
      </c>
      <c r="J408" s="358">
        <v>0</v>
      </c>
      <c r="K408" s="358">
        <v>0</v>
      </c>
      <c r="L408" s="358">
        <v>556</v>
      </c>
      <c r="M408" s="358">
        <v>556</v>
      </c>
      <c r="N408" s="358">
        <v>3.1255371999999998E-6</v>
      </c>
      <c r="O408" s="358">
        <v>3.1255371999999998E-6</v>
      </c>
      <c r="P408" s="358">
        <v>0</v>
      </c>
      <c r="Q408" s="358">
        <v>0</v>
      </c>
      <c r="R408" s="358">
        <v>0</v>
      </c>
      <c r="S408" s="358">
        <v>0</v>
      </c>
      <c r="T408" s="358">
        <v>0</v>
      </c>
      <c r="U408" s="358">
        <v>0</v>
      </c>
      <c r="V408" s="358">
        <v>0</v>
      </c>
      <c r="W408" s="358">
        <v>0</v>
      </c>
      <c r="X408" s="358">
        <v>0</v>
      </c>
      <c r="Y408" s="358" t="s">
        <v>1443</v>
      </c>
      <c r="Z408" s="358" t="s">
        <v>1443</v>
      </c>
    </row>
    <row r="409" spans="2:26" x14ac:dyDescent="0.2">
      <c r="B409" s="358" t="s">
        <v>1199</v>
      </c>
      <c r="C409" s="358" t="s">
        <v>1442</v>
      </c>
      <c r="D409" s="358" t="s">
        <v>1868</v>
      </c>
      <c r="E409" s="358">
        <v>1422</v>
      </c>
      <c r="F409" s="358">
        <v>1.0820000000000001</v>
      </c>
      <c r="G409" s="358">
        <v>2.746</v>
      </c>
      <c r="H409" s="358">
        <v>2.6989999999999998</v>
      </c>
      <c r="I409" s="358">
        <v>7.0359999999999996</v>
      </c>
      <c r="J409" s="358">
        <v>2.7959999999999998</v>
      </c>
      <c r="K409" s="358">
        <v>9</v>
      </c>
      <c r="L409" s="358">
        <v>571067</v>
      </c>
      <c r="M409" s="358">
        <v>62120</v>
      </c>
      <c r="N409" s="358">
        <v>6.9386925877899996E-3</v>
      </c>
      <c r="O409" s="358">
        <v>1.6065261216800001E-3</v>
      </c>
      <c r="P409" s="358">
        <v>5</v>
      </c>
      <c r="Q409" s="358">
        <v>226907</v>
      </c>
      <c r="R409" s="358">
        <v>1.2564659550899999E-3</v>
      </c>
      <c r="S409" s="358">
        <v>0</v>
      </c>
      <c r="T409" s="358">
        <v>0</v>
      </c>
      <c r="U409" s="358">
        <v>0</v>
      </c>
      <c r="V409" s="358">
        <v>0</v>
      </c>
      <c r="W409" s="358">
        <v>0</v>
      </c>
      <c r="X409" s="358">
        <v>0</v>
      </c>
      <c r="Y409" s="358" t="s">
        <v>1449</v>
      </c>
      <c r="Z409" s="358" t="s">
        <v>1443</v>
      </c>
    </row>
    <row r="410" spans="2:26" x14ac:dyDescent="0.2">
      <c r="B410" s="358" t="s">
        <v>1206</v>
      </c>
      <c r="C410" s="358" t="s">
        <v>1442</v>
      </c>
      <c r="D410" s="358" t="s">
        <v>1868</v>
      </c>
      <c r="E410" s="358">
        <v>3185</v>
      </c>
      <c r="F410" s="358">
        <v>7.1859999999999999</v>
      </c>
      <c r="G410" s="358">
        <v>0.83699999999999997</v>
      </c>
      <c r="H410" s="358">
        <v>4.5599999999999996</v>
      </c>
      <c r="I410" s="358">
        <v>30.183</v>
      </c>
      <c r="J410" s="358">
        <v>1.5</v>
      </c>
      <c r="K410" s="358">
        <v>15</v>
      </c>
      <c r="L410" s="358">
        <v>3247781</v>
      </c>
      <c r="M410" s="358">
        <v>367314</v>
      </c>
      <c r="N410" s="358">
        <v>5.058056853522E-2</v>
      </c>
      <c r="O410" s="358">
        <v>2.08817140446E-2</v>
      </c>
      <c r="P410" s="358">
        <v>12</v>
      </c>
      <c r="Q410" s="358">
        <v>161427</v>
      </c>
      <c r="R410" s="358">
        <v>1.7440497585500001E-3</v>
      </c>
      <c r="S410" s="358">
        <v>1</v>
      </c>
      <c r="T410" s="358">
        <v>0</v>
      </c>
      <c r="U410" s="358">
        <v>9.9892168966499995E-3</v>
      </c>
      <c r="V410" s="358">
        <v>9.9892168966499995E-3</v>
      </c>
      <c r="W410" s="358">
        <v>0</v>
      </c>
      <c r="X410" s="358">
        <v>0</v>
      </c>
      <c r="Y410" s="358" t="s">
        <v>1449</v>
      </c>
      <c r="Z410" s="358" t="s">
        <v>1443</v>
      </c>
    </row>
    <row r="411" spans="2:26" x14ac:dyDescent="0.2">
      <c r="B411" s="358" t="s">
        <v>1207</v>
      </c>
      <c r="C411" s="358" t="s">
        <v>1442</v>
      </c>
      <c r="D411" s="358" t="s">
        <v>1868</v>
      </c>
      <c r="E411" s="358">
        <v>3234</v>
      </c>
      <c r="F411" s="358">
        <v>7.8410000000000002</v>
      </c>
      <c r="G411" s="358">
        <v>1.129</v>
      </c>
      <c r="H411" s="358">
        <v>4.4349999999999996</v>
      </c>
      <c r="I411" s="358">
        <v>11.417</v>
      </c>
      <c r="J411" s="358">
        <v>0.66600000000000004</v>
      </c>
      <c r="K411" s="358">
        <v>6</v>
      </c>
      <c r="L411" s="358">
        <v>1282442</v>
      </c>
      <c r="M411" s="358">
        <v>168378</v>
      </c>
      <c r="N411" s="358">
        <v>2.0478519745580001E-2</v>
      </c>
      <c r="O411" s="358">
        <v>1.032677491444E-2</v>
      </c>
      <c r="P411" s="358">
        <v>8</v>
      </c>
      <c r="Q411" s="358">
        <v>74826</v>
      </c>
      <c r="R411" s="358">
        <v>1.08456140899E-3</v>
      </c>
      <c r="S411" s="358">
        <v>0</v>
      </c>
      <c r="T411" s="358">
        <v>0</v>
      </c>
      <c r="U411" s="358">
        <v>0</v>
      </c>
      <c r="V411" s="358">
        <v>0</v>
      </c>
      <c r="W411" s="358">
        <v>0</v>
      </c>
      <c r="X411" s="358">
        <v>0</v>
      </c>
      <c r="Y411" s="358" t="s">
        <v>1449</v>
      </c>
      <c r="Z411" s="358" t="s">
        <v>1443</v>
      </c>
    </row>
    <row r="412" spans="2:26" x14ac:dyDescent="0.2">
      <c r="B412" s="358" t="s">
        <v>1208</v>
      </c>
      <c r="C412" s="358" t="s">
        <v>1442</v>
      </c>
      <c r="D412" s="358" t="s">
        <v>1868</v>
      </c>
      <c r="E412" s="358">
        <v>1146</v>
      </c>
      <c r="F412" s="358">
        <v>2.5750000000000002</v>
      </c>
      <c r="G412" s="358">
        <v>1.6859999999999999</v>
      </c>
      <c r="H412" s="358">
        <v>2.0299999999999998</v>
      </c>
      <c r="I412" s="358">
        <v>6.3639999999999999</v>
      </c>
      <c r="J412" s="358">
        <v>0.28199999999999997</v>
      </c>
      <c r="K412" s="358">
        <v>4</v>
      </c>
      <c r="L412" s="358">
        <v>553489</v>
      </c>
      <c r="M412" s="358">
        <v>6261</v>
      </c>
      <c r="N412" s="358">
        <v>7.5669255653300002E-3</v>
      </c>
      <c r="O412" s="358">
        <v>3.2505586897999997E-4</v>
      </c>
      <c r="P412" s="358">
        <v>8</v>
      </c>
      <c r="Q412" s="358">
        <v>24556</v>
      </c>
      <c r="R412" s="358">
        <v>2.9067495975999998E-4</v>
      </c>
      <c r="S412" s="358">
        <v>0</v>
      </c>
      <c r="T412" s="358">
        <v>0</v>
      </c>
      <c r="U412" s="358">
        <v>0</v>
      </c>
      <c r="V412" s="358">
        <v>0</v>
      </c>
      <c r="W412" s="358">
        <v>0</v>
      </c>
      <c r="X412" s="358">
        <v>0</v>
      </c>
      <c r="Y412" s="358" t="s">
        <v>1449</v>
      </c>
      <c r="Z412" s="358" t="s">
        <v>1443</v>
      </c>
    </row>
    <row r="413" spans="2:26" x14ac:dyDescent="0.2">
      <c r="B413" s="358" t="s">
        <v>1209</v>
      </c>
      <c r="C413" s="358" t="s">
        <v>1442</v>
      </c>
      <c r="D413" s="358" t="s">
        <v>1868</v>
      </c>
      <c r="E413" s="358">
        <v>936</v>
      </c>
      <c r="F413" s="358">
        <v>4.4109999999999996</v>
      </c>
      <c r="G413" s="358">
        <v>0.36799999999999999</v>
      </c>
      <c r="H413" s="358">
        <v>2.4340000000000002</v>
      </c>
      <c r="I413" s="358">
        <v>6.6420000000000003</v>
      </c>
      <c r="J413" s="358">
        <v>0.53800000000000003</v>
      </c>
      <c r="K413" s="358">
        <v>6</v>
      </c>
      <c r="L413" s="358">
        <v>393507</v>
      </c>
      <c r="M413" s="358">
        <v>72555</v>
      </c>
      <c r="N413" s="358">
        <v>6.5386238259700002E-3</v>
      </c>
      <c r="O413" s="358">
        <v>3.6131210051699998E-3</v>
      </c>
      <c r="P413" s="358">
        <v>5</v>
      </c>
      <c r="Q413" s="358">
        <v>31881</v>
      </c>
      <c r="R413" s="358">
        <v>3.5943677820000002E-4</v>
      </c>
      <c r="S413" s="358">
        <v>0</v>
      </c>
      <c r="T413" s="358">
        <v>0</v>
      </c>
      <c r="U413" s="358">
        <v>0</v>
      </c>
      <c r="V413" s="358">
        <v>0</v>
      </c>
      <c r="W413" s="358">
        <v>0</v>
      </c>
      <c r="X413" s="358">
        <v>0</v>
      </c>
      <c r="Y413" s="358" t="s">
        <v>1449</v>
      </c>
      <c r="Z413" s="358" t="s">
        <v>1443</v>
      </c>
    </row>
    <row r="414" spans="2:26" x14ac:dyDescent="0.2">
      <c r="B414" s="358" t="s">
        <v>1210</v>
      </c>
      <c r="C414" s="358" t="s">
        <v>1442</v>
      </c>
      <c r="D414" s="358" t="s">
        <v>1868</v>
      </c>
      <c r="E414" s="358">
        <v>1703</v>
      </c>
      <c r="F414" s="358">
        <v>3.0880000000000001</v>
      </c>
      <c r="G414" s="358">
        <v>1.992</v>
      </c>
      <c r="H414" s="358">
        <v>3</v>
      </c>
      <c r="I414" s="358">
        <v>11.443</v>
      </c>
      <c r="J414" s="358">
        <v>0.86899999999999999</v>
      </c>
      <c r="K414" s="358">
        <v>13</v>
      </c>
      <c r="L414" s="358">
        <v>1000593</v>
      </c>
      <c r="M414" s="358">
        <v>252026</v>
      </c>
      <c r="N414" s="358">
        <v>1.8153120067509999E-2</v>
      </c>
      <c r="O414" s="358">
        <v>1.1864539217679999E-2</v>
      </c>
      <c r="P414" s="358">
        <v>11</v>
      </c>
      <c r="Q414" s="358">
        <v>76005</v>
      </c>
      <c r="R414" s="358">
        <v>7.6575661442000004E-4</v>
      </c>
      <c r="S414" s="358">
        <v>0</v>
      </c>
      <c r="T414" s="358">
        <v>0</v>
      </c>
      <c r="U414" s="358">
        <v>0</v>
      </c>
      <c r="V414" s="358">
        <v>0</v>
      </c>
      <c r="W414" s="358">
        <v>0</v>
      </c>
      <c r="X414" s="358">
        <v>0</v>
      </c>
      <c r="Y414" s="358" t="s">
        <v>1449</v>
      </c>
      <c r="Z414" s="358" t="s">
        <v>1443</v>
      </c>
    </row>
    <row r="415" spans="2:26" x14ac:dyDescent="0.2">
      <c r="B415" s="358" t="s">
        <v>1211</v>
      </c>
      <c r="C415" s="358" t="s">
        <v>1442</v>
      </c>
      <c r="D415" s="358" t="s">
        <v>1868</v>
      </c>
      <c r="E415" s="358">
        <v>1010</v>
      </c>
      <c r="F415" s="358">
        <v>4.0190000000000001</v>
      </c>
      <c r="G415" s="358">
        <v>0.91500000000000004</v>
      </c>
      <c r="H415" s="358">
        <v>1.4219999999999999</v>
      </c>
      <c r="I415" s="358">
        <v>4.0999999999999996</v>
      </c>
      <c r="J415" s="358">
        <v>0.63800000000000001</v>
      </c>
      <c r="K415" s="358">
        <v>9</v>
      </c>
      <c r="L415" s="358">
        <v>448713</v>
      </c>
      <c r="M415" s="358">
        <v>123977</v>
      </c>
      <c r="N415" s="358">
        <v>7.4075231680400004E-3</v>
      </c>
      <c r="O415" s="358">
        <v>4.45701604963E-3</v>
      </c>
      <c r="P415" s="358">
        <v>12</v>
      </c>
      <c r="Q415" s="358">
        <v>69844</v>
      </c>
      <c r="R415" s="358">
        <v>1.1626998390300001E-3</v>
      </c>
      <c r="S415" s="358">
        <v>0</v>
      </c>
      <c r="T415" s="358">
        <v>0</v>
      </c>
      <c r="U415" s="358">
        <v>0</v>
      </c>
      <c r="V415" s="358">
        <v>0</v>
      </c>
      <c r="W415" s="358">
        <v>0</v>
      </c>
      <c r="X415" s="358">
        <v>0</v>
      </c>
      <c r="Y415" s="358" t="s">
        <v>1449</v>
      </c>
      <c r="Z415" s="358" t="s">
        <v>1443</v>
      </c>
    </row>
    <row r="416" spans="2:26" x14ac:dyDescent="0.2">
      <c r="B416" s="358" t="s">
        <v>1212</v>
      </c>
      <c r="C416" s="358" t="s">
        <v>1442</v>
      </c>
      <c r="D416" s="358" t="s">
        <v>1868</v>
      </c>
      <c r="E416" s="358">
        <v>1859</v>
      </c>
      <c r="F416" s="358">
        <v>5.2789999999999999</v>
      </c>
      <c r="G416" s="358">
        <v>1.839</v>
      </c>
      <c r="H416" s="358">
        <v>2.6949999999999998</v>
      </c>
      <c r="I416" s="358">
        <v>6.14</v>
      </c>
      <c r="J416" s="358">
        <v>0.80200000000000005</v>
      </c>
      <c r="K416" s="358">
        <v>2</v>
      </c>
      <c r="L416" s="358">
        <v>652525</v>
      </c>
      <c r="M416" s="358">
        <v>9264</v>
      </c>
      <c r="N416" s="358">
        <v>5.9291440716400003E-3</v>
      </c>
      <c r="O416" s="358">
        <v>8.4389504449999995E-5</v>
      </c>
      <c r="P416" s="358">
        <v>5</v>
      </c>
      <c r="Q416" s="358">
        <v>85204</v>
      </c>
      <c r="R416" s="358">
        <v>6.1885636593999997E-4</v>
      </c>
      <c r="S416" s="358">
        <v>0</v>
      </c>
      <c r="T416" s="358">
        <v>0</v>
      </c>
      <c r="U416" s="358">
        <v>0</v>
      </c>
      <c r="V416" s="358">
        <v>0</v>
      </c>
      <c r="W416" s="358">
        <v>0</v>
      </c>
      <c r="X416" s="358">
        <v>0</v>
      </c>
      <c r="Y416" s="358" t="s">
        <v>1449</v>
      </c>
      <c r="Z416" s="358" t="s">
        <v>1443</v>
      </c>
    </row>
    <row r="417" spans="2:26" x14ac:dyDescent="0.2">
      <c r="B417" s="358" t="s">
        <v>1213</v>
      </c>
      <c r="C417" s="358" t="s">
        <v>1442</v>
      </c>
      <c r="D417" s="358" t="s">
        <v>1868</v>
      </c>
      <c r="E417" s="358">
        <v>1257</v>
      </c>
      <c r="F417" s="358">
        <v>1.5740000000000001</v>
      </c>
      <c r="G417" s="358">
        <v>2.294</v>
      </c>
      <c r="H417" s="358">
        <v>4.3070000000000004</v>
      </c>
      <c r="I417" s="358">
        <v>12.552</v>
      </c>
      <c r="J417" s="358">
        <v>1.659</v>
      </c>
      <c r="K417" s="358">
        <v>5</v>
      </c>
      <c r="L417" s="358">
        <v>564288</v>
      </c>
      <c r="M417" s="358">
        <v>75439</v>
      </c>
      <c r="N417" s="358">
        <v>8.4420759818099999E-3</v>
      </c>
      <c r="O417" s="358">
        <v>4.0850771226300002E-3</v>
      </c>
      <c r="P417" s="358">
        <v>7</v>
      </c>
      <c r="Q417" s="358">
        <v>74591</v>
      </c>
      <c r="R417" s="358">
        <v>6.8449264716999997E-4</v>
      </c>
      <c r="S417" s="358">
        <v>0</v>
      </c>
      <c r="T417" s="358">
        <v>0</v>
      </c>
      <c r="U417" s="358">
        <v>0</v>
      </c>
      <c r="V417" s="358">
        <v>0</v>
      </c>
      <c r="W417" s="358">
        <v>0</v>
      </c>
      <c r="X417" s="358">
        <v>0</v>
      </c>
      <c r="Y417" s="358" t="s">
        <v>1449</v>
      </c>
      <c r="Z417" s="358" t="s">
        <v>1443</v>
      </c>
    </row>
    <row r="418" spans="2:26" x14ac:dyDescent="0.2">
      <c r="B418" s="358" t="s">
        <v>1214</v>
      </c>
      <c r="C418" s="358" t="s">
        <v>1442</v>
      </c>
      <c r="D418" s="358" t="s">
        <v>1868</v>
      </c>
      <c r="E418" s="358">
        <v>2320</v>
      </c>
      <c r="F418" s="358">
        <v>4.8109999999999999</v>
      </c>
      <c r="G418" s="358">
        <v>1.385</v>
      </c>
      <c r="H418" s="358">
        <v>3.194</v>
      </c>
      <c r="I418" s="358">
        <v>7.2350000000000003</v>
      </c>
      <c r="J418" s="358">
        <v>0.51</v>
      </c>
      <c r="K418" s="358">
        <v>3</v>
      </c>
      <c r="L418" s="358">
        <v>809479</v>
      </c>
      <c r="M418" s="358">
        <v>14151</v>
      </c>
      <c r="N418" s="358">
        <v>7.4856615980899996E-3</v>
      </c>
      <c r="O418" s="358">
        <v>2.5941958774E-4</v>
      </c>
      <c r="P418" s="358">
        <v>6</v>
      </c>
      <c r="Q418" s="358">
        <v>57069</v>
      </c>
      <c r="R418" s="358">
        <v>8.0013752363999999E-4</v>
      </c>
      <c r="S418" s="358">
        <v>0</v>
      </c>
      <c r="T418" s="358">
        <v>0</v>
      </c>
      <c r="U418" s="358">
        <v>0</v>
      </c>
      <c r="V418" s="358">
        <v>0</v>
      </c>
      <c r="W418" s="358">
        <v>0</v>
      </c>
      <c r="X418" s="358">
        <v>0</v>
      </c>
      <c r="Y418" s="358" t="s">
        <v>1449</v>
      </c>
      <c r="Z418" s="358" t="s">
        <v>1443</v>
      </c>
    </row>
    <row r="419" spans="2:26" x14ac:dyDescent="0.2">
      <c r="B419" s="358" t="s">
        <v>1371</v>
      </c>
      <c r="C419" s="358" t="s">
        <v>1442</v>
      </c>
      <c r="D419" s="358" t="s">
        <v>1868</v>
      </c>
      <c r="E419" s="358">
        <v>1341</v>
      </c>
      <c r="F419" s="358">
        <v>3.141</v>
      </c>
      <c r="G419" s="358">
        <v>6.5949999999999998</v>
      </c>
      <c r="H419" s="358">
        <v>6.109</v>
      </c>
      <c r="I419" s="358">
        <v>9.6000000000000002E-2</v>
      </c>
      <c r="J419" s="358">
        <v>3.63</v>
      </c>
      <c r="K419" s="358">
        <v>2</v>
      </c>
      <c r="L419" s="358">
        <v>3237</v>
      </c>
      <c r="M419" s="358">
        <v>3237</v>
      </c>
      <c r="N419" s="358">
        <v>5.9385206830000001E-5</v>
      </c>
      <c r="O419" s="358">
        <v>5.9385206830000001E-5</v>
      </c>
      <c r="P419" s="358">
        <v>8</v>
      </c>
      <c r="Q419" s="358">
        <v>122768</v>
      </c>
      <c r="R419" s="358">
        <v>9.5328884651999998E-4</v>
      </c>
      <c r="S419" s="358">
        <v>0</v>
      </c>
      <c r="T419" s="358">
        <v>0</v>
      </c>
      <c r="U419" s="358">
        <v>0</v>
      </c>
      <c r="V419" s="358">
        <v>0</v>
      </c>
      <c r="W419" s="358">
        <v>0</v>
      </c>
      <c r="X419" s="358">
        <v>0</v>
      </c>
      <c r="Y419" s="358" t="s">
        <v>1443</v>
      </c>
      <c r="Z419" s="358" t="s">
        <v>1443</v>
      </c>
    </row>
    <row r="420" spans="2:26" x14ac:dyDescent="0.2">
      <c r="B420" s="358" t="s">
        <v>1372</v>
      </c>
      <c r="C420" s="358" t="s">
        <v>1442</v>
      </c>
      <c r="D420" s="358" t="s">
        <v>1868</v>
      </c>
      <c r="E420" s="358">
        <v>2811</v>
      </c>
      <c r="F420" s="358">
        <v>0.45200000000000001</v>
      </c>
      <c r="G420" s="358">
        <v>6.4640000000000004</v>
      </c>
      <c r="H420" s="358">
        <v>7.7889999999999997</v>
      </c>
      <c r="I420" s="358">
        <v>0.43</v>
      </c>
      <c r="J420" s="358">
        <v>1.421</v>
      </c>
      <c r="K420" s="358">
        <v>6</v>
      </c>
      <c r="L420" s="358">
        <v>23878</v>
      </c>
      <c r="M420" s="358">
        <v>23878</v>
      </c>
      <c r="N420" s="358">
        <v>2.8442388536000001E-4</v>
      </c>
      <c r="O420" s="358">
        <v>2.8442388536000001E-4</v>
      </c>
      <c r="P420" s="358">
        <v>9</v>
      </c>
      <c r="Q420" s="358">
        <v>78989</v>
      </c>
      <c r="R420" s="358">
        <v>7.0637140758999996E-4</v>
      </c>
      <c r="S420" s="358">
        <v>0</v>
      </c>
      <c r="T420" s="358">
        <v>0</v>
      </c>
      <c r="U420" s="358">
        <v>0</v>
      </c>
      <c r="V420" s="358">
        <v>0</v>
      </c>
      <c r="W420" s="358">
        <v>0</v>
      </c>
      <c r="X420" s="358">
        <v>0</v>
      </c>
      <c r="Y420" s="358" t="s">
        <v>1443</v>
      </c>
      <c r="Z420" s="358" t="s">
        <v>1443</v>
      </c>
    </row>
    <row r="421" spans="2:26" x14ac:dyDescent="0.2">
      <c r="B421" s="358" t="s">
        <v>1706</v>
      </c>
      <c r="C421" s="358" t="s">
        <v>1442</v>
      </c>
      <c r="D421" s="358" t="s">
        <v>1868</v>
      </c>
      <c r="E421" s="358">
        <v>69</v>
      </c>
      <c r="F421" s="358">
        <v>0</v>
      </c>
      <c r="G421" s="358">
        <v>2.6739999999999999</v>
      </c>
      <c r="H421" s="358">
        <v>2.87</v>
      </c>
      <c r="I421" s="358">
        <v>0</v>
      </c>
      <c r="J421" s="358">
        <v>0</v>
      </c>
      <c r="K421" s="358">
        <v>0</v>
      </c>
      <c r="L421" s="358">
        <v>0</v>
      </c>
      <c r="M421" s="358">
        <v>0</v>
      </c>
      <c r="N421" s="358">
        <v>0</v>
      </c>
      <c r="O421" s="358">
        <v>0</v>
      </c>
      <c r="P421" s="358">
        <v>0</v>
      </c>
      <c r="Q421" s="358">
        <v>0</v>
      </c>
      <c r="R421" s="358">
        <v>0</v>
      </c>
      <c r="S421" s="358">
        <v>0</v>
      </c>
      <c r="T421" s="358">
        <v>0</v>
      </c>
      <c r="U421" s="358">
        <v>0</v>
      </c>
      <c r="V421" s="358">
        <v>0</v>
      </c>
      <c r="W421" s="358">
        <v>0</v>
      </c>
      <c r="X421" s="358">
        <v>0</v>
      </c>
      <c r="Y421" s="358" t="s">
        <v>1443</v>
      </c>
      <c r="Z421" s="358" t="s">
        <v>1443</v>
      </c>
    </row>
    <row r="422" spans="2:26" x14ac:dyDescent="0.2">
      <c r="B422" s="358" t="s">
        <v>1373</v>
      </c>
      <c r="C422" s="358" t="s">
        <v>1442</v>
      </c>
      <c r="D422" s="358" t="s">
        <v>1868</v>
      </c>
      <c r="E422" s="358">
        <v>2184</v>
      </c>
      <c r="F422" s="358">
        <v>1.4550000000000001</v>
      </c>
      <c r="G422" s="358">
        <v>3.5590000000000002</v>
      </c>
      <c r="H422" s="358">
        <v>7.2430000000000003</v>
      </c>
      <c r="I422" s="358">
        <v>0.19</v>
      </c>
      <c r="J422" s="358">
        <v>0.33</v>
      </c>
      <c r="K422" s="358">
        <v>4</v>
      </c>
      <c r="L422" s="358">
        <v>8828</v>
      </c>
      <c r="M422" s="358">
        <v>8828</v>
      </c>
      <c r="N422" s="358">
        <v>1.7815562050000001E-4</v>
      </c>
      <c r="O422" s="358">
        <v>1.7815562050000001E-4</v>
      </c>
      <c r="P422" s="358">
        <v>4</v>
      </c>
      <c r="Q422" s="358">
        <v>15306</v>
      </c>
      <c r="R422" s="358">
        <v>2.1253652972E-4</v>
      </c>
      <c r="S422" s="358">
        <v>0</v>
      </c>
      <c r="T422" s="358">
        <v>0</v>
      </c>
      <c r="U422" s="358">
        <v>0</v>
      </c>
      <c r="V422" s="358">
        <v>0</v>
      </c>
      <c r="W422" s="358">
        <v>0</v>
      </c>
      <c r="X422" s="358">
        <v>0</v>
      </c>
      <c r="Y422" s="358" t="s">
        <v>1443</v>
      </c>
      <c r="Z422" s="358" t="s">
        <v>1443</v>
      </c>
    </row>
    <row r="423" spans="2:26" x14ac:dyDescent="0.2">
      <c r="B423" s="358" t="s">
        <v>1374</v>
      </c>
      <c r="C423" s="358" t="s">
        <v>1442</v>
      </c>
      <c r="D423" s="358" t="s">
        <v>1868</v>
      </c>
      <c r="E423" s="358">
        <v>1396</v>
      </c>
      <c r="F423" s="358">
        <v>1.5409999999999999</v>
      </c>
      <c r="G423" s="358">
        <v>4.2969999999999997</v>
      </c>
      <c r="H423" s="358">
        <v>5.6539999999999999</v>
      </c>
      <c r="I423" s="358">
        <v>3.3000000000000002E-2</v>
      </c>
      <c r="J423" s="358">
        <v>0.439</v>
      </c>
      <c r="K423" s="358">
        <v>1</v>
      </c>
      <c r="L423" s="358">
        <v>1242</v>
      </c>
      <c r="M423" s="358">
        <v>1242</v>
      </c>
      <c r="N423" s="358">
        <v>4.3757520820000003E-5</v>
      </c>
      <c r="O423" s="358">
        <v>4.3757520820000003E-5</v>
      </c>
      <c r="P423" s="358">
        <v>3</v>
      </c>
      <c r="Q423" s="358">
        <v>16708</v>
      </c>
      <c r="R423" s="358">
        <v>1.9378330651E-4</v>
      </c>
      <c r="S423" s="358">
        <v>0</v>
      </c>
      <c r="T423" s="358">
        <v>0</v>
      </c>
      <c r="U423" s="358">
        <v>0</v>
      </c>
      <c r="V423" s="358">
        <v>0</v>
      </c>
      <c r="W423" s="358">
        <v>0</v>
      </c>
      <c r="X423" s="358">
        <v>0</v>
      </c>
      <c r="Y423" s="358" t="s">
        <v>1443</v>
      </c>
      <c r="Z423" s="358" t="s">
        <v>1443</v>
      </c>
    </row>
    <row r="424" spans="2:26" x14ac:dyDescent="0.2">
      <c r="B424" s="358" t="s">
        <v>1707</v>
      </c>
      <c r="C424" s="358" t="s">
        <v>1442</v>
      </c>
      <c r="D424" s="358" t="s">
        <v>1868</v>
      </c>
      <c r="E424" s="358">
        <v>42</v>
      </c>
      <c r="F424" s="358">
        <v>0</v>
      </c>
      <c r="G424" s="358">
        <v>0.93400000000000005</v>
      </c>
      <c r="H424" s="358">
        <v>1.6830000000000001</v>
      </c>
      <c r="I424" s="358">
        <v>3.2000000000000001E-2</v>
      </c>
      <c r="J424" s="358">
        <v>0</v>
      </c>
      <c r="K424" s="358">
        <v>0</v>
      </c>
      <c r="L424" s="358">
        <v>123</v>
      </c>
      <c r="M424" s="358">
        <v>123</v>
      </c>
      <c r="N424" s="358">
        <v>3.1255371999999998E-6</v>
      </c>
      <c r="O424" s="358">
        <v>3.1255371999999998E-6</v>
      </c>
      <c r="P424" s="358">
        <v>0</v>
      </c>
      <c r="Q424" s="358">
        <v>0</v>
      </c>
      <c r="R424" s="358">
        <v>0</v>
      </c>
      <c r="S424" s="358">
        <v>0</v>
      </c>
      <c r="T424" s="358">
        <v>0</v>
      </c>
      <c r="U424" s="358">
        <v>0</v>
      </c>
      <c r="V424" s="358">
        <v>0</v>
      </c>
      <c r="W424" s="358">
        <v>0</v>
      </c>
      <c r="X424" s="358">
        <v>0</v>
      </c>
      <c r="Y424" s="358" t="s">
        <v>1443</v>
      </c>
      <c r="Z424" s="358" t="s">
        <v>1443</v>
      </c>
    </row>
    <row r="425" spans="2:26" x14ac:dyDescent="0.2">
      <c r="B425" s="358" t="s">
        <v>1708</v>
      </c>
      <c r="C425" s="358" t="s">
        <v>1442</v>
      </c>
      <c r="D425" s="358" t="s">
        <v>1868</v>
      </c>
      <c r="E425" s="358">
        <v>31</v>
      </c>
      <c r="F425" s="358">
        <v>0</v>
      </c>
      <c r="G425" s="358">
        <v>0.92900000000000005</v>
      </c>
      <c r="H425" s="358">
        <v>1.6850000000000001</v>
      </c>
      <c r="I425" s="358">
        <v>0</v>
      </c>
      <c r="J425" s="358">
        <v>0</v>
      </c>
      <c r="K425" s="358">
        <v>0</v>
      </c>
      <c r="L425" s="358">
        <v>0</v>
      </c>
      <c r="M425" s="358">
        <v>0</v>
      </c>
      <c r="N425" s="358">
        <v>0</v>
      </c>
      <c r="O425" s="358">
        <v>0</v>
      </c>
      <c r="P425" s="358">
        <v>0</v>
      </c>
      <c r="Q425" s="358">
        <v>0</v>
      </c>
      <c r="R425" s="358">
        <v>0</v>
      </c>
      <c r="S425" s="358">
        <v>0</v>
      </c>
      <c r="T425" s="358">
        <v>0</v>
      </c>
      <c r="U425" s="358">
        <v>0</v>
      </c>
      <c r="V425" s="358">
        <v>0</v>
      </c>
      <c r="W425" s="358">
        <v>0</v>
      </c>
      <c r="X425" s="358">
        <v>0</v>
      </c>
      <c r="Y425" s="358" t="s">
        <v>1443</v>
      </c>
      <c r="Z425" s="358" t="s">
        <v>1443</v>
      </c>
    </row>
    <row r="426" spans="2:26" x14ac:dyDescent="0.2">
      <c r="B426" s="358" t="s">
        <v>1709</v>
      </c>
      <c r="C426" s="358" t="s">
        <v>1442</v>
      </c>
      <c r="D426" s="358" t="s">
        <v>1868</v>
      </c>
      <c r="E426" s="358">
        <v>165</v>
      </c>
      <c r="F426" s="358">
        <v>0</v>
      </c>
      <c r="G426" s="358">
        <v>3.8250000000000002</v>
      </c>
      <c r="H426" s="358">
        <v>3.5009999999999999</v>
      </c>
      <c r="I426" s="358">
        <v>1.7000000000000001E-2</v>
      </c>
      <c r="J426" s="358">
        <v>0</v>
      </c>
      <c r="K426" s="358">
        <v>1</v>
      </c>
      <c r="L426" s="358">
        <v>127</v>
      </c>
      <c r="M426" s="358">
        <v>127</v>
      </c>
      <c r="N426" s="358">
        <v>3.1255371999999998E-6</v>
      </c>
      <c r="O426" s="358">
        <v>3.1255371999999998E-6</v>
      </c>
      <c r="P426" s="358">
        <v>0</v>
      </c>
      <c r="Q426" s="358">
        <v>0</v>
      </c>
      <c r="R426" s="358">
        <v>0</v>
      </c>
      <c r="S426" s="358">
        <v>0</v>
      </c>
      <c r="T426" s="358">
        <v>0</v>
      </c>
      <c r="U426" s="358">
        <v>0</v>
      </c>
      <c r="V426" s="358">
        <v>0</v>
      </c>
      <c r="W426" s="358">
        <v>0</v>
      </c>
      <c r="X426" s="358">
        <v>0</v>
      </c>
      <c r="Y426" s="358" t="s">
        <v>1443</v>
      </c>
      <c r="Z426" s="358" t="s">
        <v>1443</v>
      </c>
    </row>
    <row r="427" spans="2:26" x14ac:dyDescent="0.2">
      <c r="B427" s="358" t="s">
        <v>1375</v>
      </c>
      <c r="C427" s="358" t="s">
        <v>1442</v>
      </c>
      <c r="D427" s="358" t="s">
        <v>1868</v>
      </c>
      <c r="E427" s="358">
        <v>1800</v>
      </c>
      <c r="F427" s="358">
        <v>0.59099999999999997</v>
      </c>
      <c r="G427" s="358">
        <v>3.399</v>
      </c>
      <c r="H427" s="358">
        <v>3.81</v>
      </c>
      <c r="I427" s="358">
        <v>4.0000000000000001E-3</v>
      </c>
      <c r="J427" s="358">
        <v>0.71899999999999997</v>
      </c>
      <c r="K427" s="358">
        <v>0</v>
      </c>
      <c r="L427" s="358">
        <v>318</v>
      </c>
      <c r="M427" s="358">
        <v>318</v>
      </c>
      <c r="N427" s="358">
        <v>6.2510743999999996E-6</v>
      </c>
      <c r="O427" s="358">
        <v>6.2510743999999996E-6</v>
      </c>
      <c r="P427" s="358">
        <v>3</v>
      </c>
      <c r="Q427" s="358">
        <v>52315</v>
      </c>
      <c r="R427" s="358">
        <v>3.5631124098999998E-4</v>
      </c>
      <c r="S427" s="358">
        <v>0</v>
      </c>
      <c r="T427" s="358">
        <v>0</v>
      </c>
      <c r="U427" s="358">
        <v>0</v>
      </c>
      <c r="V427" s="358">
        <v>0</v>
      </c>
      <c r="W427" s="358">
        <v>0</v>
      </c>
      <c r="X427" s="358">
        <v>0</v>
      </c>
      <c r="Y427" s="358" t="s">
        <v>1443</v>
      </c>
      <c r="Z427" s="358" t="s">
        <v>1443</v>
      </c>
    </row>
    <row r="428" spans="2:26" x14ac:dyDescent="0.2">
      <c r="B428" s="358" t="s">
        <v>1376</v>
      </c>
      <c r="C428" s="358" t="s">
        <v>1442</v>
      </c>
      <c r="D428" s="358" t="s">
        <v>1868</v>
      </c>
      <c r="E428" s="358">
        <v>775</v>
      </c>
      <c r="F428" s="358">
        <v>2.4089999999999998</v>
      </c>
      <c r="G428" s="358">
        <v>4.875</v>
      </c>
      <c r="H428" s="358">
        <v>3.081</v>
      </c>
      <c r="I428" s="358">
        <v>0.67500000000000004</v>
      </c>
      <c r="J428" s="358">
        <v>6.0000000000000001E-3</v>
      </c>
      <c r="K428" s="358">
        <v>1</v>
      </c>
      <c r="L428" s="358">
        <v>26170</v>
      </c>
      <c r="M428" s="358">
        <v>26170</v>
      </c>
      <c r="N428" s="358">
        <v>2.0347247183099999E-3</v>
      </c>
      <c r="O428" s="358">
        <v>2.0347247183099999E-3</v>
      </c>
      <c r="P428" s="358">
        <v>1</v>
      </c>
      <c r="Q428" s="358">
        <v>250</v>
      </c>
      <c r="R428" s="358">
        <v>3.1255371999999998E-6</v>
      </c>
      <c r="S428" s="358">
        <v>0</v>
      </c>
      <c r="T428" s="358">
        <v>0</v>
      </c>
      <c r="U428" s="358">
        <v>0</v>
      </c>
      <c r="V428" s="358">
        <v>0</v>
      </c>
      <c r="W428" s="358">
        <v>0</v>
      </c>
      <c r="X428" s="358">
        <v>0</v>
      </c>
      <c r="Y428" s="358" t="s">
        <v>1443</v>
      </c>
      <c r="Z428" s="358" t="s">
        <v>1443</v>
      </c>
    </row>
    <row r="429" spans="2:26" x14ac:dyDescent="0.2">
      <c r="B429" s="358" t="s">
        <v>1710</v>
      </c>
      <c r="C429" s="358" t="s">
        <v>1442</v>
      </c>
      <c r="D429" s="358" t="s">
        <v>1868</v>
      </c>
      <c r="E429" s="358">
        <v>1271</v>
      </c>
      <c r="F429" s="358">
        <v>2.2570000000000001</v>
      </c>
      <c r="G429" s="358">
        <v>5.1710000000000003</v>
      </c>
      <c r="H429" s="358">
        <v>3.0270000000000001</v>
      </c>
      <c r="I429" s="358">
        <v>1.2999999999999999E-2</v>
      </c>
      <c r="J429" s="358">
        <v>0</v>
      </c>
      <c r="K429" s="358">
        <v>0</v>
      </c>
      <c r="L429" s="358">
        <v>812</v>
      </c>
      <c r="M429" s="358">
        <v>812</v>
      </c>
      <c r="N429" s="358">
        <v>9.3766116100000005E-6</v>
      </c>
      <c r="O429" s="358">
        <v>9.3766116100000005E-6</v>
      </c>
      <c r="P429" s="358">
        <v>0</v>
      </c>
      <c r="Q429" s="358">
        <v>0</v>
      </c>
      <c r="R429" s="358">
        <v>0</v>
      </c>
      <c r="S429" s="358">
        <v>0</v>
      </c>
      <c r="T429" s="358">
        <v>0</v>
      </c>
      <c r="U429" s="358">
        <v>0</v>
      </c>
      <c r="V429" s="358">
        <v>0</v>
      </c>
      <c r="W429" s="358">
        <v>0</v>
      </c>
      <c r="X429" s="358">
        <v>0</v>
      </c>
      <c r="Y429" s="358" t="s">
        <v>1443</v>
      </c>
      <c r="Z429" s="358" t="s">
        <v>1443</v>
      </c>
    </row>
    <row r="430" spans="2:26" x14ac:dyDescent="0.2">
      <c r="B430" s="358" t="s">
        <v>1377</v>
      </c>
      <c r="C430" s="358" t="s">
        <v>1442</v>
      </c>
      <c r="D430" s="358" t="s">
        <v>1868</v>
      </c>
      <c r="E430" s="358">
        <v>819</v>
      </c>
      <c r="F430" s="358">
        <v>0.61199999999999999</v>
      </c>
      <c r="G430" s="358">
        <v>3.536</v>
      </c>
      <c r="H430" s="358">
        <v>4.3129999999999997</v>
      </c>
      <c r="I430" s="358">
        <v>1E-3</v>
      </c>
      <c r="J430" s="358">
        <v>3.5000000000000003E-2</v>
      </c>
      <c r="K430" s="358">
        <v>1</v>
      </c>
      <c r="L430" s="358">
        <v>28</v>
      </c>
      <c r="M430" s="358">
        <v>28</v>
      </c>
      <c r="N430" s="358">
        <v>3.1255371999999998E-6</v>
      </c>
      <c r="O430" s="358">
        <v>3.1255371999999998E-6</v>
      </c>
      <c r="P430" s="358">
        <v>1</v>
      </c>
      <c r="Q430" s="358">
        <v>1015</v>
      </c>
      <c r="R430" s="358">
        <v>2.1878760410000002E-5</v>
      </c>
      <c r="S430" s="358">
        <v>0</v>
      </c>
      <c r="T430" s="358">
        <v>0</v>
      </c>
      <c r="U430" s="358">
        <v>0</v>
      </c>
      <c r="V430" s="358">
        <v>0</v>
      </c>
      <c r="W430" s="358">
        <v>0</v>
      </c>
      <c r="X430" s="358">
        <v>0</v>
      </c>
      <c r="Y430" s="358" t="s">
        <v>1443</v>
      </c>
      <c r="Z430" s="358" t="s">
        <v>1443</v>
      </c>
    </row>
    <row r="431" spans="2:26" x14ac:dyDescent="0.2">
      <c r="B431" s="358" t="s">
        <v>1378</v>
      </c>
      <c r="C431" s="358" t="s">
        <v>1442</v>
      </c>
      <c r="D431" s="358" t="s">
        <v>1868</v>
      </c>
      <c r="E431" s="358">
        <v>1489</v>
      </c>
      <c r="F431" s="358">
        <v>0.28199999999999997</v>
      </c>
      <c r="G431" s="358">
        <v>2.9060000000000001</v>
      </c>
      <c r="H431" s="358">
        <v>4.7489999999999997</v>
      </c>
      <c r="I431" s="358">
        <v>0.17699999999999999</v>
      </c>
      <c r="J431" s="358">
        <v>0.88200000000000001</v>
      </c>
      <c r="K431" s="358">
        <v>7</v>
      </c>
      <c r="L431" s="358">
        <v>8541</v>
      </c>
      <c r="M431" s="358">
        <v>8541</v>
      </c>
      <c r="N431" s="358">
        <v>4.9070934067E-4</v>
      </c>
      <c r="O431" s="358">
        <v>4.9070934067E-4</v>
      </c>
      <c r="P431" s="358">
        <v>3</v>
      </c>
      <c r="Q431" s="358">
        <v>42610</v>
      </c>
      <c r="R431" s="358">
        <v>3.8756661301000002E-4</v>
      </c>
      <c r="S431" s="358">
        <v>0</v>
      </c>
      <c r="T431" s="358">
        <v>0</v>
      </c>
      <c r="U431" s="358">
        <v>0</v>
      </c>
      <c r="V431" s="358">
        <v>0</v>
      </c>
      <c r="W431" s="358">
        <v>0</v>
      </c>
      <c r="X431" s="358">
        <v>0</v>
      </c>
      <c r="Y431" s="358" t="s">
        <v>1443</v>
      </c>
      <c r="Z431" s="358" t="s">
        <v>1443</v>
      </c>
    </row>
    <row r="432" spans="2:26" x14ac:dyDescent="0.2">
      <c r="B432" s="358" t="s">
        <v>1711</v>
      </c>
      <c r="C432" s="358" t="s">
        <v>1442</v>
      </c>
      <c r="D432" s="358" t="s">
        <v>1868</v>
      </c>
      <c r="E432" s="358">
        <v>526</v>
      </c>
      <c r="F432" s="358">
        <v>0</v>
      </c>
      <c r="G432" s="358">
        <v>3.2589999999999999</v>
      </c>
      <c r="H432" s="358">
        <v>3.464</v>
      </c>
      <c r="I432" s="358">
        <v>1E-3</v>
      </c>
      <c r="J432" s="358">
        <v>0</v>
      </c>
      <c r="K432" s="358">
        <v>0</v>
      </c>
      <c r="L432" s="358">
        <v>14</v>
      </c>
      <c r="M432" s="358">
        <v>14</v>
      </c>
      <c r="N432" s="358">
        <v>3.1255371999999998E-6</v>
      </c>
      <c r="O432" s="358">
        <v>3.1255371999999998E-6</v>
      </c>
      <c r="P432" s="358">
        <v>0</v>
      </c>
      <c r="Q432" s="358">
        <v>0</v>
      </c>
      <c r="R432" s="358">
        <v>0</v>
      </c>
      <c r="S432" s="358">
        <v>0</v>
      </c>
      <c r="T432" s="358">
        <v>0</v>
      </c>
      <c r="U432" s="358">
        <v>0</v>
      </c>
      <c r="V432" s="358">
        <v>0</v>
      </c>
      <c r="W432" s="358">
        <v>0</v>
      </c>
      <c r="X432" s="358">
        <v>0</v>
      </c>
      <c r="Y432" s="358" t="s">
        <v>1443</v>
      </c>
      <c r="Z432" s="358" t="s">
        <v>1443</v>
      </c>
    </row>
    <row r="433" spans="2:26" x14ac:dyDescent="0.2">
      <c r="B433" s="358" t="s">
        <v>1712</v>
      </c>
      <c r="C433" s="358" t="s">
        <v>1442</v>
      </c>
      <c r="D433" s="358" t="s">
        <v>1868</v>
      </c>
      <c r="E433" s="358">
        <v>406</v>
      </c>
      <c r="F433" s="358">
        <v>0.76600000000000001</v>
      </c>
      <c r="G433" s="358">
        <v>3.42</v>
      </c>
      <c r="H433" s="358">
        <v>3.8490000000000002</v>
      </c>
      <c r="I433" s="358">
        <v>1.9E-2</v>
      </c>
      <c r="J433" s="358">
        <v>0</v>
      </c>
      <c r="K433" s="358">
        <v>0</v>
      </c>
      <c r="L433" s="358">
        <v>305</v>
      </c>
      <c r="M433" s="358">
        <v>305</v>
      </c>
      <c r="N433" s="358">
        <v>3.1255371999999998E-6</v>
      </c>
      <c r="O433" s="358">
        <v>3.1255371999999998E-6</v>
      </c>
      <c r="P433" s="358">
        <v>0</v>
      </c>
      <c r="Q433" s="358">
        <v>0</v>
      </c>
      <c r="R433" s="358">
        <v>0</v>
      </c>
      <c r="S433" s="358">
        <v>0</v>
      </c>
      <c r="T433" s="358">
        <v>0</v>
      </c>
      <c r="U433" s="358">
        <v>0</v>
      </c>
      <c r="V433" s="358">
        <v>0</v>
      </c>
      <c r="W433" s="358">
        <v>0</v>
      </c>
      <c r="X433" s="358">
        <v>0</v>
      </c>
      <c r="Y433" s="358" t="s">
        <v>1443</v>
      </c>
      <c r="Z433" s="358" t="s">
        <v>1443</v>
      </c>
    </row>
    <row r="434" spans="2:26" x14ac:dyDescent="0.2">
      <c r="B434" s="358" t="s">
        <v>1713</v>
      </c>
      <c r="C434" s="358" t="s">
        <v>1442</v>
      </c>
      <c r="D434" s="358" t="s">
        <v>1868</v>
      </c>
      <c r="E434" s="358">
        <v>645</v>
      </c>
      <c r="F434" s="358">
        <v>1.7989999999999999</v>
      </c>
      <c r="G434" s="358">
        <v>0.253</v>
      </c>
      <c r="H434" s="358">
        <v>1.2</v>
      </c>
      <c r="I434" s="358">
        <v>4.4999999999999998E-2</v>
      </c>
      <c r="J434" s="358">
        <v>0</v>
      </c>
      <c r="K434" s="358">
        <v>1</v>
      </c>
      <c r="L434" s="358">
        <v>3748</v>
      </c>
      <c r="M434" s="358">
        <v>3748</v>
      </c>
      <c r="N434" s="358">
        <v>1.0001719045E-4</v>
      </c>
      <c r="O434" s="358">
        <v>1.0001719045E-4</v>
      </c>
      <c r="P434" s="358">
        <v>0</v>
      </c>
      <c r="Q434" s="358">
        <v>0</v>
      </c>
      <c r="R434" s="358">
        <v>0</v>
      </c>
      <c r="S434" s="358">
        <v>0</v>
      </c>
      <c r="T434" s="358">
        <v>0</v>
      </c>
      <c r="U434" s="358">
        <v>0</v>
      </c>
      <c r="V434" s="358">
        <v>0</v>
      </c>
      <c r="W434" s="358">
        <v>0</v>
      </c>
      <c r="X434" s="358">
        <v>0</v>
      </c>
      <c r="Y434" s="358" t="s">
        <v>1443</v>
      </c>
      <c r="Z434" s="358" t="s">
        <v>1443</v>
      </c>
    </row>
    <row r="435" spans="2:26" x14ac:dyDescent="0.2">
      <c r="B435" s="358" t="s">
        <v>1264</v>
      </c>
      <c r="C435" s="358" t="s">
        <v>1442</v>
      </c>
      <c r="D435" s="358" t="s">
        <v>1868</v>
      </c>
      <c r="E435" s="358">
        <v>1042</v>
      </c>
      <c r="F435" s="358">
        <v>2.6179999999999999</v>
      </c>
      <c r="G435" s="358">
        <v>0.74099999999999999</v>
      </c>
      <c r="H435" s="358">
        <v>1.5</v>
      </c>
      <c r="I435" s="358">
        <v>0.223</v>
      </c>
      <c r="J435" s="358">
        <v>0</v>
      </c>
      <c r="K435" s="358">
        <v>1</v>
      </c>
      <c r="L435" s="358">
        <v>23906</v>
      </c>
      <c r="M435" s="358">
        <v>866</v>
      </c>
      <c r="N435" s="358">
        <v>6.8761818440000005E-5</v>
      </c>
      <c r="O435" s="358">
        <v>6.2510743999999996E-6</v>
      </c>
      <c r="P435" s="358">
        <v>1</v>
      </c>
      <c r="Q435" s="358">
        <v>45</v>
      </c>
      <c r="R435" s="358">
        <v>3.1255371999999998E-6</v>
      </c>
      <c r="S435" s="358">
        <v>0</v>
      </c>
      <c r="T435" s="358">
        <v>0</v>
      </c>
      <c r="U435" s="358">
        <v>0</v>
      </c>
      <c r="V435" s="358">
        <v>0</v>
      </c>
      <c r="W435" s="358">
        <v>0</v>
      </c>
      <c r="X435" s="358">
        <v>0</v>
      </c>
      <c r="Y435" s="358" t="s">
        <v>1443</v>
      </c>
      <c r="Z435" s="358" t="s">
        <v>1443</v>
      </c>
    </row>
    <row r="436" spans="2:26" x14ac:dyDescent="0.2">
      <c r="B436" s="358" t="s">
        <v>1714</v>
      </c>
      <c r="C436" s="358" t="s">
        <v>1442</v>
      </c>
      <c r="D436" s="358" t="s">
        <v>1868</v>
      </c>
      <c r="E436" s="358">
        <v>0</v>
      </c>
      <c r="F436" s="358">
        <v>0</v>
      </c>
      <c r="G436" s="358">
        <v>0</v>
      </c>
      <c r="H436" s="358">
        <v>0</v>
      </c>
      <c r="I436" s="358">
        <v>0</v>
      </c>
      <c r="J436" s="358">
        <v>0</v>
      </c>
      <c r="K436" s="358">
        <v>0</v>
      </c>
      <c r="L436" s="358">
        <v>0</v>
      </c>
      <c r="M436" s="358">
        <v>0</v>
      </c>
      <c r="N436" s="358">
        <v>0</v>
      </c>
      <c r="O436" s="358">
        <v>0</v>
      </c>
      <c r="P436" s="358">
        <v>0</v>
      </c>
      <c r="Q436" s="358">
        <v>0</v>
      </c>
      <c r="R436" s="358">
        <v>0</v>
      </c>
      <c r="S436" s="358">
        <v>0</v>
      </c>
      <c r="T436" s="358">
        <v>0</v>
      </c>
      <c r="U436" s="358">
        <v>0</v>
      </c>
      <c r="V436" s="358">
        <v>0</v>
      </c>
      <c r="W436" s="358">
        <v>0</v>
      </c>
      <c r="X436" s="358">
        <v>0</v>
      </c>
      <c r="Y436" s="358" t="s">
        <v>1443</v>
      </c>
      <c r="Z436" s="358" t="s">
        <v>1443</v>
      </c>
    </row>
    <row r="437" spans="2:26" x14ac:dyDescent="0.2">
      <c r="B437" s="358" t="s">
        <v>1715</v>
      </c>
      <c r="C437" s="358" t="s">
        <v>1442</v>
      </c>
      <c r="D437" s="358" t="s">
        <v>1868</v>
      </c>
      <c r="E437" s="358">
        <v>45</v>
      </c>
      <c r="F437" s="358">
        <v>0.65800000000000003</v>
      </c>
      <c r="G437" s="358">
        <v>1.952</v>
      </c>
      <c r="H437" s="358">
        <v>2.1280000000000001</v>
      </c>
      <c r="I437" s="358">
        <v>0</v>
      </c>
      <c r="J437" s="358">
        <v>0</v>
      </c>
      <c r="K437" s="358">
        <v>0</v>
      </c>
      <c r="L437" s="358">
        <v>0</v>
      </c>
      <c r="M437" s="358">
        <v>0</v>
      </c>
      <c r="N437" s="358">
        <v>0</v>
      </c>
      <c r="O437" s="358">
        <v>0</v>
      </c>
      <c r="P437" s="358">
        <v>0</v>
      </c>
      <c r="Q437" s="358">
        <v>0</v>
      </c>
      <c r="R437" s="358">
        <v>0</v>
      </c>
      <c r="S437" s="358">
        <v>0</v>
      </c>
      <c r="T437" s="358">
        <v>0</v>
      </c>
      <c r="U437" s="358">
        <v>0</v>
      </c>
      <c r="V437" s="358">
        <v>0</v>
      </c>
      <c r="W437" s="358">
        <v>0</v>
      </c>
      <c r="X437" s="358">
        <v>0</v>
      </c>
      <c r="Y437" s="358" t="s">
        <v>1443</v>
      </c>
      <c r="Z437" s="358" t="s">
        <v>1443</v>
      </c>
    </row>
    <row r="438" spans="2:26" x14ac:dyDescent="0.2">
      <c r="B438" s="358" t="s">
        <v>1379</v>
      </c>
      <c r="C438" s="358" t="s">
        <v>1442</v>
      </c>
      <c r="D438" s="358" t="s">
        <v>1868</v>
      </c>
      <c r="E438" s="358">
        <v>45</v>
      </c>
      <c r="F438" s="358">
        <v>0.79400000000000004</v>
      </c>
      <c r="G438" s="358">
        <v>0.36499999999999999</v>
      </c>
      <c r="H438" s="358">
        <v>2.4710000000000001</v>
      </c>
      <c r="I438" s="358">
        <v>3.278</v>
      </c>
      <c r="J438" s="358">
        <v>0.10199999999999999</v>
      </c>
      <c r="K438" s="358">
        <v>2</v>
      </c>
      <c r="L438" s="358">
        <v>9196</v>
      </c>
      <c r="M438" s="358">
        <v>9196</v>
      </c>
      <c r="N438" s="358">
        <v>2.8129834815000002E-4</v>
      </c>
      <c r="O438" s="358">
        <v>2.8129834815000002E-4</v>
      </c>
      <c r="P438" s="358">
        <v>1</v>
      </c>
      <c r="Q438" s="358">
        <v>285</v>
      </c>
      <c r="R438" s="358">
        <v>3.1255371999999998E-6</v>
      </c>
      <c r="S438" s="358">
        <v>0</v>
      </c>
      <c r="T438" s="358">
        <v>0</v>
      </c>
      <c r="U438" s="358">
        <v>0</v>
      </c>
      <c r="V438" s="358">
        <v>0</v>
      </c>
      <c r="W438" s="358">
        <v>0</v>
      </c>
      <c r="X438" s="358">
        <v>0</v>
      </c>
      <c r="Y438" s="358" t="s">
        <v>1443</v>
      </c>
      <c r="Z438" s="358" t="s">
        <v>1443</v>
      </c>
    </row>
    <row r="439" spans="2:26" x14ac:dyDescent="0.2">
      <c r="B439" s="358" t="s">
        <v>1716</v>
      </c>
      <c r="C439" s="358" t="s">
        <v>1442</v>
      </c>
      <c r="D439" s="358" t="s">
        <v>1868</v>
      </c>
      <c r="E439" s="358">
        <v>896</v>
      </c>
      <c r="F439" s="358">
        <v>1.341</v>
      </c>
      <c r="G439" s="358">
        <v>3.68</v>
      </c>
      <c r="H439" s="358">
        <v>3.0880000000000001</v>
      </c>
      <c r="I439" s="358">
        <v>1.054</v>
      </c>
      <c r="J439" s="358">
        <v>0</v>
      </c>
      <c r="K439" s="358">
        <v>3</v>
      </c>
      <c r="L439" s="358">
        <v>47121</v>
      </c>
      <c r="M439" s="358">
        <v>47121</v>
      </c>
      <c r="N439" s="358">
        <v>3.15054149932E-3</v>
      </c>
      <c r="O439" s="358">
        <v>3.15054149932E-3</v>
      </c>
      <c r="P439" s="358">
        <v>0</v>
      </c>
      <c r="Q439" s="358">
        <v>0</v>
      </c>
      <c r="R439" s="358">
        <v>0</v>
      </c>
      <c r="S439" s="358">
        <v>0</v>
      </c>
      <c r="T439" s="358">
        <v>0</v>
      </c>
      <c r="U439" s="358">
        <v>0</v>
      </c>
      <c r="V439" s="358">
        <v>0</v>
      </c>
      <c r="W439" s="358">
        <v>0</v>
      </c>
      <c r="X439" s="358">
        <v>0</v>
      </c>
      <c r="Y439" s="358" t="s">
        <v>1443</v>
      </c>
      <c r="Z439" s="358" t="s">
        <v>1443</v>
      </c>
    </row>
    <row r="440" spans="2:26" x14ac:dyDescent="0.2">
      <c r="B440" s="358" t="s">
        <v>1717</v>
      </c>
      <c r="C440" s="358" t="s">
        <v>1442</v>
      </c>
      <c r="D440" s="358" t="s">
        <v>1868</v>
      </c>
      <c r="E440" s="358">
        <v>62</v>
      </c>
      <c r="F440" s="358">
        <v>0.47799999999999998</v>
      </c>
      <c r="G440" s="358">
        <v>1.2010000000000001</v>
      </c>
      <c r="H440" s="358">
        <v>2.34</v>
      </c>
      <c r="I440" s="358">
        <v>1.3620000000000001</v>
      </c>
      <c r="J440" s="358">
        <v>0</v>
      </c>
      <c r="K440" s="358">
        <v>1</v>
      </c>
      <c r="L440" s="358">
        <v>5560</v>
      </c>
      <c r="M440" s="358">
        <v>5560</v>
      </c>
      <c r="N440" s="358">
        <v>1.9378330651E-4</v>
      </c>
      <c r="O440" s="358">
        <v>1.9378330651E-4</v>
      </c>
      <c r="P440" s="358">
        <v>0</v>
      </c>
      <c r="Q440" s="358">
        <v>0</v>
      </c>
      <c r="R440" s="358">
        <v>0</v>
      </c>
      <c r="S440" s="358">
        <v>0</v>
      </c>
      <c r="T440" s="358">
        <v>0</v>
      </c>
      <c r="U440" s="358">
        <v>0</v>
      </c>
      <c r="V440" s="358">
        <v>0</v>
      </c>
      <c r="W440" s="358">
        <v>0</v>
      </c>
      <c r="X440" s="358">
        <v>0</v>
      </c>
      <c r="Y440" s="358" t="s">
        <v>1443</v>
      </c>
      <c r="Z440" s="358" t="s">
        <v>1443</v>
      </c>
    </row>
    <row r="441" spans="2:26" x14ac:dyDescent="0.2">
      <c r="B441" s="358" t="s">
        <v>1718</v>
      </c>
      <c r="C441" s="358" t="s">
        <v>1442</v>
      </c>
      <c r="D441" s="358" t="s">
        <v>1868</v>
      </c>
      <c r="E441" s="358">
        <v>773</v>
      </c>
      <c r="F441" s="358">
        <v>2.6819999999999999</v>
      </c>
      <c r="G441" s="358">
        <v>0.93700000000000006</v>
      </c>
      <c r="H441" s="358">
        <v>2.661</v>
      </c>
      <c r="I441" s="358">
        <v>0.27400000000000002</v>
      </c>
      <c r="J441" s="358">
        <v>0</v>
      </c>
      <c r="K441" s="358">
        <v>2</v>
      </c>
      <c r="L441" s="358">
        <v>12258</v>
      </c>
      <c r="M441" s="358">
        <v>12258</v>
      </c>
      <c r="N441" s="358">
        <v>2.8129834815000002E-4</v>
      </c>
      <c r="O441" s="358">
        <v>2.8129834815000002E-4</v>
      </c>
      <c r="P441" s="358">
        <v>0</v>
      </c>
      <c r="Q441" s="358">
        <v>0</v>
      </c>
      <c r="R441" s="358">
        <v>0</v>
      </c>
      <c r="S441" s="358">
        <v>0</v>
      </c>
      <c r="T441" s="358">
        <v>0</v>
      </c>
      <c r="U441" s="358">
        <v>0</v>
      </c>
      <c r="V441" s="358">
        <v>0</v>
      </c>
      <c r="W441" s="358">
        <v>0</v>
      </c>
      <c r="X441" s="358">
        <v>0</v>
      </c>
      <c r="Y441" s="358" t="s">
        <v>1443</v>
      </c>
      <c r="Z441" s="358" t="s">
        <v>1443</v>
      </c>
    </row>
    <row r="442" spans="2:26" x14ac:dyDescent="0.2">
      <c r="B442" s="358" t="s">
        <v>1380</v>
      </c>
      <c r="C442" s="358" t="s">
        <v>1442</v>
      </c>
      <c r="D442" s="358" t="s">
        <v>1868</v>
      </c>
      <c r="E442" s="358">
        <v>45</v>
      </c>
      <c r="F442" s="358">
        <v>3.8490000000000002</v>
      </c>
      <c r="G442" s="358">
        <v>2.7240000000000002</v>
      </c>
      <c r="H442" s="358">
        <v>1.179</v>
      </c>
      <c r="I442" s="358">
        <v>4.3999999999999997E-2</v>
      </c>
      <c r="J442" s="358">
        <v>0.123</v>
      </c>
      <c r="K442" s="358">
        <v>1</v>
      </c>
      <c r="L442" s="358">
        <v>260</v>
      </c>
      <c r="M442" s="358">
        <v>260</v>
      </c>
      <c r="N442" s="358">
        <v>3.1255371999999998E-6</v>
      </c>
      <c r="O442" s="358">
        <v>3.1255371999999998E-6</v>
      </c>
      <c r="P442" s="358">
        <v>2</v>
      </c>
      <c r="Q442" s="358">
        <v>726</v>
      </c>
      <c r="R442" s="358">
        <v>9.3766116100000005E-6</v>
      </c>
      <c r="S442" s="358">
        <v>0</v>
      </c>
      <c r="T442" s="358">
        <v>0</v>
      </c>
      <c r="U442" s="358">
        <v>0</v>
      </c>
      <c r="V442" s="358">
        <v>0</v>
      </c>
      <c r="W442" s="358">
        <v>0</v>
      </c>
      <c r="X442" s="358">
        <v>0</v>
      </c>
      <c r="Y442" s="358" t="s">
        <v>1443</v>
      </c>
      <c r="Z442" s="358" t="s">
        <v>1443</v>
      </c>
    </row>
    <row r="443" spans="2:26" x14ac:dyDescent="0.2">
      <c r="B443" s="358" t="s">
        <v>1719</v>
      </c>
      <c r="C443" s="358" t="s">
        <v>1442</v>
      </c>
      <c r="D443" s="358" t="s">
        <v>1868</v>
      </c>
      <c r="E443" s="358">
        <v>15</v>
      </c>
      <c r="F443" s="358">
        <v>0.95</v>
      </c>
      <c r="G443" s="358">
        <v>0.252</v>
      </c>
      <c r="H443" s="358">
        <v>0.86199999999999999</v>
      </c>
      <c r="I443" s="358">
        <v>0</v>
      </c>
      <c r="J443" s="358">
        <v>0</v>
      </c>
      <c r="K443" s="358">
        <v>0</v>
      </c>
      <c r="L443" s="358">
        <v>0</v>
      </c>
      <c r="M443" s="358">
        <v>0</v>
      </c>
      <c r="N443" s="358">
        <v>0</v>
      </c>
      <c r="O443" s="358">
        <v>0</v>
      </c>
      <c r="P443" s="358">
        <v>0</v>
      </c>
      <c r="Q443" s="358">
        <v>0</v>
      </c>
      <c r="R443" s="358">
        <v>0</v>
      </c>
      <c r="S443" s="358">
        <v>0</v>
      </c>
      <c r="T443" s="358">
        <v>0</v>
      </c>
      <c r="U443" s="358">
        <v>0</v>
      </c>
      <c r="V443" s="358">
        <v>0</v>
      </c>
      <c r="W443" s="358">
        <v>0</v>
      </c>
      <c r="X443" s="358">
        <v>0</v>
      </c>
      <c r="Y443" s="358" t="s">
        <v>1443</v>
      </c>
      <c r="Z443" s="358" t="s">
        <v>1443</v>
      </c>
    </row>
    <row r="444" spans="2:26" x14ac:dyDescent="0.2">
      <c r="B444" s="358" t="s">
        <v>1720</v>
      </c>
      <c r="C444" s="358" t="s">
        <v>1442</v>
      </c>
      <c r="D444" s="358" t="s">
        <v>1868</v>
      </c>
      <c r="E444" s="358">
        <v>179</v>
      </c>
      <c r="F444" s="358">
        <v>0.73</v>
      </c>
      <c r="G444" s="358">
        <v>0.79900000000000004</v>
      </c>
      <c r="H444" s="358">
        <v>1.907</v>
      </c>
      <c r="I444" s="358">
        <v>0</v>
      </c>
      <c r="J444" s="358">
        <v>0</v>
      </c>
      <c r="K444" s="358">
        <v>0</v>
      </c>
      <c r="L444" s="358">
        <v>0</v>
      </c>
      <c r="M444" s="358">
        <v>0</v>
      </c>
      <c r="N444" s="358">
        <v>0</v>
      </c>
      <c r="O444" s="358">
        <v>0</v>
      </c>
      <c r="P444" s="358">
        <v>0</v>
      </c>
      <c r="Q444" s="358">
        <v>0</v>
      </c>
      <c r="R444" s="358">
        <v>0</v>
      </c>
      <c r="S444" s="358">
        <v>0</v>
      </c>
      <c r="T444" s="358">
        <v>0</v>
      </c>
      <c r="U444" s="358">
        <v>0</v>
      </c>
      <c r="V444" s="358">
        <v>0</v>
      </c>
      <c r="W444" s="358">
        <v>0</v>
      </c>
      <c r="X444" s="358">
        <v>0</v>
      </c>
      <c r="Y444" s="358" t="s">
        <v>1443</v>
      </c>
      <c r="Z444" s="358" t="s">
        <v>1443</v>
      </c>
    </row>
    <row r="445" spans="2:26" x14ac:dyDescent="0.2">
      <c r="B445" s="358" t="s">
        <v>1381</v>
      </c>
      <c r="C445" s="358" t="s">
        <v>1442</v>
      </c>
      <c r="D445" s="358" t="s">
        <v>1868</v>
      </c>
      <c r="E445" s="358">
        <v>558</v>
      </c>
      <c r="F445" s="358">
        <v>1.9450000000000001</v>
      </c>
      <c r="G445" s="358">
        <v>0.625</v>
      </c>
      <c r="H445" s="358">
        <v>1.9119999999999999</v>
      </c>
      <c r="I445" s="358">
        <v>0.03</v>
      </c>
      <c r="J445" s="358">
        <v>5.2999999999999999E-2</v>
      </c>
      <c r="K445" s="358">
        <v>1</v>
      </c>
      <c r="L445" s="358">
        <v>1363</v>
      </c>
      <c r="M445" s="358">
        <v>1363</v>
      </c>
      <c r="N445" s="358">
        <v>2.8129834819999998E-5</v>
      </c>
      <c r="O445" s="358">
        <v>2.8129834819999998E-5</v>
      </c>
      <c r="P445" s="358">
        <v>1</v>
      </c>
      <c r="Q445" s="358">
        <v>2391</v>
      </c>
      <c r="R445" s="358">
        <v>3.1255372020000002E-5</v>
      </c>
      <c r="S445" s="358">
        <v>0</v>
      </c>
      <c r="T445" s="358">
        <v>0</v>
      </c>
      <c r="U445" s="358">
        <v>0</v>
      </c>
      <c r="V445" s="358">
        <v>0</v>
      </c>
      <c r="W445" s="358">
        <v>0</v>
      </c>
      <c r="X445" s="358">
        <v>0</v>
      </c>
      <c r="Y445" s="358" t="s">
        <v>1443</v>
      </c>
      <c r="Z445" s="358" t="s">
        <v>1443</v>
      </c>
    </row>
    <row r="446" spans="2:26" x14ac:dyDescent="0.2">
      <c r="B446" s="358" t="s">
        <v>1721</v>
      </c>
      <c r="C446" s="358" t="s">
        <v>1442</v>
      </c>
      <c r="D446" s="358" t="s">
        <v>1868</v>
      </c>
      <c r="E446" s="358">
        <v>72</v>
      </c>
      <c r="F446" s="358">
        <v>0.26400000000000001</v>
      </c>
      <c r="G446" s="358">
        <v>0.44</v>
      </c>
      <c r="H446" s="358">
        <v>0.995</v>
      </c>
      <c r="I446" s="358">
        <v>0</v>
      </c>
      <c r="J446" s="358">
        <v>0</v>
      </c>
      <c r="K446" s="358">
        <v>0</v>
      </c>
      <c r="L446" s="358">
        <v>0</v>
      </c>
      <c r="M446" s="358">
        <v>0</v>
      </c>
      <c r="N446" s="358">
        <v>0</v>
      </c>
      <c r="O446" s="358">
        <v>0</v>
      </c>
      <c r="P446" s="358">
        <v>0</v>
      </c>
      <c r="Q446" s="358">
        <v>0</v>
      </c>
      <c r="R446" s="358">
        <v>0</v>
      </c>
      <c r="S446" s="358">
        <v>0</v>
      </c>
      <c r="T446" s="358">
        <v>0</v>
      </c>
      <c r="U446" s="358">
        <v>0</v>
      </c>
      <c r="V446" s="358">
        <v>0</v>
      </c>
      <c r="W446" s="358">
        <v>0</v>
      </c>
      <c r="X446" s="358">
        <v>0</v>
      </c>
      <c r="Y446" s="358" t="s">
        <v>1443</v>
      </c>
      <c r="Z446" s="358" t="s">
        <v>1443</v>
      </c>
    </row>
    <row r="447" spans="2:26" x14ac:dyDescent="0.2">
      <c r="B447" s="358" t="s">
        <v>1722</v>
      </c>
      <c r="C447" s="358" t="s">
        <v>1442</v>
      </c>
      <c r="D447" s="358" t="s">
        <v>1868</v>
      </c>
      <c r="E447" s="358">
        <v>1</v>
      </c>
      <c r="F447" s="358">
        <v>0</v>
      </c>
      <c r="G447" s="358">
        <v>2.5000000000000001E-2</v>
      </c>
      <c r="H447" s="358">
        <v>0.1</v>
      </c>
      <c r="I447" s="358">
        <v>0</v>
      </c>
      <c r="J447" s="358">
        <v>0</v>
      </c>
      <c r="K447" s="358">
        <v>0</v>
      </c>
      <c r="L447" s="358">
        <v>0</v>
      </c>
      <c r="M447" s="358">
        <v>0</v>
      </c>
      <c r="N447" s="358">
        <v>0</v>
      </c>
      <c r="O447" s="358">
        <v>0</v>
      </c>
      <c r="P447" s="358">
        <v>0</v>
      </c>
      <c r="Q447" s="358">
        <v>0</v>
      </c>
      <c r="R447" s="358">
        <v>0</v>
      </c>
      <c r="S447" s="358">
        <v>0</v>
      </c>
      <c r="T447" s="358">
        <v>0</v>
      </c>
      <c r="U447" s="358">
        <v>0</v>
      </c>
      <c r="V447" s="358">
        <v>0</v>
      </c>
      <c r="W447" s="358">
        <v>0</v>
      </c>
      <c r="X447" s="358">
        <v>0</v>
      </c>
      <c r="Y447" s="358" t="s">
        <v>1443</v>
      </c>
      <c r="Z447" s="358" t="s">
        <v>1443</v>
      </c>
    </row>
    <row r="448" spans="2:26" x14ac:dyDescent="0.2">
      <c r="B448" s="358" t="s">
        <v>1723</v>
      </c>
      <c r="C448" s="358" t="s">
        <v>1442</v>
      </c>
      <c r="D448" s="358" t="s">
        <v>1868</v>
      </c>
      <c r="E448" s="358">
        <v>257</v>
      </c>
      <c r="F448" s="358">
        <v>0.8</v>
      </c>
      <c r="G448" s="358">
        <v>1</v>
      </c>
      <c r="H448" s="358">
        <v>2.1</v>
      </c>
      <c r="I448" s="358">
        <v>0</v>
      </c>
      <c r="J448" s="358">
        <v>0</v>
      </c>
      <c r="K448" s="358">
        <v>0</v>
      </c>
      <c r="L448" s="358">
        <v>0</v>
      </c>
      <c r="M448" s="358">
        <v>0</v>
      </c>
      <c r="N448" s="358">
        <v>0</v>
      </c>
      <c r="O448" s="358">
        <v>0</v>
      </c>
      <c r="P448" s="358">
        <v>0</v>
      </c>
      <c r="Q448" s="358">
        <v>0</v>
      </c>
      <c r="R448" s="358">
        <v>0</v>
      </c>
      <c r="S448" s="358">
        <v>0</v>
      </c>
      <c r="T448" s="358">
        <v>0</v>
      </c>
      <c r="U448" s="358">
        <v>0</v>
      </c>
      <c r="V448" s="358">
        <v>0</v>
      </c>
      <c r="W448" s="358">
        <v>0</v>
      </c>
      <c r="X448" s="358">
        <v>0</v>
      </c>
      <c r="Y448" s="358" t="s">
        <v>1443</v>
      </c>
      <c r="Z448" s="358" t="s">
        <v>1443</v>
      </c>
    </row>
    <row r="449" spans="2:26" x14ac:dyDescent="0.2">
      <c r="B449" s="358" t="s">
        <v>1382</v>
      </c>
      <c r="C449" s="358" t="s">
        <v>1442</v>
      </c>
      <c r="D449" s="358" t="s">
        <v>1868</v>
      </c>
      <c r="E449" s="358">
        <v>617</v>
      </c>
      <c r="F449" s="358">
        <v>0.33900000000000002</v>
      </c>
      <c r="G449" s="358">
        <v>1.355</v>
      </c>
      <c r="H449" s="358">
        <v>2.1749999999999998</v>
      </c>
      <c r="I449" s="358">
        <v>1.054</v>
      </c>
      <c r="J449" s="358">
        <v>0.63600000000000001</v>
      </c>
      <c r="K449" s="358">
        <v>2</v>
      </c>
      <c r="L449" s="358">
        <v>46050</v>
      </c>
      <c r="M449" s="358">
        <v>46050</v>
      </c>
      <c r="N449" s="358">
        <v>2.0253481067099999E-3</v>
      </c>
      <c r="O449" s="358">
        <v>2.0253481067099999E-3</v>
      </c>
      <c r="P449" s="358">
        <v>2</v>
      </c>
      <c r="Q449" s="358">
        <v>27780</v>
      </c>
      <c r="R449" s="358">
        <v>1.4377471128000001E-4</v>
      </c>
      <c r="S449" s="358">
        <v>0</v>
      </c>
      <c r="T449" s="358">
        <v>0</v>
      </c>
      <c r="U449" s="358">
        <v>0</v>
      </c>
      <c r="V449" s="358">
        <v>0</v>
      </c>
      <c r="W449" s="358">
        <v>0</v>
      </c>
      <c r="X449" s="358">
        <v>0</v>
      </c>
      <c r="Y449" s="358" t="s">
        <v>1443</v>
      </c>
      <c r="Z449" s="358" t="s">
        <v>1443</v>
      </c>
    </row>
    <row r="450" spans="2:26" x14ac:dyDescent="0.2">
      <c r="B450" s="358" t="s">
        <v>1383</v>
      </c>
      <c r="C450" s="358" t="s">
        <v>1442</v>
      </c>
      <c r="D450" s="358" t="s">
        <v>1868</v>
      </c>
      <c r="E450" s="358">
        <v>1440</v>
      </c>
      <c r="F450" s="358">
        <v>0.69199999999999995</v>
      </c>
      <c r="G450" s="358">
        <v>2.5880000000000001</v>
      </c>
      <c r="H450" s="358">
        <v>3.8639999999999999</v>
      </c>
      <c r="I450" s="358">
        <v>3.3839999999999999</v>
      </c>
      <c r="J450" s="358">
        <v>0.06</v>
      </c>
      <c r="K450" s="358">
        <v>4</v>
      </c>
      <c r="L450" s="358">
        <v>194282</v>
      </c>
      <c r="M450" s="358">
        <v>194282</v>
      </c>
      <c r="N450" s="358">
        <v>1.046117301411E-2</v>
      </c>
      <c r="O450" s="358">
        <v>1.046117301411E-2</v>
      </c>
      <c r="P450" s="358">
        <v>2</v>
      </c>
      <c r="Q450" s="358">
        <v>3440</v>
      </c>
      <c r="R450" s="358">
        <v>2.5004297609999998E-5</v>
      </c>
      <c r="S450" s="358">
        <v>0</v>
      </c>
      <c r="T450" s="358">
        <v>0</v>
      </c>
      <c r="U450" s="358">
        <v>0</v>
      </c>
      <c r="V450" s="358">
        <v>0</v>
      </c>
      <c r="W450" s="358">
        <v>0</v>
      </c>
      <c r="X450" s="358">
        <v>0</v>
      </c>
      <c r="Y450" s="358" t="s">
        <v>1443</v>
      </c>
      <c r="Z450" s="358" t="s">
        <v>1443</v>
      </c>
    </row>
    <row r="451" spans="2:26" x14ac:dyDescent="0.2">
      <c r="B451" s="358" t="s">
        <v>1384</v>
      </c>
      <c r="C451" s="358" t="s">
        <v>1442</v>
      </c>
      <c r="D451" s="358" t="s">
        <v>1868</v>
      </c>
      <c r="E451" s="358">
        <v>2050</v>
      </c>
      <c r="F451" s="358">
        <v>2E-3</v>
      </c>
      <c r="G451" s="358">
        <v>4.202</v>
      </c>
      <c r="H451" s="358">
        <v>4.2460000000000004</v>
      </c>
      <c r="I451" s="358">
        <v>1.4370000000000001</v>
      </c>
      <c r="J451" s="358">
        <v>0.47399999999999998</v>
      </c>
      <c r="K451" s="358">
        <v>4</v>
      </c>
      <c r="L451" s="358">
        <v>106915</v>
      </c>
      <c r="M451" s="358">
        <v>106915</v>
      </c>
      <c r="N451" s="358">
        <v>6.2541999406099998E-3</v>
      </c>
      <c r="O451" s="358">
        <v>6.2541999406099998E-3</v>
      </c>
      <c r="P451" s="358">
        <v>5</v>
      </c>
      <c r="Q451" s="358">
        <v>35250</v>
      </c>
      <c r="R451" s="358">
        <v>3.4693462938999999E-4</v>
      </c>
      <c r="S451" s="358">
        <v>0</v>
      </c>
      <c r="T451" s="358">
        <v>0</v>
      </c>
      <c r="U451" s="358">
        <v>0</v>
      </c>
      <c r="V451" s="358">
        <v>0</v>
      </c>
      <c r="W451" s="358">
        <v>0</v>
      </c>
      <c r="X451" s="358">
        <v>0</v>
      </c>
      <c r="Y451" s="358" t="s">
        <v>1443</v>
      </c>
      <c r="Z451" s="358" t="s">
        <v>1443</v>
      </c>
    </row>
    <row r="452" spans="2:26" x14ac:dyDescent="0.2">
      <c r="B452" s="358" t="s">
        <v>1724</v>
      </c>
      <c r="C452" s="358" t="s">
        <v>1442</v>
      </c>
      <c r="D452" s="358" t="s">
        <v>1868</v>
      </c>
      <c r="E452" s="358">
        <v>462</v>
      </c>
      <c r="F452" s="358">
        <v>0</v>
      </c>
      <c r="G452" s="358">
        <v>0.64600000000000002</v>
      </c>
      <c r="H452" s="358">
        <v>4.9189999999999996</v>
      </c>
      <c r="I452" s="358">
        <v>1.7250000000000001</v>
      </c>
      <c r="J452" s="358">
        <v>0</v>
      </c>
      <c r="K452" s="358">
        <v>1</v>
      </c>
      <c r="L452" s="358">
        <v>24954</v>
      </c>
      <c r="M452" s="358">
        <v>24954</v>
      </c>
      <c r="N452" s="358">
        <v>1.44399818719E-3</v>
      </c>
      <c r="O452" s="358">
        <v>1.44399818719E-3</v>
      </c>
      <c r="P452" s="358">
        <v>0</v>
      </c>
      <c r="Q452" s="358">
        <v>0</v>
      </c>
      <c r="R452" s="358">
        <v>0</v>
      </c>
      <c r="S452" s="358">
        <v>0</v>
      </c>
      <c r="T452" s="358">
        <v>0</v>
      </c>
      <c r="U452" s="358">
        <v>0</v>
      </c>
      <c r="V452" s="358">
        <v>0</v>
      </c>
      <c r="W452" s="358">
        <v>0</v>
      </c>
      <c r="X452" s="358">
        <v>0</v>
      </c>
      <c r="Y452" s="358" t="s">
        <v>1443</v>
      </c>
      <c r="Z452" s="358" t="s">
        <v>1443</v>
      </c>
    </row>
    <row r="453" spans="2:26" x14ac:dyDescent="0.2">
      <c r="B453" s="358" t="s">
        <v>1725</v>
      </c>
      <c r="C453" s="358" t="s">
        <v>1442</v>
      </c>
      <c r="D453" s="358" t="s">
        <v>1868</v>
      </c>
      <c r="E453" s="358">
        <v>629</v>
      </c>
      <c r="F453" s="358">
        <v>0</v>
      </c>
      <c r="G453" s="358">
        <v>1.9710000000000001</v>
      </c>
      <c r="H453" s="358">
        <v>4.4850000000000003</v>
      </c>
      <c r="I453" s="358">
        <v>4.2000000000000003E-2</v>
      </c>
      <c r="J453" s="358">
        <v>0</v>
      </c>
      <c r="K453" s="358">
        <v>1</v>
      </c>
      <c r="L453" s="358">
        <v>899</v>
      </c>
      <c r="M453" s="358">
        <v>899</v>
      </c>
      <c r="N453" s="358">
        <v>1.8753223210000001E-5</v>
      </c>
      <c r="O453" s="358">
        <v>1.8753223210000001E-5</v>
      </c>
      <c r="P453" s="358">
        <v>0</v>
      </c>
      <c r="Q453" s="358">
        <v>0</v>
      </c>
      <c r="R453" s="358">
        <v>0</v>
      </c>
      <c r="S453" s="358">
        <v>0</v>
      </c>
      <c r="T453" s="358">
        <v>0</v>
      </c>
      <c r="U453" s="358">
        <v>0</v>
      </c>
      <c r="V453" s="358">
        <v>0</v>
      </c>
      <c r="W453" s="358">
        <v>0</v>
      </c>
      <c r="X453" s="358">
        <v>0</v>
      </c>
      <c r="Y453" s="358" t="s">
        <v>1443</v>
      </c>
      <c r="Z453" s="358" t="s">
        <v>1443</v>
      </c>
    </row>
    <row r="454" spans="2:26" x14ac:dyDescent="0.2">
      <c r="B454" s="358" t="s">
        <v>1385</v>
      </c>
      <c r="C454" s="358" t="s">
        <v>1442</v>
      </c>
      <c r="D454" s="358" t="s">
        <v>1868</v>
      </c>
      <c r="E454" s="358">
        <v>1710</v>
      </c>
      <c r="F454" s="358">
        <v>2.6709999999999998</v>
      </c>
      <c r="G454" s="358">
        <v>2.9140000000000001</v>
      </c>
      <c r="H454" s="358">
        <v>1.2929999999999999</v>
      </c>
      <c r="I454" s="358">
        <v>1E-3</v>
      </c>
      <c r="J454" s="358">
        <v>0.127</v>
      </c>
      <c r="K454" s="358">
        <v>0</v>
      </c>
      <c r="L454" s="358">
        <v>227</v>
      </c>
      <c r="M454" s="358">
        <v>227</v>
      </c>
      <c r="N454" s="358">
        <v>1.2502148810000001E-5</v>
      </c>
      <c r="O454" s="358">
        <v>1.2502148810000001E-5</v>
      </c>
      <c r="P454" s="358">
        <v>3</v>
      </c>
      <c r="Q454" s="358">
        <v>25863</v>
      </c>
      <c r="R454" s="358">
        <v>4.6883058025999998E-4</v>
      </c>
      <c r="S454" s="358">
        <v>0</v>
      </c>
      <c r="T454" s="358">
        <v>0</v>
      </c>
      <c r="U454" s="358">
        <v>0</v>
      </c>
      <c r="V454" s="358">
        <v>0</v>
      </c>
      <c r="W454" s="358">
        <v>0</v>
      </c>
      <c r="X454" s="358">
        <v>0</v>
      </c>
      <c r="Y454" s="358" t="s">
        <v>1443</v>
      </c>
      <c r="Z454" s="358" t="s">
        <v>1443</v>
      </c>
    </row>
    <row r="455" spans="2:26" x14ac:dyDescent="0.2">
      <c r="B455" s="358" t="s">
        <v>1386</v>
      </c>
      <c r="C455" s="358" t="s">
        <v>1442</v>
      </c>
      <c r="D455" s="358" t="s">
        <v>1868</v>
      </c>
      <c r="E455" s="358">
        <v>350</v>
      </c>
      <c r="F455" s="358">
        <v>0.222</v>
      </c>
      <c r="G455" s="358">
        <v>1.649</v>
      </c>
      <c r="H455" s="358">
        <v>2.5329999999999999</v>
      </c>
      <c r="I455" s="358">
        <v>0.81100000000000005</v>
      </c>
      <c r="J455" s="358">
        <v>0.19500000000000001</v>
      </c>
      <c r="K455" s="358">
        <v>2</v>
      </c>
      <c r="L455" s="358">
        <v>17249</v>
      </c>
      <c r="M455" s="358">
        <v>17249</v>
      </c>
      <c r="N455" s="358">
        <v>1.11894231821E-3</v>
      </c>
      <c r="O455" s="358">
        <v>1.11894231821E-3</v>
      </c>
      <c r="P455" s="358">
        <v>1</v>
      </c>
      <c r="Q455" s="358">
        <v>4140</v>
      </c>
      <c r="R455" s="358">
        <v>3.7506446420000003E-5</v>
      </c>
      <c r="S455" s="358">
        <v>0</v>
      </c>
      <c r="T455" s="358">
        <v>0</v>
      </c>
      <c r="U455" s="358">
        <v>0</v>
      </c>
      <c r="V455" s="358">
        <v>0</v>
      </c>
      <c r="W455" s="358">
        <v>0</v>
      </c>
      <c r="X455" s="358">
        <v>0</v>
      </c>
      <c r="Y455" s="358" t="s">
        <v>1443</v>
      </c>
      <c r="Z455" s="358" t="s">
        <v>1443</v>
      </c>
    </row>
    <row r="456" spans="2:26" x14ac:dyDescent="0.2">
      <c r="B456" s="358" t="s">
        <v>1387</v>
      </c>
      <c r="C456" s="358" t="s">
        <v>1442</v>
      </c>
      <c r="D456" s="358" t="s">
        <v>1868</v>
      </c>
      <c r="E456" s="358">
        <v>725</v>
      </c>
      <c r="F456" s="358">
        <v>0</v>
      </c>
      <c r="G456" s="358">
        <v>2.621</v>
      </c>
      <c r="H456" s="358">
        <v>4.2910000000000004</v>
      </c>
      <c r="I456" s="358">
        <v>1.2350000000000001</v>
      </c>
      <c r="J456" s="358">
        <v>1.3740000000000001</v>
      </c>
      <c r="K456" s="358">
        <v>5</v>
      </c>
      <c r="L456" s="358">
        <v>32139</v>
      </c>
      <c r="M456" s="358">
        <v>32139</v>
      </c>
      <c r="N456" s="358">
        <v>5.5322008470000004E-4</v>
      </c>
      <c r="O456" s="358">
        <v>5.5322008470000004E-4</v>
      </c>
      <c r="P456" s="358">
        <v>2</v>
      </c>
      <c r="Q456" s="358">
        <v>35754</v>
      </c>
      <c r="R456" s="358">
        <v>4.2819859662999998E-4</v>
      </c>
      <c r="S456" s="358">
        <v>0</v>
      </c>
      <c r="T456" s="358">
        <v>0</v>
      </c>
      <c r="U456" s="358">
        <v>0</v>
      </c>
      <c r="V456" s="358">
        <v>0</v>
      </c>
      <c r="W456" s="358">
        <v>0</v>
      </c>
      <c r="X456" s="358">
        <v>0</v>
      </c>
      <c r="Y456" s="358" t="s">
        <v>1443</v>
      </c>
      <c r="Z456" s="358" t="s">
        <v>1443</v>
      </c>
    </row>
    <row r="457" spans="2:26" x14ac:dyDescent="0.2">
      <c r="B457" s="358" t="s">
        <v>1388</v>
      </c>
      <c r="C457" s="358" t="s">
        <v>1442</v>
      </c>
      <c r="D457" s="358" t="s">
        <v>1868</v>
      </c>
      <c r="E457" s="358">
        <v>693</v>
      </c>
      <c r="F457" s="358">
        <v>1.0229999999999999</v>
      </c>
      <c r="G457" s="358">
        <v>1.6379999999999999</v>
      </c>
      <c r="H457" s="358">
        <v>4.2910000000000004</v>
      </c>
      <c r="I457" s="358">
        <v>0.14899999999999999</v>
      </c>
      <c r="J457" s="358">
        <v>1.774</v>
      </c>
      <c r="K457" s="358">
        <v>2</v>
      </c>
      <c r="L457" s="358">
        <v>3695</v>
      </c>
      <c r="M457" s="358">
        <v>3695</v>
      </c>
      <c r="N457" s="358">
        <v>2.8754942256000002E-4</v>
      </c>
      <c r="O457" s="358">
        <v>2.8754942256000002E-4</v>
      </c>
      <c r="P457" s="358">
        <v>3</v>
      </c>
      <c r="Q457" s="358">
        <v>44145</v>
      </c>
      <c r="R457" s="358">
        <v>4.5945396865000002E-4</v>
      </c>
      <c r="S457" s="358">
        <v>0</v>
      </c>
      <c r="T457" s="358">
        <v>0</v>
      </c>
      <c r="U457" s="358">
        <v>0</v>
      </c>
      <c r="V457" s="358">
        <v>0</v>
      </c>
      <c r="W457" s="358">
        <v>0</v>
      </c>
      <c r="X457" s="358">
        <v>0</v>
      </c>
      <c r="Y457" s="358" t="s">
        <v>1443</v>
      </c>
      <c r="Z457" s="358" t="s">
        <v>1443</v>
      </c>
    </row>
    <row r="458" spans="2:26" x14ac:dyDescent="0.2">
      <c r="B458" s="358" t="s">
        <v>1233</v>
      </c>
      <c r="C458" s="358" t="s">
        <v>1442</v>
      </c>
      <c r="D458" s="358" t="s">
        <v>1868</v>
      </c>
      <c r="E458" s="358">
        <v>1723</v>
      </c>
      <c r="F458" s="358">
        <v>4.6239999999999997</v>
      </c>
      <c r="G458" s="358">
        <v>2.5870000000000002</v>
      </c>
      <c r="H458" s="358">
        <v>2.8940000000000001</v>
      </c>
      <c r="I458" s="358">
        <v>4.484</v>
      </c>
      <c r="J458" s="358">
        <v>5.5E-2</v>
      </c>
      <c r="K458" s="358">
        <v>3</v>
      </c>
      <c r="L458" s="358">
        <v>411260</v>
      </c>
      <c r="M458" s="358">
        <v>24614</v>
      </c>
      <c r="N458" s="358">
        <v>5.5915860538499999E-3</v>
      </c>
      <c r="O458" s="358">
        <v>2.2503867852E-4</v>
      </c>
      <c r="P458" s="358">
        <v>3</v>
      </c>
      <c r="Q458" s="358">
        <v>5050</v>
      </c>
      <c r="R458" s="358">
        <v>8.4389504449999995E-5</v>
      </c>
      <c r="S458" s="358">
        <v>0</v>
      </c>
      <c r="T458" s="358">
        <v>0</v>
      </c>
      <c r="U458" s="358">
        <v>0</v>
      </c>
      <c r="V458" s="358">
        <v>0</v>
      </c>
      <c r="W458" s="358">
        <v>0</v>
      </c>
      <c r="X458" s="358">
        <v>0</v>
      </c>
      <c r="Y458" s="358" t="s">
        <v>1443</v>
      </c>
      <c r="Z458" s="358" t="s">
        <v>1443</v>
      </c>
    </row>
    <row r="459" spans="2:26" x14ac:dyDescent="0.2">
      <c r="B459" s="358" t="s">
        <v>1389</v>
      </c>
      <c r="C459" s="358" t="s">
        <v>1442</v>
      </c>
      <c r="D459" s="358" t="s">
        <v>1868</v>
      </c>
      <c r="E459" s="358">
        <v>468</v>
      </c>
      <c r="F459" s="358">
        <v>1.391</v>
      </c>
      <c r="G459" s="358">
        <v>1.9830000000000001</v>
      </c>
      <c r="H459" s="358">
        <v>4.9939999999999998</v>
      </c>
      <c r="I459" s="358">
        <v>1.8839999999999999</v>
      </c>
      <c r="J459" s="358">
        <v>5.0999999999999997E-2</v>
      </c>
      <c r="K459" s="358">
        <v>3</v>
      </c>
      <c r="L459" s="358">
        <v>27203</v>
      </c>
      <c r="M459" s="358">
        <v>27203</v>
      </c>
      <c r="N459" s="358">
        <v>1.69404116332E-3</v>
      </c>
      <c r="O459" s="358">
        <v>1.69404116332E-3</v>
      </c>
      <c r="P459" s="358">
        <v>1</v>
      </c>
      <c r="Q459" s="358">
        <v>740</v>
      </c>
      <c r="R459" s="358">
        <v>1.5627686010000001E-5</v>
      </c>
      <c r="S459" s="358">
        <v>1</v>
      </c>
      <c r="T459" s="358">
        <v>0</v>
      </c>
      <c r="U459" s="358">
        <v>1.4502492615899999E-3</v>
      </c>
      <c r="V459" s="358">
        <v>1.4502492615899999E-3</v>
      </c>
      <c r="W459" s="358">
        <v>0</v>
      </c>
      <c r="X459" s="358">
        <v>0</v>
      </c>
      <c r="Y459" s="358" t="s">
        <v>1443</v>
      </c>
      <c r="Z459" s="358" t="s">
        <v>1443</v>
      </c>
    </row>
    <row r="460" spans="2:26" x14ac:dyDescent="0.2">
      <c r="B460" s="358" t="s">
        <v>1390</v>
      </c>
      <c r="C460" s="358" t="s">
        <v>1442</v>
      </c>
      <c r="D460" s="358" t="s">
        <v>1868</v>
      </c>
      <c r="E460" s="358">
        <v>2048</v>
      </c>
      <c r="F460" s="358">
        <v>5.5979999999999999</v>
      </c>
      <c r="G460" s="358">
        <v>0.81899999999999995</v>
      </c>
      <c r="H460" s="358">
        <v>4.5389999999999997</v>
      </c>
      <c r="I460" s="358">
        <v>2.0499999999999998</v>
      </c>
      <c r="J460" s="358">
        <v>0.85199999999999998</v>
      </c>
      <c r="K460" s="358">
        <v>7</v>
      </c>
      <c r="L460" s="358">
        <v>142469</v>
      </c>
      <c r="M460" s="358">
        <v>142469</v>
      </c>
      <c r="N460" s="358">
        <v>1.4214943193360001E-2</v>
      </c>
      <c r="O460" s="358">
        <v>1.4214943193360001E-2</v>
      </c>
      <c r="P460" s="358">
        <v>5</v>
      </c>
      <c r="Q460" s="358">
        <v>59242</v>
      </c>
      <c r="R460" s="358">
        <v>6.1885636593999997E-4</v>
      </c>
      <c r="S460" s="358">
        <v>1</v>
      </c>
      <c r="T460" s="358">
        <v>0</v>
      </c>
      <c r="U460" s="358">
        <v>6.9199393645799998E-3</v>
      </c>
      <c r="V460" s="358">
        <v>6.9199393645799998E-3</v>
      </c>
      <c r="W460" s="358">
        <v>0</v>
      </c>
      <c r="X460" s="358">
        <v>0</v>
      </c>
      <c r="Y460" s="358" t="s">
        <v>1443</v>
      </c>
      <c r="Z460" s="358" t="s">
        <v>1443</v>
      </c>
    </row>
    <row r="461" spans="2:26" x14ac:dyDescent="0.2">
      <c r="B461" s="358" t="s">
        <v>1726</v>
      </c>
      <c r="C461" s="358" t="s">
        <v>1442</v>
      </c>
      <c r="D461" s="358" t="s">
        <v>1868</v>
      </c>
      <c r="E461" s="358">
        <v>694</v>
      </c>
      <c r="F461" s="358">
        <v>3.4809999999999999</v>
      </c>
      <c r="G461" s="358">
        <v>1.673</v>
      </c>
      <c r="H461" s="358">
        <v>0</v>
      </c>
      <c r="I461" s="358">
        <v>0</v>
      </c>
      <c r="J461" s="358">
        <v>0</v>
      </c>
      <c r="K461" s="358">
        <v>0</v>
      </c>
      <c r="L461" s="358">
        <v>678</v>
      </c>
      <c r="M461" s="358">
        <v>678</v>
      </c>
      <c r="N461" s="358">
        <v>6.2510743999999996E-6</v>
      </c>
      <c r="O461" s="358">
        <v>6.2510743999999996E-6</v>
      </c>
      <c r="P461" s="358">
        <v>0</v>
      </c>
      <c r="Q461" s="358">
        <v>0</v>
      </c>
      <c r="R461" s="358">
        <v>0</v>
      </c>
      <c r="S461" s="358">
        <v>0</v>
      </c>
      <c r="T461" s="358">
        <v>0</v>
      </c>
      <c r="U461" s="358">
        <v>0</v>
      </c>
      <c r="V461" s="358">
        <v>0</v>
      </c>
      <c r="W461" s="358">
        <v>0</v>
      </c>
      <c r="X461" s="358">
        <v>0</v>
      </c>
      <c r="Y461" s="358" t="s">
        <v>1443</v>
      </c>
      <c r="Z461" s="358" t="s">
        <v>1443</v>
      </c>
    </row>
    <row r="462" spans="2:26" x14ac:dyDescent="0.2">
      <c r="B462" s="358" t="s">
        <v>1391</v>
      </c>
      <c r="C462" s="358" t="s">
        <v>1442</v>
      </c>
      <c r="D462" s="358" t="s">
        <v>1868</v>
      </c>
      <c r="E462" s="358">
        <v>1843</v>
      </c>
      <c r="F462" s="358">
        <v>4.734</v>
      </c>
      <c r="G462" s="358">
        <v>2.4900000000000002</v>
      </c>
      <c r="H462" s="358">
        <v>5.359</v>
      </c>
      <c r="I462" s="358">
        <v>1.4710000000000001</v>
      </c>
      <c r="J462" s="358">
        <v>8.3000000000000004E-2</v>
      </c>
      <c r="K462" s="358">
        <v>3</v>
      </c>
      <c r="L462" s="358">
        <v>77934</v>
      </c>
      <c r="M462" s="358">
        <v>77934</v>
      </c>
      <c r="N462" s="358">
        <v>5.87288440201E-3</v>
      </c>
      <c r="O462" s="358">
        <v>5.87288440201E-3</v>
      </c>
      <c r="P462" s="358">
        <v>1</v>
      </c>
      <c r="Q462" s="358">
        <v>4410</v>
      </c>
      <c r="R462" s="358">
        <v>6.5636281240000004E-5</v>
      </c>
      <c r="S462" s="358">
        <v>0</v>
      </c>
      <c r="T462" s="358">
        <v>0</v>
      </c>
      <c r="U462" s="358">
        <v>0</v>
      </c>
      <c r="V462" s="358">
        <v>0</v>
      </c>
      <c r="W462" s="358">
        <v>0</v>
      </c>
      <c r="X462" s="358">
        <v>0</v>
      </c>
      <c r="Y462" s="358" t="s">
        <v>1443</v>
      </c>
      <c r="Z462" s="358" t="s">
        <v>1443</v>
      </c>
    </row>
    <row r="463" spans="2:26" x14ac:dyDescent="0.2">
      <c r="B463" s="358" t="s">
        <v>1392</v>
      </c>
      <c r="C463" s="358" t="s">
        <v>1442</v>
      </c>
      <c r="D463" s="358" t="s">
        <v>1868</v>
      </c>
      <c r="E463" s="358">
        <v>893</v>
      </c>
      <c r="F463" s="358">
        <v>2.988</v>
      </c>
      <c r="G463" s="358">
        <v>1.1279999999999999</v>
      </c>
      <c r="H463" s="358">
        <v>4.6050000000000004</v>
      </c>
      <c r="I463" s="358">
        <v>1.8919999999999999</v>
      </c>
      <c r="J463" s="358">
        <v>0.24399999999999999</v>
      </c>
      <c r="K463" s="358">
        <v>3</v>
      </c>
      <c r="L463" s="358">
        <v>56532</v>
      </c>
      <c r="M463" s="358">
        <v>56532</v>
      </c>
      <c r="N463" s="358">
        <v>2.9692603416200001E-3</v>
      </c>
      <c r="O463" s="358">
        <v>2.9692603416200001E-3</v>
      </c>
      <c r="P463" s="358">
        <v>1</v>
      </c>
      <c r="Q463" s="358">
        <v>7285</v>
      </c>
      <c r="R463" s="358">
        <v>9.6891653249999996E-5</v>
      </c>
      <c r="S463" s="358">
        <v>0</v>
      </c>
      <c r="T463" s="358">
        <v>0</v>
      </c>
      <c r="U463" s="358">
        <v>0</v>
      </c>
      <c r="V463" s="358">
        <v>0</v>
      </c>
      <c r="W463" s="358">
        <v>0</v>
      </c>
      <c r="X463" s="358">
        <v>0</v>
      </c>
      <c r="Y463" s="358" t="s">
        <v>1443</v>
      </c>
      <c r="Z463" s="358" t="s">
        <v>1443</v>
      </c>
    </row>
    <row r="464" spans="2:26" x14ac:dyDescent="0.2">
      <c r="B464" s="358" t="s">
        <v>1393</v>
      </c>
      <c r="C464" s="358" t="s">
        <v>1442</v>
      </c>
      <c r="D464" s="358" t="s">
        <v>1868</v>
      </c>
      <c r="E464" s="358">
        <v>1493</v>
      </c>
      <c r="F464" s="358">
        <v>0.76400000000000001</v>
      </c>
      <c r="G464" s="358">
        <v>1.6910000000000001</v>
      </c>
      <c r="H464" s="358">
        <v>4.3339999999999996</v>
      </c>
      <c r="I464" s="358">
        <v>0.19500000000000001</v>
      </c>
      <c r="J464" s="358">
        <v>1.208</v>
      </c>
      <c r="K464" s="358">
        <v>3</v>
      </c>
      <c r="L464" s="358">
        <v>10369</v>
      </c>
      <c r="M464" s="358">
        <v>10369</v>
      </c>
      <c r="N464" s="358">
        <v>1.9378330651E-4</v>
      </c>
      <c r="O464" s="358">
        <v>1.9378330651E-4</v>
      </c>
      <c r="P464" s="358">
        <v>5</v>
      </c>
      <c r="Q464" s="358">
        <v>64100</v>
      </c>
      <c r="R464" s="358">
        <v>6.1885636593999997E-4</v>
      </c>
      <c r="S464" s="358">
        <v>0</v>
      </c>
      <c r="T464" s="358">
        <v>0</v>
      </c>
      <c r="U464" s="358">
        <v>0</v>
      </c>
      <c r="V464" s="358">
        <v>0</v>
      </c>
      <c r="W464" s="358">
        <v>0</v>
      </c>
      <c r="X464" s="358">
        <v>0</v>
      </c>
      <c r="Y464" s="358" t="s">
        <v>1443</v>
      </c>
      <c r="Z464" s="358" t="s">
        <v>1443</v>
      </c>
    </row>
    <row r="465" spans="2:26" x14ac:dyDescent="0.2">
      <c r="B465" s="358" t="s">
        <v>1394</v>
      </c>
      <c r="C465" s="358" t="s">
        <v>1442</v>
      </c>
      <c r="D465" s="358" t="s">
        <v>1868</v>
      </c>
      <c r="E465" s="358">
        <v>1955</v>
      </c>
      <c r="F465" s="358">
        <v>6.4850000000000003</v>
      </c>
      <c r="G465" s="358">
        <v>1.9730000000000001</v>
      </c>
      <c r="H465" s="358">
        <v>5.6870000000000003</v>
      </c>
      <c r="I465" s="358">
        <v>0.439</v>
      </c>
      <c r="J465" s="358">
        <v>1.514</v>
      </c>
      <c r="K465" s="358">
        <v>3</v>
      </c>
      <c r="L465" s="358">
        <v>23259</v>
      </c>
      <c r="M465" s="358">
        <v>23259</v>
      </c>
      <c r="N465" s="358">
        <v>6.1573082874000001E-4</v>
      </c>
      <c r="O465" s="358">
        <v>6.1573082874000001E-4</v>
      </c>
      <c r="P465" s="358">
        <v>9</v>
      </c>
      <c r="Q465" s="358">
        <v>80195</v>
      </c>
      <c r="R465" s="358">
        <v>8.3139289565000005E-4</v>
      </c>
      <c r="S465" s="358">
        <v>1</v>
      </c>
      <c r="T465" s="358">
        <v>0</v>
      </c>
      <c r="U465" s="358">
        <v>6.1135507665399996E-3</v>
      </c>
      <c r="V465" s="358">
        <v>6.1135507665399996E-3</v>
      </c>
      <c r="W465" s="358">
        <v>0</v>
      </c>
      <c r="X465" s="358">
        <v>0</v>
      </c>
      <c r="Y465" s="358" t="s">
        <v>1443</v>
      </c>
      <c r="Z465" s="358" t="s">
        <v>1443</v>
      </c>
    </row>
    <row r="466" spans="2:26" x14ac:dyDescent="0.2">
      <c r="B466" s="358" t="s">
        <v>1395</v>
      </c>
      <c r="C466" s="358" t="s">
        <v>1442</v>
      </c>
      <c r="D466" s="358" t="s">
        <v>1868</v>
      </c>
      <c r="E466" s="358">
        <v>65</v>
      </c>
      <c r="F466" s="358">
        <v>1.2270000000000001</v>
      </c>
      <c r="G466" s="358">
        <v>4.2809999999999997</v>
      </c>
      <c r="H466" s="358">
        <v>0</v>
      </c>
      <c r="I466" s="358">
        <v>0</v>
      </c>
      <c r="J466" s="358">
        <v>0</v>
      </c>
      <c r="K466" s="358">
        <v>0</v>
      </c>
      <c r="L466" s="358">
        <v>0</v>
      </c>
      <c r="M466" s="358">
        <v>0</v>
      </c>
      <c r="N466" s="358">
        <v>0</v>
      </c>
      <c r="O466" s="358">
        <v>0</v>
      </c>
      <c r="P466" s="358">
        <v>1</v>
      </c>
      <c r="Q466" s="358">
        <v>1825</v>
      </c>
      <c r="R466" s="358">
        <v>1.5627686010000001E-5</v>
      </c>
      <c r="S466" s="358">
        <v>0</v>
      </c>
      <c r="T466" s="358">
        <v>0</v>
      </c>
      <c r="U466" s="358">
        <v>0</v>
      </c>
      <c r="V466" s="358">
        <v>0</v>
      </c>
      <c r="W466" s="358">
        <v>0</v>
      </c>
      <c r="X466" s="358">
        <v>0</v>
      </c>
      <c r="Y466" s="358" t="s">
        <v>1443</v>
      </c>
      <c r="Z466" s="358" t="s">
        <v>1443</v>
      </c>
    </row>
    <row r="467" spans="2:26" x14ac:dyDescent="0.2">
      <c r="B467" s="358" t="s">
        <v>1396</v>
      </c>
      <c r="C467" s="358" t="s">
        <v>1442</v>
      </c>
      <c r="D467" s="358" t="s">
        <v>1868</v>
      </c>
      <c r="E467" s="358">
        <v>58</v>
      </c>
      <c r="F467" s="358">
        <v>0</v>
      </c>
      <c r="G467" s="358">
        <v>0</v>
      </c>
      <c r="H467" s="358">
        <v>1.1000000000000001</v>
      </c>
      <c r="I467" s="358">
        <v>0</v>
      </c>
      <c r="J467" s="358">
        <v>0.98</v>
      </c>
      <c r="K467" s="358">
        <v>0</v>
      </c>
      <c r="L467" s="358">
        <v>0</v>
      </c>
      <c r="M467" s="358">
        <v>0</v>
      </c>
      <c r="N467" s="358">
        <v>0</v>
      </c>
      <c r="O467" s="358">
        <v>0</v>
      </c>
      <c r="P467" s="358">
        <v>2</v>
      </c>
      <c r="Q467" s="358">
        <v>7956</v>
      </c>
      <c r="R467" s="358">
        <v>2.2503867852E-4</v>
      </c>
      <c r="S467" s="358">
        <v>0</v>
      </c>
      <c r="T467" s="358">
        <v>0</v>
      </c>
      <c r="U467" s="358">
        <v>0</v>
      </c>
      <c r="V467" s="358">
        <v>0</v>
      </c>
      <c r="W467" s="358">
        <v>0</v>
      </c>
      <c r="X467" s="358">
        <v>0</v>
      </c>
      <c r="Y467" s="358" t="s">
        <v>1443</v>
      </c>
      <c r="Z467" s="358" t="s">
        <v>1443</v>
      </c>
    </row>
    <row r="468" spans="2:26" x14ac:dyDescent="0.2">
      <c r="B468" s="358" t="s">
        <v>1234</v>
      </c>
      <c r="C468" s="358" t="s">
        <v>1442</v>
      </c>
      <c r="D468" s="358" t="s">
        <v>1868</v>
      </c>
      <c r="E468" s="358">
        <v>2260</v>
      </c>
      <c r="F468" s="358">
        <v>5.069</v>
      </c>
      <c r="G468" s="358">
        <v>7.0309999999999997</v>
      </c>
      <c r="H468" s="358">
        <v>4</v>
      </c>
      <c r="I468" s="358">
        <v>6.8570000000000002</v>
      </c>
      <c r="J468" s="358">
        <v>0.97699999999999998</v>
      </c>
      <c r="K468" s="358">
        <v>7</v>
      </c>
      <c r="L468" s="358">
        <v>596784</v>
      </c>
      <c r="M468" s="358">
        <v>252041</v>
      </c>
      <c r="N468" s="358">
        <v>2.8508024816769999E-2</v>
      </c>
      <c r="O468" s="358">
        <v>2.1397427682879999E-2</v>
      </c>
      <c r="P468" s="358">
        <v>7</v>
      </c>
      <c r="Q468" s="358">
        <v>85024</v>
      </c>
      <c r="R468" s="358">
        <v>5.5009454749999998E-4</v>
      </c>
      <c r="S468" s="358">
        <v>0</v>
      </c>
      <c r="T468" s="358">
        <v>0</v>
      </c>
      <c r="U468" s="358">
        <v>0</v>
      </c>
      <c r="V468" s="358">
        <v>0</v>
      </c>
      <c r="W468" s="358">
        <v>0</v>
      </c>
      <c r="X468" s="358">
        <v>0</v>
      </c>
      <c r="Y468" s="358" t="s">
        <v>1449</v>
      </c>
      <c r="Z468" s="358" t="s">
        <v>1443</v>
      </c>
    </row>
    <row r="469" spans="2:26" x14ac:dyDescent="0.2">
      <c r="B469" s="358" t="s">
        <v>1727</v>
      </c>
      <c r="C469" s="358" t="s">
        <v>1442</v>
      </c>
      <c r="D469" s="358" t="s">
        <v>1868</v>
      </c>
      <c r="E469" s="358">
        <v>3</v>
      </c>
      <c r="F469" s="358">
        <v>0</v>
      </c>
      <c r="G469" s="358">
        <v>0.21</v>
      </c>
      <c r="H469" s="358">
        <v>2.5</v>
      </c>
      <c r="I469" s="358">
        <v>0</v>
      </c>
      <c r="J469" s="358">
        <v>0</v>
      </c>
      <c r="K469" s="358">
        <v>0</v>
      </c>
      <c r="L469" s="358">
        <v>0</v>
      </c>
      <c r="M469" s="358">
        <v>0</v>
      </c>
      <c r="N469" s="358">
        <v>0</v>
      </c>
      <c r="O469" s="358">
        <v>0</v>
      </c>
      <c r="P469" s="358">
        <v>0</v>
      </c>
      <c r="Q469" s="358">
        <v>0</v>
      </c>
      <c r="R469" s="358">
        <v>0</v>
      </c>
      <c r="S469" s="358">
        <v>0</v>
      </c>
      <c r="T469" s="358">
        <v>0</v>
      </c>
      <c r="U469" s="358">
        <v>0</v>
      </c>
      <c r="V469" s="358">
        <v>0</v>
      </c>
      <c r="W469" s="358">
        <v>0</v>
      </c>
      <c r="X469" s="358">
        <v>0</v>
      </c>
      <c r="Y469" s="358" t="s">
        <v>1443</v>
      </c>
      <c r="Z469" s="358" t="s">
        <v>1443</v>
      </c>
    </row>
    <row r="470" spans="2:26" x14ac:dyDescent="0.2">
      <c r="B470" s="358" t="s">
        <v>1728</v>
      </c>
      <c r="C470" s="358" t="s">
        <v>1442</v>
      </c>
      <c r="D470" s="358" t="s">
        <v>1868</v>
      </c>
      <c r="E470" s="358">
        <v>0</v>
      </c>
      <c r="F470" s="358">
        <v>0</v>
      </c>
      <c r="G470" s="358">
        <v>0.21099999999999999</v>
      </c>
      <c r="H470" s="358">
        <v>2.6</v>
      </c>
      <c r="I470" s="358">
        <v>0</v>
      </c>
      <c r="J470" s="358">
        <v>0</v>
      </c>
      <c r="K470" s="358">
        <v>0</v>
      </c>
      <c r="L470" s="358">
        <v>0</v>
      </c>
      <c r="M470" s="358">
        <v>0</v>
      </c>
      <c r="N470" s="358">
        <v>0</v>
      </c>
      <c r="O470" s="358">
        <v>0</v>
      </c>
      <c r="P470" s="358">
        <v>0</v>
      </c>
      <c r="Q470" s="358">
        <v>0</v>
      </c>
      <c r="R470" s="358">
        <v>0</v>
      </c>
      <c r="S470" s="358">
        <v>0</v>
      </c>
      <c r="T470" s="358">
        <v>0</v>
      </c>
      <c r="U470" s="358">
        <v>0</v>
      </c>
      <c r="V470" s="358">
        <v>0</v>
      </c>
      <c r="W470" s="358">
        <v>0</v>
      </c>
      <c r="X470" s="358">
        <v>0</v>
      </c>
      <c r="Y470" s="358" t="s">
        <v>1443</v>
      </c>
      <c r="Z470" s="358" t="s">
        <v>1443</v>
      </c>
    </row>
    <row r="471" spans="2:26" x14ac:dyDescent="0.2">
      <c r="B471" s="358" t="s">
        <v>1729</v>
      </c>
      <c r="C471" s="358" t="s">
        <v>1442</v>
      </c>
      <c r="D471" s="358" t="s">
        <v>1868</v>
      </c>
      <c r="E471" s="358">
        <v>71</v>
      </c>
      <c r="F471" s="358">
        <v>0</v>
      </c>
      <c r="G471" s="358">
        <v>2.0030000000000001</v>
      </c>
      <c r="H471" s="358">
        <v>2.6659999999999999</v>
      </c>
      <c r="I471" s="358">
        <v>0</v>
      </c>
      <c r="J471" s="358">
        <v>0</v>
      </c>
      <c r="K471" s="358">
        <v>0</v>
      </c>
      <c r="L471" s="358">
        <v>0</v>
      </c>
      <c r="M471" s="358">
        <v>0</v>
      </c>
      <c r="N471" s="358">
        <v>0</v>
      </c>
      <c r="O471" s="358">
        <v>0</v>
      </c>
      <c r="P471" s="358">
        <v>0</v>
      </c>
      <c r="Q471" s="358">
        <v>0</v>
      </c>
      <c r="R471" s="358">
        <v>0</v>
      </c>
      <c r="S471" s="358">
        <v>0</v>
      </c>
      <c r="T471" s="358">
        <v>0</v>
      </c>
      <c r="U471" s="358">
        <v>0</v>
      </c>
      <c r="V471" s="358">
        <v>0</v>
      </c>
      <c r="W471" s="358">
        <v>0</v>
      </c>
      <c r="X471" s="358">
        <v>0</v>
      </c>
      <c r="Y471" s="358" t="s">
        <v>1443</v>
      </c>
      <c r="Z471" s="358" t="s">
        <v>1443</v>
      </c>
    </row>
    <row r="472" spans="2:26" x14ac:dyDescent="0.2">
      <c r="B472" s="358" t="s">
        <v>1397</v>
      </c>
      <c r="C472" s="358" t="s">
        <v>1442</v>
      </c>
      <c r="D472" s="358" t="s">
        <v>1868</v>
      </c>
      <c r="E472" s="358">
        <v>271</v>
      </c>
      <c r="F472" s="358">
        <v>0</v>
      </c>
      <c r="G472" s="358">
        <v>1.5409999999999999</v>
      </c>
      <c r="H472" s="358">
        <v>1.895</v>
      </c>
      <c r="I472" s="358">
        <v>2.0569999999999999</v>
      </c>
      <c r="J472" s="358">
        <v>2.9689999999999999</v>
      </c>
      <c r="K472" s="358">
        <v>2</v>
      </c>
      <c r="L472" s="358">
        <v>45336</v>
      </c>
      <c r="M472" s="358">
        <v>45336</v>
      </c>
      <c r="N472" s="358">
        <v>9.2515901170999999E-4</v>
      </c>
      <c r="O472" s="358">
        <v>9.2515901170999999E-4</v>
      </c>
      <c r="P472" s="358">
        <v>9</v>
      </c>
      <c r="Q472" s="358">
        <v>65416</v>
      </c>
      <c r="R472" s="358">
        <v>8.7827595367999996E-4</v>
      </c>
      <c r="S472" s="358">
        <v>0</v>
      </c>
      <c r="T472" s="358">
        <v>0</v>
      </c>
      <c r="U472" s="358">
        <v>0</v>
      </c>
      <c r="V472" s="358">
        <v>0</v>
      </c>
      <c r="W472" s="358">
        <v>0</v>
      </c>
      <c r="X472" s="358">
        <v>0</v>
      </c>
      <c r="Y472" s="358" t="s">
        <v>1449</v>
      </c>
      <c r="Z472" s="358" t="s">
        <v>1443</v>
      </c>
    </row>
    <row r="473" spans="2:26" x14ac:dyDescent="0.2">
      <c r="B473" s="358" t="s">
        <v>1398</v>
      </c>
      <c r="C473" s="358" t="s">
        <v>1442</v>
      </c>
      <c r="D473" s="358" t="s">
        <v>1868</v>
      </c>
      <c r="E473" s="358">
        <v>744</v>
      </c>
      <c r="F473" s="358">
        <v>0.64500000000000002</v>
      </c>
      <c r="G473" s="358">
        <v>3.9180000000000001</v>
      </c>
      <c r="H473" s="358">
        <v>5.1520000000000001</v>
      </c>
      <c r="I473" s="358">
        <v>11.308999999999999</v>
      </c>
      <c r="J473" s="358">
        <v>1.3320000000000001</v>
      </c>
      <c r="K473" s="358">
        <v>6</v>
      </c>
      <c r="L473" s="358">
        <v>251564</v>
      </c>
      <c r="M473" s="358">
        <v>251564</v>
      </c>
      <c r="N473" s="358">
        <v>9.8048102017499993E-3</v>
      </c>
      <c r="O473" s="358">
        <v>9.8048102017499993E-3</v>
      </c>
      <c r="P473" s="358">
        <v>3</v>
      </c>
      <c r="Q473" s="358">
        <v>29623</v>
      </c>
      <c r="R473" s="358">
        <v>3.1567925737000001E-4</v>
      </c>
      <c r="S473" s="358">
        <v>0</v>
      </c>
      <c r="T473" s="358">
        <v>0</v>
      </c>
      <c r="U473" s="358">
        <v>0</v>
      </c>
      <c r="V473" s="358">
        <v>0</v>
      </c>
      <c r="W473" s="358">
        <v>0</v>
      </c>
      <c r="X473" s="358">
        <v>0</v>
      </c>
      <c r="Y473" s="358" t="s">
        <v>1449</v>
      </c>
      <c r="Z473" s="358" t="s">
        <v>1443</v>
      </c>
    </row>
    <row r="474" spans="2:26" x14ac:dyDescent="0.2">
      <c r="B474" s="358" t="s">
        <v>1265</v>
      </c>
      <c r="C474" s="358" t="s">
        <v>1442</v>
      </c>
      <c r="D474" s="358" t="s">
        <v>1868</v>
      </c>
      <c r="E474" s="358">
        <v>642</v>
      </c>
      <c r="F474" s="358">
        <v>0.39900000000000002</v>
      </c>
      <c r="G474" s="358">
        <v>3.2120000000000002</v>
      </c>
      <c r="H474" s="358">
        <v>5.3570000000000002</v>
      </c>
      <c r="I474" s="358">
        <v>0.81699999999999995</v>
      </c>
      <c r="J474" s="358">
        <v>0.33800000000000002</v>
      </c>
      <c r="K474" s="358">
        <v>5</v>
      </c>
      <c r="L474" s="358">
        <v>15076</v>
      </c>
      <c r="M474" s="358">
        <v>13573</v>
      </c>
      <c r="N474" s="358">
        <v>3.7193892700000003E-4</v>
      </c>
      <c r="O474" s="358">
        <v>3.4380909218999998E-4</v>
      </c>
      <c r="P474" s="358">
        <v>2</v>
      </c>
      <c r="Q474" s="358">
        <v>6236</v>
      </c>
      <c r="R474" s="358">
        <v>6.8761818440000005E-5</v>
      </c>
      <c r="S474" s="358">
        <v>0</v>
      </c>
      <c r="T474" s="358">
        <v>0</v>
      </c>
      <c r="U474" s="358">
        <v>0</v>
      </c>
      <c r="V474" s="358">
        <v>0</v>
      </c>
      <c r="W474" s="358">
        <v>0</v>
      </c>
      <c r="X474" s="358">
        <v>0</v>
      </c>
      <c r="Y474" s="358" t="s">
        <v>1443</v>
      </c>
      <c r="Z474" s="358" t="s">
        <v>1443</v>
      </c>
    </row>
    <row r="475" spans="2:26" x14ac:dyDescent="0.2">
      <c r="B475" s="358" t="s">
        <v>1399</v>
      </c>
      <c r="C475" s="358" t="s">
        <v>1442</v>
      </c>
      <c r="D475" s="358" t="s">
        <v>1868</v>
      </c>
      <c r="E475" s="358">
        <v>766</v>
      </c>
      <c r="F475" s="358">
        <v>0</v>
      </c>
      <c r="G475" s="358">
        <v>2.569</v>
      </c>
      <c r="H475" s="358">
        <v>4.5780000000000003</v>
      </c>
      <c r="I475" s="358">
        <v>1.5449999999999999</v>
      </c>
      <c r="J475" s="358">
        <v>0.57499999999999996</v>
      </c>
      <c r="K475" s="358">
        <v>1</v>
      </c>
      <c r="L475" s="358">
        <v>39824</v>
      </c>
      <c r="M475" s="358">
        <v>39824</v>
      </c>
      <c r="N475" s="358">
        <v>2.4129147197200001E-3</v>
      </c>
      <c r="O475" s="358">
        <v>2.4129147197200001E-3</v>
      </c>
      <c r="P475" s="358">
        <v>4</v>
      </c>
      <c r="Q475" s="358">
        <v>14830</v>
      </c>
      <c r="R475" s="358">
        <v>2.2191314131999999E-4</v>
      </c>
      <c r="S475" s="358">
        <v>0</v>
      </c>
      <c r="T475" s="358">
        <v>0</v>
      </c>
      <c r="U475" s="358">
        <v>0</v>
      </c>
      <c r="V475" s="358">
        <v>0</v>
      </c>
      <c r="W475" s="358">
        <v>0</v>
      </c>
      <c r="X475" s="358">
        <v>0</v>
      </c>
      <c r="Y475" s="358" t="s">
        <v>1443</v>
      </c>
      <c r="Z475" s="358" t="s">
        <v>1443</v>
      </c>
    </row>
    <row r="476" spans="2:26" x14ac:dyDescent="0.2">
      <c r="B476" s="358" t="s">
        <v>1730</v>
      </c>
      <c r="C476" s="358" t="s">
        <v>1442</v>
      </c>
      <c r="D476" s="358" t="s">
        <v>1868</v>
      </c>
      <c r="E476" s="358">
        <v>991</v>
      </c>
      <c r="F476" s="358">
        <v>0.19600000000000001</v>
      </c>
      <c r="G476" s="358">
        <v>1.9530000000000001</v>
      </c>
      <c r="H476" s="358">
        <v>3.371</v>
      </c>
      <c r="I476" s="358">
        <v>1.2609999999999999</v>
      </c>
      <c r="J476" s="358">
        <v>0</v>
      </c>
      <c r="K476" s="358">
        <v>3</v>
      </c>
      <c r="L476" s="358">
        <v>57136</v>
      </c>
      <c r="M476" s="358">
        <v>57136</v>
      </c>
      <c r="N476" s="358">
        <v>3.1817968713399999E-3</v>
      </c>
      <c r="O476" s="358">
        <v>3.1817968713399999E-3</v>
      </c>
      <c r="P476" s="358">
        <v>0</v>
      </c>
      <c r="Q476" s="358">
        <v>0</v>
      </c>
      <c r="R476" s="358">
        <v>0</v>
      </c>
      <c r="S476" s="358">
        <v>0</v>
      </c>
      <c r="T476" s="358">
        <v>0</v>
      </c>
      <c r="U476" s="358">
        <v>0</v>
      </c>
      <c r="V476" s="358">
        <v>0</v>
      </c>
      <c r="W476" s="358">
        <v>0</v>
      </c>
      <c r="X476" s="358">
        <v>0</v>
      </c>
      <c r="Y476" s="358" t="s">
        <v>1443</v>
      </c>
      <c r="Z476" s="358" t="s">
        <v>1443</v>
      </c>
    </row>
    <row r="477" spans="2:26" x14ac:dyDescent="0.2">
      <c r="B477" s="358" t="s">
        <v>1400</v>
      </c>
      <c r="C477" s="358" t="s">
        <v>1442</v>
      </c>
      <c r="D477" s="358" t="s">
        <v>1868</v>
      </c>
      <c r="E477" s="358">
        <v>563</v>
      </c>
      <c r="F477" s="358">
        <v>0.32800000000000001</v>
      </c>
      <c r="G477" s="358">
        <v>2.61</v>
      </c>
      <c r="H477" s="358">
        <v>3.5</v>
      </c>
      <c r="I477" s="358">
        <v>1.1879999999999999</v>
      </c>
      <c r="J477" s="358">
        <v>0.80200000000000005</v>
      </c>
      <c r="K477" s="358">
        <v>1</v>
      </c>
      <c r="L477" s="358">
        <v>29432</v>
      </c>
      <c r="M477" s="358">
        <v>29432</v>
      </c>
      <c r="N477" s="358">
        <v>1.76905405617E-3</v>
      </c>
      <c r="O477" s="358">
        <v>1.76905405617E-3</v>
      </c>
      <c r="P477" s="358">
        <v>2</v>
      </c>
      <c r="Q477" s="358">
        <v>19880</v>
      </c>
      <c r="R477" s="358">
        <v>1.7503008329999999E-4</v>
      </c>
      <c r="S477" s="358">
        <v>0</v>
      </c>
      <c r="T477" s="358">
        <v>0</v>
      </c>
      <c r="U477" s="358">
        <v>0</v>
      </c>
      <c r="V477" s="358">
        <v>0</v>
      </c>
      <c r="W477" s="358">
        <v>0</v>
      </c>
      <c r="X477" s="358">
        <v>0</v>
      </c>
      <c r="Y477" s="358" t="s">
        <v>1443</v>
      </c>
      <c r="Z477" s="358" t="s">
        <v>1443</v>
      </c>
    </row>
    <row r="478" spans="2:26" x14ac:dyDescent="0.2">
      <c r="B478" s="358" t="s">
        <v>1401</v>
      </c>
      <c r="C478" s="358" t="s">
        <v>1442</v>
      </c>
      <c r="D478" s="358" t="s">
        <v>1868</v>
      </c>
      <c r="E478" s="358">
        <v>327</v>
      </c>
      <c r="F478" s="358">
        <v>0</v>
      </c>
      <c r="G478" s="358">
        <v>1.431</v>
      </c>
      <c r="H478" s="358">
        <v>3.6819999999999999</v>
      </c>
      <c r="I478" s="358">
        <v>2.452</v>
      </c>
      <c r="J478" s="358">
        <v>0.82699999999999996</v>
      </c>
      <c r="K478" s="358">
        <v>1</v>
      </c>
      <c r="L478" s="358">
        <v>33540</v>
      </c>
      <c r="M478" s="358">
        <v>33540</v>
      </c>
      <c r="N478" s="358">
        <v>2.0159714951000001E-3</v>
      </c>
      <c r="O478" s="358">
        <v>2.0159714951000001E-3</v>
      </c>
      <c r="P478" s="358">
        <v>1</v>
      </c>
      <c r="Q478" s="358">
        <v>11310</v>
      </c>
      <c r="R478" s="358">
        <v>1.2189595087E-4</v>
      </c>
      <c r="S478" s="358">
        <v>0</v>
      </c>
      <c r="T478" s="358">
        <v>0</v>
      </c>
      <c r="U478" s="358">
        <v>0</v>
      </c>
      <c r="V478" s="358">
        <v>0</v>
      </c>
      <c r="W478" s="358">
        <v>0</v>
      </c>
      <c r="X478" s="358">
        <v>0</v>
      </c>
      <c r="Y478" s="358" t="s">
        <v>1443</v>
      </c>
      <c r="Z478" s="358" t="s">
        <v>1443</v>
      </c>
    </row>
    <row r="479" spans="2:26" x14ac:dyDescent="0.2">
      <c r="B479" s="358" t="s">
        <v>1402</v>
      </c>
      <c r="C479" s="358" t="s">
        <v>1442</v>
      </c>
      <c r="D479" s="358" t="s">
        <v>1868</v>
      </c>
      <c r="E479" s="358">
        <v>251</v>
      </c>
      <c r="F479" s="358">
        <v>0.34100000000000003</v>
      </c>
      <c r="G479" s="358">
        <v>3.6760000000000002</v>
      </c>
      <c r="H479" s="358">
        <v>5.9260000000000002</v>
      </c>
      <c r="I479" s="358">
        <v>2.9340000000000002</v>
      </c>
      <c r="J479" s="358">
        <v>7.4950000000000001</v>
      </c>
      <c r="K479" s="358">
        <v>2</v>
      </c>
      <c r="L479" s="358">
        <v>19148</v>
      </c>
      <c r="M479" s="358">
        <v>19148</v>
      </c>
      <c r="N479" s="358">
        <v>9.6579099532999996E-4</v>
      </c>
      <c r="O479" s="358">
        <v>9.6579099532999996E-4</v>
      </c>
      <c r="P479" s="358">
        <v>8</v>
      </c>
      <c r="Q479" s="358">
        <v>48908</v>
      </c>
      <c r="R479" s="358">
        <v>3.6881338980000001E-4</v>
      </c>
      <c r="S479" s="358">
        <v>0</v>
      </c>
      <c r="T479" s="358">
        <v>0</v>
      </c>
      <c r="U479" s="358">
        <v>0</v>
      </c>
      <c r="V479" s="358">
        <v>0</v>
      </c>
      <c r="W479" s="358">
        <v>0</v>
      </c>
      <c r="X479" s="358">
        <v>0</v>
      </c>
      <c r="Y479" s="358" t="s">
        <v>1449</v>
      </c>
      <c r="Z479" s="358" t="s">
        <v>1443</v>
      </c>
    </row>
    <row r="480" spans="2:26" x14ac:dyDescent="0.2">
      <c r="B480" s="358" t="s">
        <v>1731</v>
      </c>
      <c r="C480" s="358" t="s">
        <v>1442</v>
      </c>
      <c r="D480" s="358" t="s">
        <v>1868</v>
      </c>
      <c r="E480" s="358">
        <v>395</v>
      </c>
      <c r="F480" s="358">
        <v>0</v>
      </c>
      <c r="G480" s="358">
        <v>0</v>
      </c>
      <c r="H480" s="358">
        <v>0</v>
      </c>
      <c r="I480" s="358">
        <v>0</v>
      </c>
      <c r="J480" s="358">
        <v>0</v>
      </c>
      <c r="K480" s="358">
        <v>0</v>
      </c>
      <c r="L480" s="358">
        <v>0</v>
      </c>
      <c r="M480" s="358">
        <v>0</v>
      </c>
      <c r="N480" s="358">
        <v>0</v>
      </c>
      <c r="O480" s="358">
        <v>0</v>
      </c>
      <c r="P480" s="358">
        <v>0</v>
      </c>
      <c r="Q480" s="358">
        <v>0</v>
      </c>
      <c r="R480" s="358">
        <v>0</v>
      </c>
      <c r="S480" s="358">
        <v>0</v>
      </c>
      <c r="T480" s="358">
        <v>0</v>
      </c>
      <c r="U480" s="358">
        <v>0</v>
      </c>
      <c r="V480" s="358">
        <v>0</v>
      </c>
      <c r="W480" s="358">
        <v>0</v>
      </c>
      <c r="X480" s="358">
        <v>0</v>
      </c>
      <c r="Y480" s="358" t="s">
        <v>1443</v>
      </c>
      <c r="Z480" s="358" t="s">
        <v>1443</v>
      </c>
    </row>
    <row r="481" spans="2:26" x14ac:dyDescent="0.2">
      <c r="B481" s="358" t="s">
        <v>1732</v>
      </c>
      <c r="C481" s="358" t="s">
        <v>1442</v>
      </c>
      <c r="D481" s="358" t="s">
        <v>1868</v>
      </c>
      <c r="E481" s="358">
        <v>298</v>
      </c>
      <c r="F481" s="358">
        <v>0</v>
      </c>
      <c r="G481" s="358">
        <v>0</v>
      </c>
      <c r="H481" s="358">
        <v>0</v>
      </c>
      <c r="I481" s="358">
        <v>0</v>
      </c>
      <c r="J481" s="358">
        <v>0</v>
      </c>
      <c r="K481" s="358">
        <v>0</v>
      </c>
      <c r="L481" s="358">
        <v>0</v>
      </c>
      <c r="M481" s="358">
        <v>0</v>
      </c>
      <c r="N481" s="358">
        <v>0</v>
      </c>
      <c r="O481" s="358">
        <v>0</v>
      </c>
      <c r="P481" s="358">
        <v>0</v>
      </c>
      <c r="Q481" s="358">
        <v>0</v>
      </c>
      <c r="R481" s="358">
        <v>0</v>
      </c>
      <c r="S481" s="358">
        <v>0</v>
      </c>
      <c r="T481" s="358">
        <v>0</v>
      </c>
      <c r="U481" s="358">
        <v>0</v>
      </c>
      <c r="V481" s="358">
        <v>0</v>
      </c>
      <c r="W481" s="358">
        <v>0</v>
      </c>
      <c r="X481" s="358">
        <v>0</v>
      </c>
      <c r="Y481" s="358" t="s">
        <v>1443</v>
      </c>
      <c r="Z481" s="358" t="s">
        <v>1443</v>
      </c>
    </row>
    <row r="482" spans="2:26" x14ac:dyDescent="0.2">
      <c r="B482" s="358" t="s">
        <v>1733</v>
      </c>
      <c r="C482" s="358" t="s">
        <v>1442</v>
      </c>
      <c r="D482" s="358" t="s">
        <v>1868</v>
      </c>
      <c r="E482" s="358">
        <v>390</v>
      </c>
      <c r="F482" s="358">
        <v>0</v>
      </c>
      <c r="G482" s="358">
        <v>0</v>
      </c>
      <c r="H482" s="358">
        <v>0</v>
      </c>
      <c r="I482" s="358">
        <v>0</v>
      </c>
      <c r="J482" s="358">
        <v>0</v>
      </c>
      <c r="K482" s="358">
        <v>0</v>
      </c>
      <c r="L482" s="358">
        <v>0</v>
      </c>
      <c r="M482" s="358">
        <v>0</v>
      </c>
      <c r="N482" s="358">
        <v>0</v>
      </c>
      <c r="O482" s="358">
        <v>0</v>
      </c>
      <c r="P482" s="358">
        <v>0</v>
      </c>
      <c r="Q482" s="358">
        <v>0</v>
      </c>
      <c r="R482" s="358">
        <v>0</v>
      </c>
      <c r="S482" s="358">
        <v>0</v>
      </c>
      <c r="T482" s="358">
        <v>0</v>
      </c>
      <c r="U482" s="358">
        <v>0</v>
      </c>
      <c r="V482" s="358">
        <v>0</v>
      </c>
      <c r="W482" s="358">
        <v>0</v>
      </c>
      <c r="X482" s="358">
        <v>0</v>
      </c>
      <c r="Y482" s="358" t="s">
        <v>1443</v>
      </c>
      <c r="Z482" s="358" t="s">
        <v>1443</v>
      </c>
    </row>
    <row r="483" spans="2:26" x14ac:dyDescent="0.2">
      <c r="B483" s="358" t="s">
        <v>1734</v>
      </c>
      <c r="C483" s="358" t="s">
        <v>1442</v>
      </c>
      <c r="D483" s="358" t="s">
        <v>1868</v>
      </c>
      <c r="E483" s="358">
        <v>1056</v>
      </c>
      <c r="F483" s="358">
        <v>0</v>
      </c>
      <c r="G483" s="358">
        <v>0</v>
      </c>
      <c r="H483" s="358">
        <v>0</v>
      </c>
      <c r="I483" s="358">
        <v>0</v>
      </c>
      <c r="J483" s="358">
        <v>0</v>
      </c>
      <c r="K483" s="358">
        <v>0</v>
      </c>
      <c r="L483" s="358">
        <v>369</v>
      </c>
      <c r="M483" s="358">
        <v>369</v>
      </c>
      <c r="N483" s="358">
        <v>6.2510743999999996E-6</v>
      </c>
      <c r="O483" s="358">
        <v>6.2510743999999996E-6</v>
      </c>
      <c r="P483" s="358">
        <v>0</v>
      </c>
      <c r="Q483" s="358">
        <v>0</v>
      </c>
      <c r="R483" s="358">
        <v>0</v>
      </c>
      <c r="S483" s="358">
        <v>0</v>
      </c>
      <c r="T483" s="358">
        <v>0</v>
      </c>
      <c r="U483" s="358">
        <v>0</v>
      </c>
      <c r="V483" s="358">
        <v>0</v>
      </c>
      <c r="W483" s="358">
        <v>0</v>
      </c>
      <c r="X483" s="358">
        <v>0</v>
      </c>
      <c r="Y483" s="358" t="s">
        <v>1443</v>
      </c>
      <c r="Z483" s="358" t="s">
        <v>1443</v>
      </c>
    </row>
    <row r="484" spans="2:26" x14ac:dyDescent="0.2">
      <c r="B484" s="358" t="s">
        <v>1239</v>
      </c>
      <c r="C484" s="358" t="s">
        <v>1442</v>
      </c>
      <c r="D484" s="358" t="s">
        <v>1868</v>
      </c>
      <c r="E484" s="358">
        <v>1668</v>
      </c>
      <c r="F484" s="358">
        <v>5.1230000000000002</v>
      </c>
      <c r="G484" s="358">
        <v>2.0350000000000001</v>
      </c>
      <c r="H484" s="358">
        <v>4.7300000000000004</v>
      </c>
      <c r="I484" s="358">
        <v>0.69</v>
      </c>
      <c r="J484" s="358">
        <v>0.317</v>
      </c>
      <c r="K484" s="358">
        <v>3</v>
      </c>
      <c r="L484" s="358">
        <v>37483</v>
      </c>
      <c r="M484" s="358">
        <v>5905</v>
      </c>
      <c r="N484" s="358">
        <v>5.2977855568900004E-3</v>
      </c>
      <c r="O484" s="358">
        <v>1.0314272766E-4</v>
      </c>
      <c r="P484" s="358">
        <v>1</v>
      </c>
      <c r="Q484" s="358">
        <v>17225</v>
      </c>
      <c r="R484" s="358">
        <v>1.6565347169E-4</v>
      </c>
      <c r="S484" s="358">
        <v>1</v>
      </c>
      <c r="T484" s="358">
        <v>0</v>
      </c>
      <c r="U484" s="358">
        <v>5.2133960524500004E-3</v>
      </c>
      <c r="V484" s="358">
        <v>5.2133960524500004E-3</v>
      </c>
      <c r="W484" s="358">
        <v>0</v>
      </c>
      <c r="X484" s="358">
        <v>0</v>
      </c>
      <c r="Y484" s="358" t="s">
        <v>1443</v>
      </c>
      <c r="Z484" s="358" t="s">
        <v>1443</v>
      </c>
    </row>
    <row r="485" spans="2:26" x14ac:dyDescent="0.2">
      <c r="B485" s="358" t="s">
        <v>1242</v>
      </c>
      <c r="C485" s="358" t="s">
        <v>1442</v>
      </c>
      <c r="D485" s="358" t="s">
        <v>1868</v>
      </c>
      <c r="E485" s="358">
        <v>1137</v>
      </c>
      <c r="F485" s="358">
        <v>1.2410000000000001</v>
      </c>
      <c r="G485" s="358">
        <v>0.315</v>
      </c>
      <c r="H485" s="358">
        <v>5.7830000000000004</v>
      </c>
      <c r="I485" s="358">
        <v>5.3040000000000003</v>
      </c>
      <c r="J485" s="358">
        <v>1.2589999999999999</v>
      </c>
      <c r="K485" s="358">
        <v>6</v>
      </c>
      <c r="L485" s="358">
        <v>160643</v>
      </c>
      <c r="M485" s="358">
        <v>126158</v>
      </c>
      <c r="N485" s="358">
        <v>1.1342574504990001E-2</v>
      </c>
      <c r="O485" s="358">
        <v>5.6697244839E-3</v>
      </c>
      <c r="P485" s="358">
        <v>5</v>
      </c>
      <c r="Q485" s="358">
        <v>38115</v>
      </c>
      <c r="R485" s="358">
        <v>3.2505586897999997E-4</v>
      </c>
      <c r="S485" s="358">
        <v>0</v>
      </c>
      <c r="T485" s="358">
        <v>0</v>
      </c>
      <c r="U485" s="358">
        <v>0</v>
      </c>
      <c r="V485" s="358">
        <v>0</v>
      </c>
      <c r="W485" s="358">
        <v>0</v>
      </c>
      <c r="X485" s="358">
        <v>0</v>
      </c>
      <c r="Y485" s="358" t="s">
        <v>1443</v>
      </c>
      <c r="Z485" s="358" t="s">
        <v>1443</v>
      </c>
    </row>
    <row r="486" spans="2:26" x14ac:dyDescent="0.2">
      <c r="B486" s="358" t="s">
        <v>1243</v>
      </c>
      <c r="C486" s="358" t="s">
        <v>1442</v>
      </c>
      <c r="D486" s="358" t="s">
        <v>1868</v>
      </c>
      <c r="E486" s="358">
        <v>255</v>
      </c>
      <c r="F486" s="358">
        <v>0.81699999999999995</v>
      </c>
      <c r="G486" s="358">
        <v>0.32600000000000001</v>
      </c>
      <c r="H486" s="358">
        <v>6.282</v>
      </c>
      <c r="I486" s="358">
        <v>20.196000000000002</v>
      </c>
      <c r="J486" s="358">
        <v>0</v>
      </c>
      <c r="K486" s="358">
        <v>2</v>
      </c>
      <c r="L486" s="358">
        <v>126295</v>
      </c>
      <c r="M486" s="358">
        <v>384</v>
      </c>
      <c r="N486" s="358">
        <v>1.6065261216800001E-3</v>
      </c>
      <c r="O486" s="358">
        <v>3.1255371999999998E-6</v>
      </c>
      <c r="P486" s="358">
        <v>0</v>
      </c>
      <c r="Q486" s="358">
        <v>0</v>
      </c>
      <c r="R486" s="358">
        <v>0</v>
      </c>
      <c r="S486" s="358">
        <v>0</v>
      </c>
      <c r="T486" s="358">
        <v>0</v>
      </c>
      <c r="U486" s="358">
        <v>0</v>
      </c>
      <c r="V486" s="358">
        <v>0</v>
      </c>
      <c r="W486" s="358">
        <v>0</v>
      </c>
      <c r="X486" s="358">
        <v>0</v>
      </c>
      <c r="Y486" s="358" t="s">
        <v>1449</v>
      </c>
      <c r="Z486" s="358" t="s">
        <v>1443</v>
      </c>
    </row>
    <row r="487" spans="2:26" x14ac:dyDescent="0.2">
      <c r="B487" s="358" t="s">
        <v>1244</v>
      </c>
      <c r="C487" s="358" t="s">
        <v>1442</v>
      </c>
      <c r="D487" s="358" t="s">
        <v>1868</v>
      </c>
      <c r="E487" s="358">
        <v>1745</v>
      </c>
      <c r="F487" s="358">
        <v>4.5129999999999999</v>
      </c>
      <c r="G487" s="358">
        <v>2.1509999999999998</v>
      </c>
      <c r="H487" s="358">
        <v>4.6189999999999998</v>
      </c>
      <c r="I487" s="358">
        <v>1.0720000000000001</v>
      </c>
      <c r="J487" s="358">
        <v>0.14799999999999999</v>
      </c>
      <c r="K487" s="358">
        <v>6</v>
      </c>
      <c r="L487" s="358">
        <v>62422</v>
      </c>
      <c r="M487" s="358">
        <v>29267</v>
      </c>
      <c r="N487" s="358">
        <v>6.0666677085100002E-3</v>
      </c>
      <c r="O487" s="358">
        <v>6.1260529153000002E-4</v>
      </c>
      <c r="P487" s="358">
        <v>1</v>
      </c>
      <c r="Q487" s="358">
        <v>8640</v>
      </c>
      <c r="R487" s="358">
        <v>2.2503867852E-4</v>
      </c>
      <c r="S487" s="358">
        <v>0</v>
      </c>
      <c r="T487" s="358">
        <v>1</v>
      </c>
      <c r="U487" s="358">
        <v>0</v>
      </c>
      <c r="V487" s="358">
        <v>0</v>
      </c>
      <c r="W487" s="358">
        <v>3.4412164590800001E-3</v>
      </c>
      <c r="X487" s="358">
        <v>3.4412164590800001E-3</v>
      </c>
      <c r="Y487" s="358" t="s">
        <v>1443</v>
      </c>
      <c r="Z487" s="358" t="s">
        <v>1443</v>
      </c>
    </row>
    <row r="488" spans="2:26" x14ac:dyDescent="0.2">
      <c r="B488" s="358" t="s">
        <v>1245</v>
      </c>
      <c r="C488" s="358" t="s">
        <v>1442</v>
      </c>
      <c r="D488" s="358" t="s">
        <v>1868</v>
      </c>
      <c r="E488" s="358">
        <v>1310</v>
      </c>
      <c r="F488" s="358">
        <v>3.7629999999999999</v>
      </c>
      <c r="G488" s="358">
        <v>1.7889999999999999</v>
      </c>
      <c r="H488" s="358">
        <v>5.0659999999999998</v>
      </c>
      <c r="I488" s="358">
        <v>1.133</v>
      </c>
      <c r="J488" s="358">
        <v>0</v>
      </c>
      <c r="K488" s="358">
        <v>6</v>
      </c>
      <c r="L488" s="358">
        <v>45156</v>
      </c>
      <c r="M488" s="358">
        <v>20076</v>
      </c>
      <c r="N488" s="358">
        <v>4.3444967103699996E-3</v>
      </c>
      <c r="O488" s="358">
        <v>2.1878760412E-4</v>
      </c>
      <c r="P488" s="358">
        <v>0</v>
      </c>
      <c r="Q488" s="358">
        <v>2</v>
      </c>
      <c r="R488" s="358">
        <v>3.1255371999999998E-6</v>
      </c>
      <c r="S488" s="358">
        <v>0</v>
      </c>
      <c r="T488" s="358">
        <v>0</v>
      </c>
      <c r="U488" s="358">
        <v>0</v>
      </c>
      <c r="V488" s="358">
        <v>0</v>
      </c>
      <c r="W488" s="358">
        <v>0</v>
      </c>
      <c r="X488" s="358">
        <v>0</v>
      </c>
      <c r="Y488" s="358" t="s">
        <v>1443</v>
      </c>
      <c r="Z488" s="358" t="s">
        <v>1443</v>
      </c>
    </row>
    <row r="489" spans="2:26" x14ac:dyDescent="0.2">
      <c r="B489" s="358" t="s">
        <v>1246</v>
      </c>
      <c r="C489" s="358" t="s">
        <v>1442</v>
      </c>
      <c r="D489" s="358" t="s">
        <v>1868</v>
      </c>
      <c r="E489" s="358">
        <v>457</v>
      </c>
      <c r="F489" s="358">
        <v>2.669</v>
      </c>
      <c r="G489" s="358">
        <v>0.313</v>
      </c>
      <c r="H489" s="358">
        <v>2.0630000000000002</v>
      </c>
      <c r="I489" s="358">
        <v>0.40400000000000003</v>
      </c>
      <c r="J489" s="358">
        <v>0.54800000000000004</v>
      </c>
      <c r="K489" s="358">
        <v>3</v>
      </c>
      <c r="L489" s="358">
        <v>13783</v>
      </c>
      <c r="M489" s="358">
        <v>5100</v>
      </c>
      <c r="N489" s="358">
        <v>1.6815390145199999E-3</v>
      </c>
      <c r="O489" s="358">
        <v>2.5316851334000002E-4</v>
      </c>
      <c r="P489" s="358">
        <v>4</v>
      </c>
      <c r="Q489" s="358">
        <v>18710</v>
      </c>
      <c r="R489" s="358">
        <v>2.3441529012999999E-4</v>
      </c>
      <c r="S489" s="358">
        <v>0</v>
      </c>
      <c r="T489" s="358">
        <v>0</v>
      </c>
      <c r="U489" s="358">
        <v>0</v>
      </c>
      <c r="V489" s="358">
        <v>0</v>
      </c>
      <c r="W489" s="358">
        <v>0</v>
      </c>
      <c r="X489" s="358">
        <v>0</v>
      </c>
      <c r="Y489" s="358" t="s">
        <v>1443</v>
      </c>
      <c r="Z489" s="358" t="s">
        <v>1443</v>
      </c>
    </row>
    <row r="490" spans="2:26" x14ac:dyDescent="0.2">
      <c r="B490" s="358" t="s">
        <v>1247</v>
      </c>
      <c r="C490" s="358" t="s">
        <v>1442</v>
      </c>
      <c r="D490" s="358" t="s">
        <v>1868</v>
      </c>
      <c r="E490" s="358">
        <v>238</v>
      </c>
      <c r="F490" s="358">
        <v>0.54300000000000004</v>
      </c>
      <c r="G490" s="358">
        <v>0.25700000000000001</v>
      </c>
      <c r="H490" s="358">
        <v>2.7109999999999999</v>
      </c>
      <c r="I490" s="358">
        <v>2.948</v>
      </c>
      <c r="J490" s="358">
        <v>0</v>
      </c>
      <c r="K490" s="358">
        <v>3</v>
      </c>
      <c r="L490" s="358">
        <v>39873</v>
      </c>
      <c r="M490" s="358">
        <v>35389</v>
      </c>
      <c r="N490" s="358">
        <v>1.9034521558399999E-3</v>
      </c>
      <c r="O490" s="358">
        <v>1.16582537624E-3</v>
      </c>
      <c r="P490" s="358">
        <v>0</v>
      </c>
      <c r="Q490" s="358">
        <v>0</v>
      </c>
      <c r="R490" s="358">
        <v>0</v>
      </c>
      <c r="S490" s="358">
        <v>0</v>
      </c>
      <c r="T490" s="358">
        <v>0</v>
      </c>
      <c r="U490" s="358">
        <v>0</v>
      </c>
      <c r="V490" s="358">
        <v>0</v>
      </c>
      <c r="W490" s="358">
        <v>0</v>
      </c>
      <c r="X490" s="358">
        <v>0</v>
      </c>
      <c r="Y490" s="358" t="s">
        <v>1443</v>
      </c>
      <c r="Z490" s="358" t="s">
        <v>1443</v>
      </c>
    </row>
    <row r="491" spans="2:26" x14ac:dyDescent="0.2">
      <c r="B491" s="358" t="s">
        <v>1248</v>
      </c>
      <c r="C491" s="358" t="s">
        <v>1442</v>
      </c>
      <c r="D491" s="358" t="s">
        <v>1868</v>
      </c>
      <c r="E491" s="358">
        <v>1662</v>
      </c>
      <c r="F491" s="358">
        <v>4.7889999999999997</v>
      </c>
      <c r="G491" s="358">
        <v>0.68500000000000005</v>
      </c>
      <c r="H491" s="358">
        <v>5.37</v>
      </c>
      <c r="I491" s="358">
        <v>2.6360000000000001</v>
      </c>
      <c r="J491" s="358">
        <v>0.247</v>
      </c>
      <c r="K491" s="358">
        <v>2</v>
      </c>
      <c r="L491" s="358">
        <v>125694</v>
      </c>
      <c r="M491" s="358">
        <v>93964</v>
      </c>
      <c r="N491" s="358">
        <v>1.045179640251E-2</v>
      </c>
      <c r="O491" s="358">
        <v>5.2321492756600002E-3</v>
      </c>
      <c r="P491" s="358">
        <v>4</v>
      </c>
      <c r="Q491" s="358">
        <v>11780</v>
      </c>
      <c r="R491" s="358">
        <v>1.4377471128000001E-4</v>
      </c>
      <c r="S491" s="358">
        <v>0</v>
      </c>
      <c r="T491" s="358">
        <v>2</v>
      </c>
      <c r="U491" s="358">
        <v>0</v>
      </c>
      <c r="V491" s="358">
        <v>0</v>
      </c>
      <c r="W491" s="358">
        <v>4.8945912578699999E-3</v>
      </c>
      <c r="X491" s="358">
        <v>4.8945912578699999E-3</v>
      </c>
      <c r="Y491" s="358" t="s">
        <v>1443</v>
      </c>
      <c r="Z491" s="358" t="s">
        <v>1443</v>
      </c>
    </row>
    <row r="492" spans="2:26" x14ac:dyDescent="0.2">
      <c r="B492" s="358" t="s">
        <v>1249</v>
      </c>
      <c r="C492" s="358" t="s">
        <v>1442</v>
      </c>
      <c r="D492" s="358" t="s">
        <v>1868</v>
      </c>
      <c r="E492" s="358">
        <v>1663</v>
      </c>
      <c r="F492" s="358">
        <v>6.6920000000000002</v>
      </c>
      <c r="G492" s="358">
        <v>1.3859999999999999</v>
      </c>
      <c r="H492" s="358">
        <v>4.8499999999999996</v>
      </c>
      <c r="I492" s="358">
        <v>14.776999999999999</v>
      </c>
      <c r="J492" s="358">
        <v>0.40899999999999997</v>
      </c>
      <c r="K492" s="358">
        <v>4</v>
      </c>
      <c r="L492" s="358">
        <v>780589</v>
      </c>
      <c r="M492" s="358">
        <v>5039</v>
      </c>
      <c r="N492" s="358">
        <v>1.04424197909E-2</v>
      </c>
      <c r="O492" s="358">
        <v>5.9385206830000001E-5</v>
      </c>
      <c r="P492" s="358">
        <v>3</v>
      </c>
      <c r="Q492" s="358">
        <v>21596</v>
      </c>
      <c r="R492" s="358">
        <v>2.3754082733000001E-4</v>
      </c>
      <c r="S492" s="358">
        <v>0</v>
      </c>
      <c r="T492" s="358">
        <v>0</v>
      </c>
      <c r="U492" s="358">
        <v>0</v>
      </c>
      <c r="V492" s="358">
        <v>0</v>
      </c>
      <c r="W492" s="358">
        <v>0</v>
      </c>
      <c r="X492" s="358">
        <v>0</v>
      </c>
      <c r="Y492" s="358" t="s">
        <v>1449</v>
      </c>
      <c r="Z492" s="358" t="s">
        <v>1443</v>
      </c>
    </row>
    <row r="493" spans="2:26" x14ac:dyDescent="0.2">
      <c r="B493" s="358" t="s">
        <v>1250</v>
      </c>
      <c r="C493" s="358" t="s">
        <v>1442</v>
      </c>
      <c r="D493" s="358" t="s">
        <v>1868</v>
      </c>
      <c r="E493" s="358">
        <v>1008</v>
      </c>
      <c r="F493" s="358">
        <v>2.6880000000000002</v>
      </c>
      <c r="G493" s="358">
        <v>0.316</v>
      </c>
      <c r="H493" s="358">
        <v>2.516</v>
      </c>
      <c r="I493" s="358">
        <v>2.2360000000000002</v>
      </c>
      <c r="J493" s="358">
        <v>2.1000000000000001E-2</v>
      </c>
      <c r="K493" s="358">
        <v>4</v>
      </c>
      <c r="L493" s="358">
        <v>138002</v>
      </c>
      <c r="M493" s="358">
        <v>58696</v>
      </c>
      <c r="N493" s="358">
        <v>6.7949178765100001E-3</v>
      </c>
      <c r="O493" s="358">
        <v>3.34432480583E-3</v>
      </c>
      <c r="P493" s="358">
        <v>1</v>
      </c>
      <c r="Q493" s="358">
        <v>1320</v>
      </c>
      <c r="R493" s="358">
        <v>2.5004297609999998E-5</v>
      </c>
      <c r="S493" s="358">
        <v>0</v>
      </c>
      <c r="T493" s="358">
        <v>0</v>
      </c>
      <c r="U493" s="358">
        <v>0</v>
      </c>
      <c r="V493" s="358">
        <v>0</v>
      </c>
      <c r="W493" s="358">
        <v>0</v>
      </c>
      <c r="X493" s="358">
        <v>0</v>
      </c>
      <c r="Y493" s="358" t="s">
        <v>1443</v>
      </c>
      <c r="Z493" s="358" t="s">
        <v>1443</v>
      </c>
    </row>
    <row r="494" spans="2:26" x14ac:dyDescent="0.2">
      <c r="B494" s="358" t="s">
        <v>1735</v>
      </c>
      <c r="C494" s="358" t="s">
        <v>1442</v>
      </c>
      <c r="D494" s="358" t="s">
        <v>1867</v>
      </c>
      <c r="E494" s="358">
        <v>131</v>
      </c>
      <c r="F494" s="358">
        <v>0</v>
      </c>
      <c r="G494" s="358">
        <v>0.78800000000000003</v>
      </c>
      <c r="H494" s="358">
        <v>1.347</v>
      </c>
      <c r="I494" s="358">
        <v>0</v>
      </c>
      <c r="J494" s="358">
        <v>0</v>
      </c>
      <c r="K494" s="358">
        <v>0</v>
      </c>
      <c r="L494" s="358">
        <v>0</v>
      </c>
      <c r="M494" s="358">
        <v>0</v>
      </c>
      <c r="N494" s="358">
        <v>0</v>
      </c>
      <c r="O494" s="358">
        <v>0</v>
      </c>
      <c r="P494" s="358">
        <v>0</v>
      </c>
      <c r="Q494" s="358">
        <v>0</v>
      </c>
      <c r="R494" s="358">
        <v>0</v>
      </c>
      <c r="S494" s="358">
        <v>0</v>
      </c>
      <c r="T494" s="358">
        <v>0</v>
      </c>
      <c r="U494" s="358">
        <v>0</v>
      </c>
      <c r="V494" s="358">
        <v>0</v>
      </c>
      <c r="W494" s="358">
        <v>0</v>
      </c>
      <c r="X494" s="358">
        <v>0</v>
      </c>
      <c r="Y494" s="358" t="s">
        <v>1443</v>
      </c>
      <c r="Z494" s="358" t="s">
        <v>1443</v>
      </c>
    </row>
    <row r="495" spans="2:26" x14ac:dyDescent="0.2">
      <c r="B495" s="358" t="s">
        <v>1736</v>
      </c>
      <c r="C495" s="358" t="s">
        <v>1442</v>
      </c>
      <c r="D495" s="358" t="s">
        <v>1867</v>
      </c>
      <c r="E495" s="358">
        <v>97</v>
      </c>
      <c r="F495" s="358">
        <v>0</v>
      </c>
      <c r="G495" s="358">
        <v>0.11600000000000001</v>
      </c>
      <c r="H495" s="358">
        <v>0.872</v>
      </c>
      <c r="I495" s="358">
        <v>0</v>
      </c>
      <c r="J495" s="358">
        <v>0</v>
      </c>
      <c r="K495" s="358">
        <v>0</v>
      </c>
      <c r="L495" s="358">
        <v>0</v>
      </c>
      <c r="M495" s="358">
        <v>0</v>
      </c>
      <c r="N495" s="358">
        <v>0</v>
      </c>
      <c r="O495" s="358">
        <v>0</v>
      </c>
      <c r="P495" s="358">
        <v>0</v>
      </c>
      <c r="Q495" s="358">
        <v>0</v>
      </c>
      <c r="R495" s="358">
        <v>0</v>
      </c>
      <c r="S495" s="358">
        <v>0</v>
      </c>
      <c r="T495" s="358">
        <v>0</v>
      </c>
      <c r="U495" s="358">
        <v>0</v>
      </c>
      <c r="V495" s="358">
        <v>0</v>
      </c>
      <c r="W495" s="358">
        <v>0</v>
      </c>
      <c r="X495" s="358">
        <v>0</v>
      </c>
      <c r="Y495" s="358" t="s">
        <v>1443</v>
      </c>
      <c r="Z495" s="358" t="s">
        <v>1443</v>
      </c>
    </row>
    <row r="496" spans="2:26" x14ac:dyDescent="0.2">
      <c r="B496" s="358" t="s">
        <v>1737</v>
      </c>
      <c r="C496" s="358" t="s">
        <v>1442</v>
      </c>
      <c r="D496" s="358" t="s">
        <v>1867</v>
      </c>
      <c r="E496" s="358">
        <v>140</v>
      </c>
      <c r="F496" s="358">
        <v>0</v>
      </c>
      <c r="G496" s="358">
        <v>0.82299999999999995</v>
      </c>
      <c r="H496" s="358">
        <v>1.3740000000000001</v>
      </c>
      <c r="I496" s="358">
        <v>1.2E-2</v>
      </c>
      <c r="J496" s="358">
        <v>0</v>
      </c>
      <c r="K496" s="358">
        <v>0</v>
      </c>
      <c r="L496" s="358">
        <v>183</v>
      </c>
      <c r="M496" s="358">
        <v>183</v>
      </c>
      <c r="N496" s="358">
        <v>3.1255371999999998E-6</v>
      </c>
      <c r="O496" s="358">
        <v>3.1255371999999998E-6</v>
      </c>
      <c r="P496" s="358">
        <v>0</v>
      </c>
      <c r="Q496" s="358">
        <v>0</v>
      </c>
      <c r="R496" s="358">
        <v>0</v>
      </c>
      <c r="S496" s="358">
        <v>0</v>
      </c>
      <c r="T496" s="358">
        <v>0</v>
      </c>
      <c r="U496" s="358">
        <v>0</v>
      </c>
      <c r="V496" s="358">
        <v>0</v>
      </c>
      <c r="W496" s="358">
        <v>0</v>
      </c>
      <c r="X496" s="358">
        <v>0</v>
      </c>
      <c r="Y496" s="358" t="s">
        <v>1443</v>
      </c>
      <c r="Z496" s="358" t="s">
        <v>1443</v>
      </c>
    </row>
    <row r="497" spans="2:26" x14ac:dyDescent="0.2">
      <c r="B497" s="358" t="s">
        <v>1738</v>
      </c>
      <c r="C497" s="358" t="s">
        <v>1442</v>
      </c>
      <c r="D497" s="358" t="s">
        <v>1867</v>
      </c>
      <c r="E497" s="358">
        <v>7</v>
      </c>
      <c r="F497" s="358">
        <v>0</v>
      </c>
      <c r="G497" s="358">
        <v>0.129</v>
      </c>
      <c r="H497" s="358">
        <v>0</v>
      </c>
      <c r="I497" s="358">
        <v>0</v>
      </c>
      <c r="J497" s="358">
        <v>0</v>
      </c>
      <c r="K497" s="358">
        <v>0</v>
      </c>
      <c r="L497" s="358">
        <v>0</v>
      </c>
      <c r="M497" s="358">
        <v>0</v>
      </c>
      <c r="N497" s="358">
        <v>0</v>
      </c>
      <c r="O497" s="358">
        <v>0</v>
      </c>
      <c r="P497" s="358">
        <v>0</v>
      </c>
      <c r="Q497" s="358">
        <v>0</v>
      </c>
      <c r="R497" s="358">
        <v>0</v>
      </c>
      <c r="S497" s="358">
        <v>0</v>
      </c>
      <c r="T497" s="358">
        <v>0</v>
      </c>
      <c r="U497" s="358">
        <v>0</v>
      </c>
      <c r="V497" s="358">
        <v>0</v>
      </c>
      <c r="W497" s="358">
        <v>0</v>
      </c>
      <c r="X497" s="358">
        <v>0</v>
      </c>
      <c r="Y497" s="358" t="s">
        <v>1443</v>
      </c>
      <c r="Z497" s="358" t="s">
        <v>1443</v>
      </c>
    </row>
    <row r="498" spans="2:26" x14ac:dyDescent="0.2">
      <c r="B498" s="358" t="s">
        <v>1739</v>
      </c>
      <c r="C498" s="358" t="s">
        <v>1442</v>
      </c>
      <c r="D498" s="358" t="s">
        <v>1867</v>
      </c>
      <c r="E498" s="358">
        <v>0</v>
      </c>
      <c r="F498" s="358">
        <v>0</v>
      </c>
      <c r="G498" s="358">
        <v>2.1000000000000001E-2</v>
      </c>
      <c r="H498" s="358">
        <v>0</v>
      </c>
      <c r="I498" s="358">
        <v>0</v>
      </c>
      <c r="J498" s="358">
        <v>0</v>
      </c>
      <c r="K498" s="358">
        <v>0</v>
      </c>
      <c r="L498" s="358">
        <v>0</v>
      </c>
      <c r="M498" s="358">
        <v>0</v>
      </c>
      <c r="N498" s="358">
        <v>0</v>
      </c>
      <c r="O498" s="358">
        <v>0</v>
      </c>
      <c r="P498" s="358">
        <v>0</v>
      </c>
      <c r="Q498" s="358">
        <v>0</v>
      </c>
      <c r="R498" s="358">
        <v>0</v>
      </c>
      <c r="S498" s="358">
        <v>0</v>
      </c>
      <c r="T498" s="358">
        <v>0</v>
      </c>
      <c r="U498" s="358">
        <v>0</v>
      </c>
      <c r="V498" s="358">
        <v>0</v>
      </c>
      <c r="W498" s="358">
        <v>0</v>
      </c>
      <c r="X498" s="358">
        <v>0</v>
      </c>
      <c r="Y498" s="358" t="s">
        <v>1443</v>
      </c>
      <c r="Z498" s="358" t="s">
        <v>1443</v>
      </c>
    </row>
    <row r="499" spans="2:26" x14ac:dyDescent="0.2">
      <c r="B499" s="358" t="s">
        <v>1740</v>
      </c>
      <c r="C499" s="358" t="s">
        <v>1442</v>
      </c>
      <c r="D499" s="358" t="s">
        <v>1867</v>
      </c>
      <c r="E499" s="358">
        <v>180</v>
      </c>
      <c r="F499" s="358">
        <v>0</v>
      </c>
      <c r="G499" s="358">
        <v>0.95</v>
      </c>
      <c r="H499" s="358">
        <v>0.627</v>
      </c>
      <c r="I499" s="358">
        <v>0</v>
      </c>
      <c r="J499" s="358">
        <v>0</v>
      </c>
      <c r="K499" s="358">
        <v>0</v>
      </c>
      <c r="L499" s="358">
        <v>0</v>
      </c>
      <c r="M499" s="358">
        <v>0</v>
      </c>
      <c r="N499" s="358">
        <v>0</v>
      </c>
      <c r="O499" s="358">
        <v>0</v>
      </c>
      <c r="P499" s="358">
        <v>0</v>
      </c>
      <c r="Q499" s="358">
        <v>0</v>
      </c>
      <c r="R499" s="358">
        <v>0</v>
      </c>
      <c r="S499" s="358">
        <v>0</v>
      </c>
      <c r="T499" s="358">
        <v>0</v>
      </c>
      <c r="U499" s="358">
        <v>0</v>
      </c>
      <c r="V499" s="358">
        <v>0</v>
      </c>
      <c r="W499" s="358">
        <v>0</v>
      </c>
      <c r="X499" s="358">
        <v>0</v>
      </c>
      <c r="Y499" s="358" t="s">
        <v>1443</v>
      </c>
      <c r="Z499" s="358" t="s">
        <v>1443</v>
      </c>
    </row>
    <row r="500" spans="2:26" x14ac:dyDescent="0.2">
      <c r="B500" s="358" t="s">
        <v>1741</v>
      </c>
      <c r="C500" s="358" t="s">
        <v>1442</v>
      </c>
      <c r="D500" s="358" t="s">
        <v>1867</v>
      </c>
      <c r="E500" s="358">
        <v>32</v>
      </c>
      <c r="F500" s="358">
        <v>0</v>
      </c>
      <c r="G500" s="358">
        <v>0.82</v>
      </c>
      <c r="H500" s="358">
        <v>1</v>
      </c>
      <c r="I500" s="358">
        <v>0</v>
      </c>
      <c r="J500" s="358">
        <v>0</v>
      </c>
      <c r="K500" s="358">
        <v>0</v>
      </c>
      <c r="L500" s="358">
        <v>0</v>
      </c>
      <c r="M500" s="358">
        <v>0</v>
      </c>
      <c r="N500" s="358">
        <v>0</v>
      </c>
      <c r="O500" s="358">
        <v>0</v>
      </c>
      <c r="P500" s="358">
        <v>0</v>
      </c>
      <c r="Q500" s="358">
        <v>0</v>
      </c>
      <c r="R500" s="358">
        <v>0</v>
      </c>
      <c r="S500" s="358">
        <v>0</v>
      </c>
      <c r="T500" s="358">
        <v>0</v>
      </c>
      <c r="U500" s="358">
        <v>0</v>
      </c>
      <c r="V500" s="358">
        <v>0</v>
      </c>
      <c r="W500" s="358">
        <v>0</v>
      </c>
      <c r="X500" s="358">
        <v>0</v>
      </c>
      <c r="Y500" s="358" t="s">
        <v>1443</v>
      </c>
      <c r="Z500" s="358" t="s">
        <v>1443</v>
      </c>
    </row>
    <row r="501" spans="2:26" x14ac:dyDescent="0.2">
      <c r="B501" s="358" t="s">
        <v>1742</v>
      </c>
      <c r="C501" s="358" t="s">
        <v>1442</v>
      </c>
      <c r="D501" s="358" t="s">
        <v>1867</v>
      </c>
      <c r="E501" s="358">
        <v>125</v>
      </c>
      <c r="F501" s="358">
        <v>0</v>
      </c>
      <c r="G501" s="358">
        <v>0.108</v>
      </c>
      <c r="H501" s="358">
        <v>0.627</v>
      </c>
      <c r="I501" s="358">
        <v>3.0000000000000001E-3</v>
      </c>
      <c r="J501" s="358">
        <v>0</v>
      </c>
      <c r="K501" s="358">
        <v>0</v>
      </c>
      <c r="L501" s="358">
        <v>102</v>
      </c>
      <c r="M501" s="358">
        <v>102</v>
      </c>
      <c r="N501" s="358">
        <v>3.1255371999999998E-6</v>
      </c>
      <c r="O501" s="358">
        <v>3.1255371999999998E-6</v>
      </c>
      <c r="P501" s="358">
        <v>0</v>
      </c>
      <c r="Q501" s="358">
        <v>0</v>
      </c>
      <c r="R501" s="358">
        <v>0</v>
      </c>
      <c r="S501" s="358">
        <v>0</v>
      </c>
      <c r="T501" s="358">
        <v>0</v>
      </c>
      <c r="U501" s="358">
        <v>0</v>
      </c>
      <c r="V501" s="358">
        <v>0</v>
      </c>
      <c r="W501" s="358">
        <v>0</v>
      </c>
      <c r="X501" s="358">
        <v>0</v>
      </c>
      <c r="Y501" s="358" t="s">
        <v>1443</v>
      </c>
      <c r="Z501" s="358" t="s">
        <v>1443</v>
      </c>
    </row>
    <row r="502" spans="2:26" x14ac:dyDescent="0.2">
      <c r="B502" s="358" t="s">
        <v>1743</v>
      </c>
      <c r="C502" s="358" t="s">
        <v>1442</v>
      </c>
      <c r="D502" s="358" t="s">
        <v>1867</v>
      </c>
      <c r="E502" s="358">
        <v>0</v>
      </c>
      <c r="F502" s="358">
        <v>0</v>
      </c>
      <c r="G502" s="358">
        <v>0.36199999999999999</v>
      </c>
      <c r="H502" s="358">
        <v>0</v>
      </c>
      <c r="I502" s="358">
        <v>0</v>
      </c>
      <c r="J502" s="358">
        <v>0</v>
      </c>
      <c r="K502" s="358">
        <v>0</v>
      </c>
      <c r="L502" s="358">
        <v>0</v>
      </c>
      <c r="M502" s="358">
        <v>0</v>
      </c>
      <c r="N502" s="358">
        <v>0</v>
      </c>
      <c r="O502" s="358">
        <v>0</v>
      </c>
      <c r="P502" s="358">
        <v>0</v>
      </c>
      <c r="Q502" s="358">
        <v>0</v>
      </c>
      <c r="R502" s="358">
        <v>0</v>
      </c>
      <c r="S502" s="358">
        <v>0</v>
      </c>
      <c r="T502" s="358">
        <v>0</v>
      </c>
      <c r="U502" s="358">
        <v>0</v>
      </c>
      <c r="V502" s="358">
        <v>0</v>
      </c>
      <c r="W502" s="358">
        <v>0</v>
      </c>
      <c r="X502" s="358">
        <v>0</v>
      </c>
      <c r="Y502" s="358" t="s">
        <v>1443</v>
      </c>
      <c r="Z502" s="358" t="s">
        <v>1443</v>
      </c>
    </row>
    <row r="503" spans="2:26" x14ac:dyDescent="0.2">
      <c r="B503" s="358" t="s">
        <v>1744</v>
      </c>
      <c r="C503" s="358" t="s">
        <v>1442</v>
      </c>
      <c r="D503" s="358" t="s">
        <v>1867</v>
      </c>
      <c r="E503" s="358">
        <v>56</v>
      </c>
      <c r="F503" s="358">
        <v>0</v>
      </c>
      <c r="G503" s="358">
        <v>1.3740000000000001</v>
      </c>
      <c r="H503" s="358">
        <v>2.274</v>
      </c>
      <c r="I503" s="358">
        <v>0</v>
      </c>
      <c r="J503" s="358">
        <v>0</v>
      </c>
      <c r="K503" s="358">
        <v>0</v>
      </c>
      <c r="L503" s="358">
        <v>0</v>
      </c>
      <c r="M503" s="358">
        <v>0</v>
      </c>
      <c r="N503" s="358">
        <v>0</v>
      </c>
      <c r="O503" s="358">
        <v>0</v>
      </c>
      <c r="P503" s="358">
        <v>0</v>
      </c>
      <c r="Q503" s="358">
        <v>0</v>
      </c>
      <c r="R503" s="358">
        <v>0</v>
      </c>
      <c r="S503" s="358">
        <v>0</v>
      </c>
      <c r="T503" s="358">
        <v>0</v>
      </c>
      <c r="U503" s="358">
        <v>0</v>
      </c>
      <c r="V503" s="358">
        <v>0</v>
      </c>
      <c r="W503" s="358">
        <v>0</v>
      </c>
      <c r="X503" s="358">
        <v>0</v>
      </c>
      <c r="Y503" s="358" t="s">
        <v>1443</v>
      </c>
      <c r="Z503" s="358" t="s">
        <v>1443</v>
      </c>
    </row>
    <row r="504" spans="2:26" x14ac:dyDescent="0.2">
      <c r="B504" s="358" t="s">
        <v>1745</v>
      </c>
      <c r="C504" s="358" t="s">
        <v>1442</v>
      </c>
      <c r="D504" s="358" t="s">
        <v>1867</v>
      </c>
      <c r="E504" s="358">
        <v>0</v>
      </c>
      <c r="F504" s="358">
        <v>0</v>
      </c>
      <c r="G504" s="358">
        <v>4.7E-2</v>
      </c>
      <c r="H504" s="358">
        <v>0</v>
      </c>
      <c r="I504" s="358">
        <v>0</v>
      </c>
      <c r="J504" s="358">
        <v>0</v>
      </c>
      <c r="K504" s="358">
        <v>0</v>
      </c>
      <c r="L504" s="358">
        <v>0</v>
      </c>
      <c r="M504" s="358">
        <v>0</v>
      </c>
      <c r="N504" s="358">
        <v>0</v>
      </c>
      <c r="O504" s="358">
        <v>0</v>
      </c>
      <c r="P504" s="358">
        <v>0</v>
      </c>
      <c r="Q504" s="358">
        <v>0</v>
      </c>
      <c r="R504" s="358">
        <v>0</v>
      </c>
      <c r="S504" s="358">
        <v>0</v>
      </c>
      <c r="T504" s="358">
        <v>0</v>
      </c>
      <c r="U504" s="358">
        <v>0</v>
      </c>
      <c r="V504" s="358">
        <v>0</v>
      </c>
      <c r="W504" s="358">
        <v>0</v>
      </c>
      <c r="X504" s="358">
        <v>0</v>
      </c>
      <c r="Y504" s="358" t="s">
        <v>1443</v>
      </c>
      <c r="Z504" s="358" t="s">
        <v>1443</v>
      </c>
    </row>
    <row r="505" spans="2:26" x14ac:dyDescent="0.2">
      <c r="B505" s="358" t="s">
        <v>1746</v>
      </c>
      <c r="C505" s="358" t="s">
        <v>1442</v>
      </c>
      <c r="D505" s="358" t="s">
        <v>1867</v>
      </c>
      <c r="E505" s="358">
        <v>251</v>
      </c>
      <c r="F505" s="358">
        <v>0</v>
      </c>
      <c r="G505" s="358">
        <v>1.0960000000000001</v>
      </c>
      <c r="H505" s="358">
        <v>1.7</v>
      </c>
      <c r="I505" s="358">
        <v>0</v>
      </c>
      <c r="J505" s="358">
        <v>0</v>
      </c>
      <c r="K505" s="358">
        <v>0</v>
      </c>
      <c r="L505" s="358">
        <v>0</v>
      </c>
      <c r="M505" s="358">
        <v>0</v>
      </c>
      <c r="N505" s="358">
        <v>0</v>
      </c>
      <c r="O505" s="358">
        <v>0</v>
      </c>
      <c r="P505" s="358">
        <v>0</v>
      </c>
      <c r="Q505" s="358">
        <v>0</v>
      </c>
      <c r="R505" s="358">
        <v>0</v>
      </c>
      <c r="S505" s="358">
        <v>0</v>
      </c>
      <c r="T505" s="358">
        <v>0</v>
      </c>
      <c r="U505" s="358">
        <v>0</v>
      </c>
      <c r="V505" s="358">
        <v>0</v>
      </c>
      <c r="W505" s="358">
        <v>0</v>
      </c>
      <c r="X505" s="358">
        <v>0</v>
      </c>
      <c r="Y505" s="358" t="s">
        <v>1443</v>
      </c>
      <c r="Z505" s="358" t="s">
        <v>1443</v>
      </c>
    </row>
    <row r="506" spans="2:26" x14ac:dyDescent="0.2">
      <c r="B506" s="358" t="s">
        <v>1747</v>
      </c>
      <c r="C506" s="358" t="s">
        <v>1442</v>
      </c>
      <c r="D506" s="358" t="s">
        <v>1868</v>
      </c>
      <c r="E506" s="358">
        <v>1</v>
      </c>
      <c r="F506" s="358">
        <v>0.56599999999999995</v>
      </c>
      <c r="G506" s="358">
        <v>0.81200000000000006</v>
      </c>
      <c r="H506" s="358">
        <v>12</v>
      </c>
      <c r="I506" s="358">
        <v>0</v>
      </c>
      <c r="J506" s="358">
        <v>0</v>
      </c>
      <c r="K506" s="358">
        <v>0</v>
      </c>
      <c r="L506" s="358">
        <v>0</v>
      </c>
      <c r="M506" s="358">
        <v>0</v>
      </c>
      <c r="N506" s="358">
        <v>0</v>
      </c>
      <c r="O506" s="358">
        <v>0</v>
      </c>
      <c r="P506" s="358">
        <v>0</v>
      </c>
      <c r="Q506" s="358">
        <v>0</v>
      </c>
      <c r="R506" s="358">
        <v>0</v>
      </c>
      <c r="S506" s="358">
        <v>0</v>
      </c>
      <c r="T506" s="358">
        <v>0</v>
      </c>
      <c r="U506" s="358">
        <v>0</v>
      </c>
      <c r="V506" s="358">
        <v>0</v>
      </c>
      <c r="W506" s="358">
        <v>0</v>
      </c>
      <c r="X506" s="358">
        <v>0</v>
      </c>
      <c r="Y506" s="358" t="s">
        <v>1443</v>
      </c>
      <c r="Z506" s="358" t="s">
        <v>1443</v>
      </c>
    </row>
    <row r="507" spans="2:26" x14ac:dyDescent="0.2">
      <c r="B507" s="358" t="s">
        <v>1748</v>
      </c>
      <c r="C507" s="358" t="s">
        <v>1442</v>
      </c>
      <c r="D507" s="358" t="s">
        <v>1868</v>
      </c>
      <c r="E507" s="358">
        <v>1</v>
      </c>
      <c r="F507" s="358">
        <v>0.79200000000000004</v>
      </c>
      <c r="G507" s="358">
        <v>1.0980000000000001</v>
      </c>
      <c r="H507" s="358">
        <v>12</v>
      </c>
      <c r="I507" s="358">
        <v>0</v>
      </c>
      <c r="J507" s="358">
        <v>0</v>
      </c>
      <c r="K507" s="358">
        <v>0</v>
      </c>
      <c r="L507" s="358">
        <v>0</v>
      </c>
      <c r="M507" s="358">
        <v>0</v>
      </c>
      <c r="N507" s="358">
        <v>0</v>
      </c>
      <c r="O507" s="358">
        <v>0</v>
      </c>
      <c r="P507" s="358">
        <v>0</v>
      </c>
      <c r="Q507" s="358">
        <v>0</v>
      </c>
      <c r="R507" s="358">
        <v>0</v>
      </c>
      <c r="S507" s="358">
        <v>0</v>
      </c>
      <c r="T507" s="358">
        <v>0</v>
      </c>
      <c r="U507" s="358">
        <v>0</v>
      </c>
      <c r="V507" s="358">
        <v>0</v>
      </c>
      <c r="W507" s="358">
        <v>0</v>
      </c>
      <c r="X507" s="358">
        <v>0</v>
      </c>
      <c r="Y507" s="358" t="s">
        <v>1443</v>
      </c>
      <c r="Z507" s="358" t="s">
        <v>1443</v>
      </c>
    </row>
    <row r="508" spans="2:26" x14ac:dyDescent="0.2">
      <c r="B508" s="358" t="s">
        <v>1749</v>
      </c>
      <c r="C508" s="358" t="s">
        <v>1442</v>
      </c>
      <c r="D508" s="358" t="s">
        <v>1868</v>
      </c>
      <c r="E508" s="358">
        <v>1</v>
      </c>
      <c r="F508" s="358">
        <v>0</v>
      </c>
      <c r="G508" s="358">
        <v>0.39700000000000002</v>
      </c>
      <c r="H508" s="358">
        <v>4.0999999999999996</v>
      </c>
      <c r="I508" s="358">
        <v>0</v>
      </c>
      <c r="J508" s="358">
        <v>0</v>
      </c>
      <c r="K508" s="358">
        <v>0</v>
      </c>
      <c r="L508" s="358">
        <v>0</v>
      </c>
      <c r="M508" s="358">
        <v>0</v>
      </c>
      <c r="N508" s="358">
        <v>0</v>
      </c>
      <c r="O508" s="358">
        <v>0</v>
      </c>
      <c r="P508" s="358">
        <v>0</v>
      </c>
      <c r="Q508" s="358">
        <v>0</v>
      </c>
      <c r="R508" s="358">
        <v>0</v>
      </c>
      <c r="S508" s="358">
        <v>0</v>
      </c>
      <c r="T508" s="358">
        <v>0</v>
      </c>
      <c r="U508" s="358">
        <v>0</v>
      </c>
      <c r="V508" s="358">
        <v>0</v>
      </c>
      <c r="W508" s="358">
        <v>0</v>
      </c>
      <c r="X508" s="358">
        <v>0</v>
      </c>
      <c r="Y508" s="358" t="s">
        <v>1443</v>
      </c>
      <c r="Z508" s="358" t="s">
        <v>1443</v>
      </c>
    </row>
    <row r="509" spans="2:26" x14ac:dyDescent="0.2">
      <c r="B509" s="358" t="s">
        <v>1750</v>
      </c>
      <c r="C509" s="358" t="s">
        <v>1442</v>
      </c>
      <c r="D509" s="358" t="s">
        <v>1867</v>
      </c>
      <c r="E509" s="358">
        <v>0</v>
      </c>
      <c r="F509" s="358">
        <v>0</v>
      </c>
      <c r="G509" s="358">
        <v>0.497</v>
      </c>
      <c r="H509" s="358">
        <v>0</v>
      </c>
      <c r="I509" s="358">
        <v>0</v>
      </c>
      <c r="J509" s="358">
        <v>0</v>
      </c>
      <c r="K509" s="358">
        <v>0</v>
      </c>
      <c r="L509" s="358">
        <v>0</v>
      </c>
      <c r="M509" s="358">
        <v>0</v>
      </c>
      <c r="N509" s="358">
        <v>0</v>
      </c>
      <c r="O509" s="358">
        <v>0</v>
      </c>
      <c r="P509" s="358">
        <v>0</v>
      </c>
      <c r="Q509" s="358">
        <v>0</v>
      </c>
      <c r="R509" s="358">
        <v>0</v>
      </c>
      <c r="S509" s="358">
        <v>0</v>
      </c>
      <c r="T509" s="358">
        <v>0</v>
      </c>
      <c r="U509" s="358">
        <v>0</v>
      </c>
      <c r="V509" s="358">
        <v>0</v>
      </c>
      <c r="W509" s="358">
        <v>0</v>
      </c>
      <c r="X509" s="358">
        <v>0</v>
      </c>
      <c r="Y509" s="358" t="s">
        <v>1443</v>
      </c>
      <c r="Z509" s="358" t="s">
        <v>1443</v>
      </c>
    </row>
    <row r="510" spans="2:26" x14ac:dyDescent="0.2">
      <c r="B510" s="358" t="s">
        <v>1751</v>
      </c>
      <c r="C510" s="358" t="s">
        <v>1442</v>
      </c>
      <c r="D510" s="358" t="s">
        <v>1867</v>
      </c>
      <c r="E510" s="358">
        <v>0</v>
      </c>
      <c r="F510" s="358">
        <v>3.0000000000000001E-3</v>
      </c>
      <c r="G510" s="358">
        <v>19.683</v>
      </c>
      <c r="H510" s="358">
        <v>0</v>
      </c>
      <c r="I510" s="358">
        <v>0</v>
      </c>
      <c r="J510" s="358">
        <v>0</v>
      </c>
      <c r="K510" s="358">
        <v>0</v>
      </c>
      <c r="L510" s="358">
        <v>0</v>
      </c>
      <c r="M510" s="358">
        <v>0</v>
      </c>
      <c r="N510" s="358">
        <v>0</v>
      </c>
      <c r="O510" s="358">
        <v>0</v>
      </c>
      <c r="P510" s="358">
        <v>0</v>
      </c>
      <c r="Q510" s="358">
        <v>0</v>
      </c>
      <c r="R510" s="358">
        <v>0</v>
      </c>
      <c r="S510" s="358">
        <v>0</v>
      </c>
      <c r="T510" s="358">
        <v>0</v>
      </c>
      <c r="U510" s="358">
        <v>0</v>
      </c>
      <c r="V510" s="358">
        <v>0</v>
      </c>
      <c r="W510" s="358">
        <v>0</v>
      </c>
      <c r="X510" s="358">
        <v>0</v>
      </c>
      <c r="Y510" s="358" t="s">
        <v>1443</v>
      </c>
      <c r="Z510" s="358" t="s">
        <v>1443</v>
      </c>
    </row>
    <row r="511" spans="2:26" x14ac:dyDescent="0.2">
      <c r="B511" s="358" t="s">
        <v>1752</v>
      </c>
      <c r="C511" s="358" t="s">
        <v>1442</v>
      </c>
      <c r="D511" s="358" t="s">
        <v>1867</v>
      </c>
      <c r="E511" s="358">
        <v>0</v>
      </c>
      <c r="F511" s="358">
        <v>0</v>
      </c>
      <c r="G511" s="358">
        <v>0</v>
      </c>
      <c r="H511" s="358">
        <v>5.5090000000000003</v>
      </c>
      <c r="I511" s="358">
        <v>0</v>
      </c>
      <c r="J511" s="358">
        <v>0</v>
      </c>
      <c r="K511" s="358">
        <v>0</v>
      </c>
      <c r="L511" s="358">
        <v>0</v>
      </c>
      <c r="M511" s="358">
        <v>0</v>
      </c>
      <c r="N511" s="358">
        <v>0</v>
      </c>
      <c r="O511" s="358">
        <v>0</v>
      </c>
      <c r="P511" s="358">
        <v>0</v>
      </c>
      <c r="Q511" s="358">
        <v>0</v>
      </c>
      <c r="R511" s="358">
        <v>0</v>
      </c>
      <c r="S511" s="358">
        <v>0</v>
      </c>
      <c r="T511" s="358">
        <v>0</v>
      </c>
      <c r="U511" s="358">
        <v>0</v>
      </c>
      <c r="V511" s="358">
        <v>0</v>
      </c>
      <c r="W511" s="358">
        <v>0</v>
      </c>
      <c r="X511" s="358">
        <v>0</v>
      </c>
      <c r="Y511" s="358" t="s">
        <v>1443</v>
      </c>
      <c r="Z511" s="358" t="s">
        <v>1443</v>
      </c>
    </row>
    <row r="512" spans="2:26" x14ac:dyDescent="0.2">
      <c r="B512" s="358" t="s">
        <v>1403</v>
      </c>
      <c r="C512" s="358" t="s">
        <v>1442</v>
      </c>
      <c r="D512" s="358" t="s">
        <v>1867</v>
      </c>
      <c r="E512" s="358">
        <v>1556</v>
      </c>
      <c r="F512" s="358">
        <v>0</v>
      </c>
      <c r="G512" s="358">
        <v>2.641</v>
      </c>
      <c r="H512" s="358">
        <v>4.6479999999999997</v>
      </c>
      <c r="I512" s="358">
        <v>1.0880000000000001</v>
      </c>
      <c r="J512" s="358">
        <v>0.71099999999999997</v>
      </c>
      <c r="K512" s="358">
        <v>1</v>
      </c>
      <c r="L512" s="358">
        <v>56116</v>
      </c>
      <c r="M512" s="358">
        <v>56116</v>
      </c>
      <c r="N512" s="358">
        <v>4.90709340668E-3</v>
      </c>
      <c r="O512" s="358">
        <v>4.90709340668E-3</v>
      </c>
      <c r="P512" s="358">
        <v>4</v>
      </c>
      <c r="Q512" s="358">
        <v>36664</v>
      </c>
      <c r="R512" s="358">
        <v>5.3134132428999997E-4</v>
      </c>
      <c r="S512" s="358">
        <v>0</v>
      </c>
      <c r="T512" s="358">
        <v>0</v>
      </c>
      <c r="U512" s="358">
        <v>0</v>
      </c>
      <c r="V512" s="358">
        <v>0</v>
      </c>
      <c r="W512" s="358">
        <v>0</v>
      </c>
      <c r="X512" s="358">
        <v>0</v>
      </c>
      <c r="Y512" s="358" t="s">
        <v>1443</v>
      </c>
      <c r="Z512" s="358" t="s">
        <v>1443</v>
      </c>
    </row>
    <row r="513" spans="2:26" x14ac:dyDescent="0.2">
      <c r="B513" s="358" t="s">
        <v>1753</v>
      </c>
      <c r="C513" s="358" t="s">
        <v>1442</v>
      </c>
      <c r="D513" s="358" t="s">
        <v>1867</v>
      </c>
      <c r="E513" s="358">
        <v>0</v>
      </c>
      <c r="F513" s="358">
        <v>0</v>
      </c>
      <c r="G513" s="358">
        <v>0</v>
      </c>
      <c r="H513" s="358">
        <v>4.9359999999999999</v>
      </c>
      <c r="I513" s="358">
        <v>0</v>
      </c>
      <c r="J513" s="358">
        <v>0</v>
      </c>
      <c r="K513" s="358">
        <v>0</v>
      </c>
      <c r="L513" s="358">
        <v>0</v>
      </c>
      <c r="M513" s="358">
        <v>0</v>
      </c>
      <c r="N513" s="358">
        <v>0</v>
      </c>
      <c r="O513" s="358">
        <v>0</v>
      </c>
      <c r="P513" s="358">
        <v>0</v>
      </c>
      <c r="Q513" s="358">
        <v>0</v>
      </c>
      <c r="R513" s="358">
        <v>0</v>
      </c>
      <c r="S513" s="358">
        <v>0</v>
      </c>
      <c r="T513" s="358">
        <v>0</v>
      </c>
      <c r="U513" s="358">
        <v>0</v>
      </c>
      <c r="V513" s="358">
        <v>0</v>
      </c>
      <c r="W513" s="358">
        <v>0</v>
      </c>
      <c r="X513" s="358">
        <v>0</v>
      </c>
      <c r="Y513" s="358" t="s">
        <v>1443</v>
      </c>
      <c r="Z513" s="358" t="s">
        <v>1443</v>
      </c>
    </row>
    <row r="514" spans="2:26" x14ac:dyDescent="0.2">
      <c r="B514" s="358" t="s">
        <v>1404</v>
      </c>
      <c r="C514" s="358" t="s">
        <v>1442</v>
      </c>
      <c r="D514" s="358" t="s">
        <v>1867</v>
      </c>
      <c r="E514" s="358">
        <v>72</v>
      </c>
      <c r="F514" s="358">
        <v>0</v>
      </c>
      <c r="G514" s="358">
        <v>2.839</v>
      </c>
      <c r="H514" s="358">
        <v>3.3780000000000001</v>
      </c>
      <c r="I514" s="358">
        <v>0</v>
      </c>
      <c r="J514" s="358">
        <v>0.51200000000000001</v>
      </c>
      <c r="K514" s="358">
        <v>0</v>
      </c>
      <c r="L514" s="358">
        <v>0</v>
      </c>
      <c r="M514" s="358">
        <v>0</v>
      </c>
      <c r="N514" s="358">
        <v>0</v>
      </c>
      <c r="O514" s="358">
        <v>0</v>
      </c>
      <c r="P514" s="358">
        <v>1</v>
      </c>
      <c r="Q514" s="358">
        <v>1680</v>
      </c>
      <c r="R514" s="358">
        <v>1.2502148810000001E-5</v>
      </c>
      <c r="S514" s="358">
        <v>0</v>
      </c>
      <c r="T514" s="358">
        <v>0</v>
      </c>
      <c r="U514" s="358">
        <v>0</v>
      </c>
      <c r="V514" s="358">
        <v>0</v>
      </c>
      <c r="W514" s="358">
        <v>0</v>
      </c>
      <c r="X514" s="358">
        <v>0</v>
      </c>
      <c r="Y514" s="358" t="s">
        <v>1443</v>
      </c>
      <c r="Z514" s="358" t="s">
        <v>1443</v>
      </c>
    </row>
    <row r="515" spans="2:26" x14ac:dyDescent="0.2">
      <c r="B515" s="358" t="s">
        <v>1754</v>
      </c>
      <c r="C515" s="358" t="s">
        <v>1442</v>
      </c>
      <c r="D515" s="358" t="s">
        <v>1867</v>
      </c>
      <c r="E515" s="358">
        <v>0</v>
      </c>
      <c r="F515" s="358">
        <v>0</v>
      </c>
      <c r="G515" s="358">
        <v>0</v>
      </c>
      <c r="H515" s="358">
        <v>0</v>
      </c>
      <c r="I515" s="358">
        <v>0</v>
      </c>
      <c r="J515" s="358">
        <v>0</v>
      </c>
      <c r="K515" s="358">
        <v>0</v>
      </c>
      <c r="L515" s="358">
        <v>0</v>
      </c>
      <c r="M515" s="358">
        <v>0</v>
      </c>
      <c r="N515" s="358">
        <v>0</v>
      </c>
      <c r="O515" s="358">
        <v>0</v>
      </c>
      <c r="P515" s="358">
        <v>0</v>
      </c>
      <c r="Q515" s="358">
        <v>0</v>
      </c>
      <c r="R515" s="358">
        <v>0</v>
      </c>
      <c r="S515" s="358">
        <v>0</v>
      </c>
      <c r="T515" s="358">
        <v>0</v>
      </c>
      <c r="U515" s="358">
        <v>0</v>
      </c>
      <c r="V515" s="358">
        <v>0</v>
      </c>
      <c r="W515" s="358">
        <v>0</v>
      </c>
      <c r="X515" s="358">
        <v>0</v>
      </c>
      <c r="Y515" s="358" t="s">
        <v>1443</v>
      </c>
      <c r="Z515" s="358" t="s">
        <v>1443</v>
      </c>
    </row>
    <row r="516" spans="2:26" x14ac:dyDescent="0.2">
      <c r="B516" s="358" t="s">
        <v>1755</v>
      </c>
      <c r="C516" s="358" t="s">
        <v>1442</v>
      </c>
      <c r="D516" s="358" t="s">
        <v>1867</v>
      </c>
      <c r="E516" s="358">
        <v>138</v>
      </c>
      <c r="F516" s="358">
        <v>0</v>
      </c>
      <c r="G516" s="358">
        <v>2.2770000000000001</v>
      </c>
      <c r="H516" s="358">
        <v>1.1000000000000001</v>
      </c>
      <c r="I516" s="358">
        <v>0</v>
      </c>
      <c r="J516" s="358">
        <v>0</v>
      </c>
      <c r="K516" s="358">
        <v>0</v>
      </c>
      <c r="L516" s="358">
        <v>0</v>
      </c>
      <c r="M516" s="358">
        <v>0</v>
      </c>
      <c r="N516" s="358">
        <v>0</v>
      </c>
      <c r="O516" s="358">
        <v>0</v>
      </c>
      <c r="P516" s="358">
        <v>0</v>
      </c>
      <c r="Q516" s="358">
        <v>0</v>
      </c>
      <c r="R516" s="358">
        <v>0</v>
      </c>
      <c r="S516" s="358">
        <v>0</v>
      </c>
      <c r="T516" s="358">
        <v>0</v>
      </c>
      <c r="U516" s="358">
        <v>0</v>
      </c>
      <c r="V516" s="358">
        <v>0</v>
      </c>
      <c r="W516" s="358">
        <v>0</v>
      </c>
      <c r="X516" s="358">
        <v>0</v>
      </c>
      <c r="Y516" s="358" t="s">
        <v>1443</v>
      </c>
      <c r="Z516" s="358" t="s">
        <v>1443</v>
      </c>
    </row>
    <row r="517" spans="2:26" x14ac:dyDescent="0.2">
      <c r="B517" s="358" t="s">
        <v>1756</v>
      </c>
      <c r="C517" s="358" t="s">
        <v>1442</v>
      </c>
      <c r="D517" s="358" t="s">
        <v>1867</v>
      </c>
      <c r="E517" s="358">
        <v>18</v>
      </c>
      <c r="F517" s="358">
        <v>0</v>
      </c>
      <c r="G517" s="358">
        <v>1.67</v>
      </c>
      <c r="H517" s="358">
        <v>3.6</v>
      </c>
      <c r="I517" s="358">
        <v>0</v>
      </c>
      <c r="J517" s="358">
        <v>0</v>
      </c>
      <c r="K517" s="358">
        <v>0</v>
      </c>
      <c r="L517" s="358">
        <v>0</v>
      </c>
      <c r="M517" s="358">
        <v>0</v>
      </c>
      <c r="N517" s="358">
        <v>0</v>
      </c>
      <c r="O517" s="358">
        <v>0</v>
      </c>
      <c r="P517" s="358">
        <v>0</v>
      </c>
      <c r="Q517" s="358">
        <v>0</v>
      </c>
      <c r="R517" s="358">
        <v>0</v>
      </c>
      <c r="S517" s="358">
        <v>0</v>
      </c>
      <c r="T517" s="358">
        <v>0</v>
      </c>
      <c r="U517" s="358">
        <v>0</v>
      </c>
      <c r="V517" s="358">
        <v>0</v>
      </c>
      <c r="W517" s="358">
        <v>0</v>
      </c>
      <c r="X517" s="358">
        <v>0</v>
      </c>
      <c r="Y517" s="358" t="s">
        <v>1443</v>
      </c>
      <c r="Z517" s="358" t="s">
        <v>1443</v>
      </c>
    </row>
    <row r="518" spans="2:26" x14ac:dyDescent="0.2">
      <c r="B518" s="358" t="s">
        <v>1757</v>
      </c>
      <c r="C518" s="358" t="s">
        <v>1442</v>
      </c>
      <c r="D518" s="358" t="s">
        <v>1867</v>
      </c>
      <c r="E518" s="358">
        <v>349</v>
      </c>
      <c r="F518" s="358">
        <v>0</v>
      </c>
      <c r="G518" s="358">
        <v>4.6079999999999997</v>
      </c>
      <c r="H518" s="358">
        <v>3.3069999999999999</v>
      </c>
      <c r="I518" s="358">
        <v>1.339</v>
      </c>
      <c r="J518" s="358">
        <v>0</v>
      </c>
      <c r="K518" s="358">
        <v>1</v>
      </c>
      <c r="L518" s="358">
        <v>21762</v>
      </c>
      <c r="M518" s="358">
        <v>21762</v>
      </c>
      <c r="N518" s="358">
        <v>1.0970635578000001E-3</v>
      </c>
      <c r="O518" s="358">
        <v>1.0970635578000001E-3</v>
      </c>
      <c r="P518" s="358">
        <v>0</v>
      </c>
      <c r="Q518" s="358">
        <v>0</v>
      </c>
      <c r="R518" s="358">
        <v>0</v>
      </c>
      <c r="S518" s="358">
        <v>0</v>
      </c>
      <c r="T518" s="358">
        <v>0</v>
      </c>
      <c r="U518" s="358">
        <v>0</v>
      </c>
      <c r="V518" s="358">
        <v>0</v>
      </c>
      <c r="W518" s="358">
        <v>0</v>
      </c>
      <c r="X518" s="358">
        <v>0</v>
      </c>
      <c r="Y518" s="358" t="s">
        <v>1443</v>
      </c>
      <c r="Z518" s="358" t="s">
        <v>1443</v>
      </c>
    </row>
    <row r="519" spans="2:26" x14ac:dyDescent="0.2">
      <c r="B519" s="358" t="s">
        <v>1758</v>
      </c>
      <c r="C519" s="358" t="s">
        <v>1442</v>
      </c>
      <c r="D519" s="358" t="s">
        <v>1867</v>
      </c>
      <c r="E519" s="358">
        <v>173</v>
      </c>
      <c r="F519" s="358">
        <v>0</v>
      </c>
      <c r="G519" s="358">
        <v>0.81599999999999995</v>
      </c>
      <c r="H519" s="358">
        <v>0.34</v>
      </c>
      <c r="I519" s="358">
        <v>0</v>
      </c>
      <c r="J519" s="358">
        <v>0</v>
      </c>
      <c r="K519" s="358">
        <v>0</v>
      </c>
      <c r="L519" s="358">
        <v>0</v>
      </c>
      <c r="M519" s="358">
        <v>0</v>
      </c>
      <c r="N519" s="358">
        <v>0</v>
      </c>
      <c r="O519" s="358">
        <v>0</v>
      </c>
      <c r="P519" s="358">
        <v>0</v>
      </c>
      <c r="Q519" s="358">
        <v>0</v>
      </c>
      <c r="R519" s="358">
        <v>0</v>
      </c>
      <c r="S519" s="358">
        <v>0</v>
      </c>
      <c r="T519" s="358">
        <v>0</v>
      </c>
      <c r="U519" s="358">
        <v>0</v>
      </c>
      <c r="V519" s="358">
        <v>0</v>
      </c>
      <c r="W519" s="358">
        <v>0</v>
      </c>
      <c r="X519" s="358">
        <v>0</v>
      </c>
      <c r="Y519" s="358" t="s">
        <v>1443</v>
      </c>
      <c r="Z519" s="358" t="s">
        <v>1443</v>
      </c>
    </row>
    <row r="520" spans="2:26" x14ac:dyDescent="0.2">
      <c r="B520" s="358" t="s">
        <v>1759</v>
      </c>
      <c r="C520" s="358" t="s">
        <v>1442</v>
      </c>
      <c r="D520" s="358" t="s">
        <v>1867</v>
      </c>
      <c r="E520" s="358">
        <v>24</v>
      </c>
      <c r="F520" s="358">
        <v>0</v>
      </c>
      <c r="G520" s="358">
        <v>1.2410000000000001</v>
      </c>
      <c r="H520" s="358">
        <v>9.8529999999999998</v>
      </c>
      <c r="I520" s="358">
        <v>0</v>
      </c>
      <c r="J520" s="358">
        <v>0</v>
      </c>
      <c r="K520" s="358">
        <v>0</v>
      </c>
      <c r="L520" s="358">
        <v>0</v>
      </c>
      <c r="M520" s="358">
        <v>0</v>
      </c>
      <c r="N520" s="358">
        <v>0</v>
      </c>
      <c r="O520" s="358">
        <v>0</v>
      </c>
      <c r="P520" s="358">
        <v>0</v>
      </c>
      <c r="Q520" s="358">
        <v>0</v>
      </c>
      <c r="R520" s="358">
        <v>0</v>
      </c>
      <c r="S520" s="358">
        <v>0</v>
      </c>
      <c r="T520" s="358">
        <v>0</v>
      </c>
      <c r="U520" s="358">
        <v>0</v>
      </c>
      <c r="V520" s="358">
        <v>0</v>
      </c>
      <c r="W520" s="358">
        <v>0</v>
      </c>
      <c r="X520" s="358">
        <v>0</v>
      </c>
      <c r="Y520" s="358" t="s">
        <v>1443</v>
      </c>
      <c r="Z520" s="358" t="s">
        <v>1443</v>
      </c>
    </row>
    <row r="521" spans="2:26" x14ac:dyDescent="0.2">
      <c r="B521" s="358" t="s">
        <v>1760</v>
      </c>
      <c r="C521" s="358" t="s">
        <v>1442</v>
      </c>
      <c r="D521" s="358" t="s">
        <v>1867</v>
      </c>
      <c r="E521" s="358">
        <v>250</v>
      </c>
      <c r="F521" s="358">
        <v>0</v>
      </c>
      <c r="G521" s="358">
        <v>8.9429999999999996</v>
      </c>
      <c r="H521" s="358">
        <v>3.1930000000000001</v>
      </c>
      <c r="I521" s="358">
        <v>0</v>
      </c>
      <c r="J521" s="358">
        <v>0</v>
      </c>
      <c r="K521" s="358">
        <v>0</v>
      </c>
      <c r="L521" s="358">
        <v>0</v>
      </c>
      <c r="M521" s="358">
        <v>0</v>
      </c>
      <c r="N521" s="358">
        <v>0</v>
      </c>
      <c r="O521" s="358">
        <v>0</v>
      </c>
      <c r="P521" s="358">
        <v>0</v>
      </c>
      <c r="Q521" s="358">
        <v>0</v>
      </c>
      <c r="R521" s="358">
        <v>0</v>
      </c>
      <c r="S521" s="358">
        <v>0</v>
      </c>
      <c r="T521" s="358">
        <v>0</v>
      </c>
      <c r="U521" s="358">
        <v>0</v>
      </c>
      <c r="V521" s="358">
        <v>0</v>
      </c>
      <c r="W521" s="358">
        <v>0</v>
      </c>
      <c r="X521" s="358">
        <v>0</v>
      </c>
      <c r="Y521" s="358" t="s">
        <v>1443</v>
      </c>
      <c r="Z521" s="358" t="s">
        <v>1443</v>
      </c>
    </row>
    <row r="522" spans="2:26" x14ac:dyDescent="0.2">
      <c r="B522" s="358" t="s">
        <v>1761</v>
      </c>
      <c r="C522" s="358" t="s">
        <v>1442</v>
      </c>
      <c r="D522" s="358" t="s">
        <v>1867</v>
      </c>
      <c r="E522" s="358">
        <v>1</v>
      </c>
      <c r="F522" s="358">
        <v>0</v>
      </c>
      <c r="G522" s="358">
        <v>0.60299999999999998</v>
      </c>
      <c r="H522" s="358">
        <v>0.752</v>
      </c>
      <c r="I522" s="358">
        <v>0</v>
      </c>
      <c r="J522" s="358">
        <v>0</v>
      </c>
      <c r="K522" s="358">
        <v>0</v>
      </c>
      <c r="L522" s="358">
        <v>0</v>
      </c>
      <c r="M522" s="358">
        <v>0</v>
      </c>
      <c r="N522" s="358">
        <v>0</v>
      </c>
      <c r="O522" s="358">
        <v>0</v>
      </c>
      <c r="P522" s="358">
        <v>0</v>
      </c>
      <c r="Q522" s="358">
        <v>0</v>
      </c>
      <c r="R522" s="358">
        <v>0</v>
      </c>
      <c r="S522" s="358">
        <v>0</v>
      </c>
      <c r="T522" s="358">
        <v>0</v>
      </c>
      <c r="U522" s="358">
        <v>0</v>
      </c>
      <c r="V522" s="358">
        <v>0</v>
      </c>
      <c r="W522" s="358">
        <v>0</v>
      </c>
      <c r="X522" s="358">
        <v>0</v>
      </c>
      <c r="Y522" s="358" t="s">
        <v>1443</v>
      </c>
      <c r="Z522" s="358" t="s">
        <v>1443</v>
      </c>
    </row>
    <row r="523" spans="2:26" x14ac:dyDescent="0.2">
      <c r="B523" s="358" t="s">
        <v>1762</v>
      </c>
      <c r="C523" s="358" t="s">
        <v>1442</v>
      </c>
      <c r="D523" s="358" t="s">
        <v>1867</v>
      </c>
      <c r="E523" s="358">
        <v>0</v>
      </c>
      <c r="F523" s="358">
        <v>0</v>
      </c>
      <c r="G523" s="358">
        <v>0.52900000000000003</v>
      </c>
      <c r="H523" s="358">
        <v>0</v>
      </c>
      <c r="I523" s="358">
        <v>0</v>
      </c>
      <c r="J523" s="358">
        <v>0</v>
      </c>
      <c r="K523" s="358">
        <v>0</v>
      </c>
      <c r="L523" s="358">
        <v>0</v>
      </c>
      <c r="M523" s="358">
        <v>0</v>
      </c>
      <c r="N523" s="358">
        <v>0</v>
      </c>
      <c r="O523" s="358">
        <v>0</v>
      </c>
      <c r="P523" s="358">
        <v>0</v>
      </c>
      <c r="Q523" s="358">
        <v>0</v>
      </c>
      <c r="R523" s="358">
        <v>0</v>
      </c>
      <c r="S523" s="358">
        <v>0</v>
      </c>
      <c r="T523" s="358">
        <v>0</v>
      </c>
      <c r="U523" s="358">
        <v>0</v>
      </c>
      <c r="V523" s="358">
        <v>0</v>
      </c>
      <c r="W523" s="358">
        <v>0</v>
      </c>
      <c r="X523" s="358">
        <v>0</v>
      </c>
      <c r="Y523" s="358" t="s">
        <v>1443</v>
      </c>
      <c r="Z523" s="358" t="s">
        <v>1443</v>
      </c>
    </row>
    <row r="524" spans="2:26" x14ac:dyDescent="0.2">
      <c r="B524" s="358" t="s">
        <v>1763</v>
      </c>
      <c r="C524" s="358" t="s">
        <v>1442</v>
      </c>
      <c r="D524" s="358" t="s">
        <v>1867</v>
      </c>
      <c r="E524" s="358">
        <v>237</v>
      </c>
      <c r="F524" s="358">
        <v>0</v>
      </c>
      <c r="G524" s="358">
        <v>0.82899999999999996</v>
      </c>
      <c r="H524" s="358">
        <v>3.7810000000000001</v>
      </c>
      <c r="I524" s="358">
        <v>0</v>
      </c>
      <c r="J524" s="358">
        <v>0</v>
      </c>
      <c r="K524" s="358">
        <v>0</v>
      </c>
      <c r="L524" s="358">
        <v>0</v>
      </c>
      <c r="M524" s="358">
        <v>0</v>
      </c>
      <c r="N524" s="358">
        <v>0</v>
      </c>
      <c r="O524" s="358">
        <v>0</v>
      </c>
      <c r="P524" s="358">
        <v>0</v>
      </c>
      <c r="Q524" s="358">
        <v>0</v>
      </c>
      <c r="R524" s="358">
        <v>0</v>
      </c>
      <c r="S524" s="358">
        <v>0</v>
      </c>
      <c r="T524" s="358">
        <v>0</v>
      </c>
      <c r="U524" s="358">
        <v>0</v>
      </c>
      <c r="V524" s="358">
        <v>0</v>
      </c>
      <c r="W524" s="358">
        <v>0</v>
      </c>
      <c r="X524" s="358">
        <v>0</v>
      </c>
      <c r="Y524" s="358" t="s">
        <v>1443</v>
      </c>
      <c r="Z524" s="358" t="s">
        <v>1443</v>
      </c>
    </row>
    <row r="525" spans="2:26" x14ac:dyDescent="0.2">
      <c r="B525" s="358" t="s">
        <v>1764</v>
      </c>
      <c r="C525" s="358" t="s">
        <v>1442</v>
      </c>
      <c r="D525" s="358" t="s">
        <v>1867</v>
      </c>
      <c r="E525" s="358">
        <v>1</v>
      </c>
      <c r="F525" s="358">
        <v>0</v>
      </c>
      <c r="G525" s="358">
        <v>0.75600000000000001</v>
      </c>
      <c r="H525" s="358">
        <v>0.79200000000000004</v>
      </c>
      <c r="I525" s="358">
        <v>0</v>
      </c>
      <c r="J525" s="358">
        <v>0</v>
      </c>
      <c r="K525" s="358">
        <v>0</v>
      </c>
      <c r="L525" s="358">
        <v>0</v>
      </c>
      <c r="M525" s="358">
        <v>0</v>
      </c>
      <c r="N525" s="358">
        <v>0</v>
      </c>
      <c r="O525" s="358">
        <v>0</v>
      </c>
      <c r="P525" s="358">
        <v>0</v>
      </c>
      <c r="Q525" s="358">
        <v>0</v>
      </c>
      <c r="R525" s="358">
        <v>0</v>
      </c>
      <c r="S525" s="358">
        <v>0</v>
      </c>
      <c r="T525" s="358">
        <v>0</v>
      </c>
      <c r="U525" s="358">
        <v>0</v>
      </c>
      <c r="V525" s="358">
        <v>0</v>
      </c>
      <c r="W525" s="358">
        <v>0</v>
      </c>
      <c r="X525" s="358">
        <v>0</v>
      </c>
      <c r="Y525" s="358" t="s">
        <v>1443</v>
      </c>
      <c r="Z525" s="358" t="s">
        <v>1443</v>
      </c>
    </row>
    <row r="526" spans="2:26" x14ac:dyDescent="0.2">
      <c r="B526" s="358" t="s">
        <v>1765</v>
      </c>
      <c r="C526" s="358" t="s">
        <v>1442</v>
      </c>
      <c r="D526" s="358" t="s">
        <v>1867</v>
      </c>
      <c r="E526" s="358">
        <v>612</v>
      </c>
      <c r="F526" s="358">
        <v>0</v>
      </c>
      <c r="G526" s="358">
        <v>5.843</v>
      </c>
      <c r="H526" s="358">
        <v>5.3380000000000001</v>
      </c>
      <c r="I526" s="358">
        <v>0</v>
      </c>
      <c r="J526" s="358">
        <v>0</v>
      </c>
      <c r="K526" s="358">
        <v>0</v>
      </c>
      <c r="L526" s="358">
        <v>0</v>
      </c>
      <c r="M526" s="358">
        <v>0</v>
      </c>
      <c r="N526" s="358">
        <v>0</v>
      </c>
      <c r="O526" s="358">
        <v>0</v>
      </c>
      <c r="P526" s="358">
        <v>0</v>
      </c>
      <c r="Q526" s="358">
        <v>0</v>
      </c>
      <c r="R526" s="358">
        <v>0</v>
      </c>
      <c r="S526" s="358">
        <v>0</v>
      </c>
      <c r="T526" s="358">
        <v>0</v>
      </c>
      <c r="U526" s="358">
        <v>0</v>
      </c>
      <c r="V526" s="358">
        <v>0</v>
      </c>
      <c r="W526" s="358">
        <v>0</v>
      </c>
      <c r="X526" s="358">
        <v>0</v>
      </c>
      <c r="Y526" s="358" t="s">
        <v>1443</v>
      </c>
      <c r="Z526" s="358" t="s">
        <v>1443</v>
      </c>
    </row>
    <row r="527" spans="2:26" x14ac:dyDescent="0.2">
      <c r="B527" s="358" t="s">
        <v>1766</v>
      </c>
      <c r="C527" s="358" t="s">
        <v>1442</v>
      </c>
      <c r="D527" s="358" t="s">
        <v>1867</v>
      </c>
      <c r="E527" s="358">
        <v>33</v>
      </c>
      <c r="F527" s="358">
        <v>1E-3</v>
      </c>
      <c r="G527" s="358">
        <v>0.873</v>
      </c>
      <c r="H527" s="358">
        <v>0.52800000000000002</v>
      </c>
      <c r="I527" s="358">
        <v>0</v>
      </c>
      <c r="J527" s="358">
        <v>0</v>
      </c>
      <c r="K527" s="358">
        <v>0</v>
      </c>
      <c r="L527" s="358">
        <v>0</v>
      </c>
      <c r="M527" s="358">
        <v>0</v>
      </c>
      <c r="N527" s="358">
        <v>0</v>
      </c>
      <c r="O527" s="358">
        <v>0</v>
      </c>
      <c r="P527" s="358">
        <v>0</v>
      </c>
      <c r="Q527" s="358">
        <v>0</v>
      </c>
      <c r="R527" s="358">
        <v>0</v>
      </c>
      <c r="S527" s="358">
        <v>0</v>
      </c>
      <c r="T527" s="358">
        <v>0</v>
      </c>
      <c r="U527" s="358">
        <v>0</v>
      </c>
      <c r="V527" s="358">
        <v>0</v>
      </c>
      <c r="W527" s="358">
        <v>0</v>
      </c>
      <c r="X527" s="358">
        <v>0</v>
      </c>
      <c r="Y527" s="358" t="s">
        <v>1443</v>
      </c>
      <c r="Z527" s="358" t="s">
        <v>1443</v>
      </c>
    </row>
    <row r="528" spans="2:26" x14ac:dyDescent="0.2">
      <c r="B528" s="358" t="s">
        <v>1767</v>
      </c>
      <c r="C528" s="358" t="s">
        <v>1442</v>
      </c>
      <c r="D528" s="358" t="s">
        <v>1867</v>
      </c>
      <c r="E528" s="358">
        <v>1</v>
      </c>
      <c r="F528" s="358">
        <v>0</v>
      </c>
      <c r="G528" s="358">
        <v>0.61499999999999999</v>
      </c>
      <c r="H528" s="358">
        <v>0.746</v>
      </c>
      <c r="I528" s="358">
        <v>0</v>
      </c>
      <c r="J528" s="358">
        <v>0</v>
      </c>
      <c r="K528" s="358">
        <v>0</v>
      </c>
      <c r="L528" s="358">
        <v>0</v>
      </c>
      <c r="M528" s="358">
        <v>0</v>
      </c>
      <c r="N528" s="358">
        <v>0</v>
      </c>
      <c r="O528" s="358">
        <v>0</v>
      </c>
      <c r="P528" s="358">
        <v>0</v>
      </c>
      <c r="Q528" s="358">
        <v>0</v>
      </c>
      <c r="R528" s="358">
        <v>0</v>
      </c>
      <c r="S528" s="358">
        <v>0</v>
      </c>
      <c r="T528" s="358">
        <v>0</v>
      </c>
      <c r="U528" s="358">
        <v>0</v>
      </c>
      <c r="V528" s="358">
        <v>0</v>
      </c>
      <c r="W528" s="358">
        <v>0</v>
      </c>
      <c r="X528" s="358">
        <v>0</v>
      </c>
      <c r="Y528" s="358" t="s">
        <v>1443</v>
      </c>
      <c r="Z528" s="358" t="s">
        <v>1443</v>
      </c>
    </row>
    <row r="529" spans="2:26" x14ac:dyDescent="0.2">
      <c r="B529" s="358" t="s">
        <v>1768</v>
      </c>
      <c r="C529" s="358" t="s">
        <v>1442</v>
      </c>
      <c r="D529" s="358" t="s">
        <v>1867</v>
      </c>
      <c r="E529" s="358">
        <v>16</v>
      </c>
      <c r="F529" s="358">
        <v>0</v>
      </c>
      <c r="G529" s="358">
        <v>0.77600000000000002</v>
      </c>
      <c r="H529" s="358">
        <v>1.8149999999999999</v>
      </c>
      <c r="I529" s="358">
        <v>0</v>
      </c>
      <c r="J529" s="358">
        <v>0</v>
      </c>
      <c r="K529" s="358">
        <v>0</v>
      </c>
      <c r="L529" s="358">
        <v>0</v>
      </c>
      <c r="M529" s="358">
        <v>0</v>
      </c>
      <c r="N529" s="358">
        <v>0</v>
      </c>
      <c r="O529" s="358">
        <v>0</v>
      </c>
      <c r="P529" s="358">
        <v>0</v>
      </c>
      <c r="Q529" s="358">
        <v>0</v>
      </c>
      <c r="R529" s="358">
        <v>0</v>
      </c>
      <c r="S529" s="358">
        <v>0</v>
      </c>
      <c r="T529" s="358">
        <v>0</v>
      </c>
      <c r="U529" s="358">
        <v>0</v>
      </c>
      <c r="V529" s="358">
        <v>0</v>
      </c>
      <c r="W529" s="358">
        <v>0</v>
      </c>
      <c r="X529" s="358">
        <v>0</v>
      </c>
      <c r="Y529" s="358" t="s">
        <v>1443</v>
      </c>
      <c r="Z529" s="358" t="s">
        <v>1443</v>
      </c>
    </row>
    <row r="530" spans="2:26" x14ac:dyDescent="0.2">
      <c r="B530" s="358" t="s">
        <v>1769</v>
      </c>
      <c r="C530" s="358" t="s">
        <v>1442</v>
      </c>
      <c r="D530" s="358" t="s">
        <v>1867</v>
      </c>
      <c r="E530" s="358">
        <v>145</v>
      </c>
      <c r="F530" s="358">
        <v>0</v>
      </c>
      <c r="G530" s="358">
        <v>1.903</v>
      </c>
      <c r="H530" s="358">
        <v>0.44500000000000001</v>
      </c>
      <c r="I530" s="358">
        <v>0</v>
      </c>
      <c r="J530" s="358">
        <v>0</v>
      </c>
      <c r="K530" s="358">
        <v>0</v>
      </c>
      <c r="L530" s="358">
        <v>0</v>
      </c>
      <c r="M530" s="358">
        <v>0</v>
      </c>
      <c r="N530" s="358">
        <v>0</v>
      </c>
      <c r="O530" s="358">
        <v>0</v>
      </c>
      <c r="P530" s="358">
        <v>0</v>
      </c>
      <c r="Q530" s="358">
        <v>0</v>
      </c>
      <c r="R530" s="358">
        <v>0</v>
      </c>
      <c r="S530" s="358">
        <v>0</v>
      </c>
      <c r="T530" s="358">
        <v>0</v>
      </c>
      <c r="U530" s="358">
        <v>0</v>
      </c>
      <c r="V530" s="358">
        <v>0</v>
      </c>
      <c r="W530" s="358">
        <v>0</v>
      </c>
      <c r="X530" s="358">
        <v>0</v>
      </c>
      <c r="Y530" s="358" t="s">
        <v>1443</v>
      </c>
      <c r="Z530" s="358" t="s">
        <v>1443</v>
      </c>
    </row>
    <row r="531" spans="2:26" x14ac:dyDescent="0.2">
      <c r="B531" s="358" t="s">
        <v>1405</v>
      </c>
      <c r="C531" s="358" t="s">
        <v>1442</v>
      </c>
      <c r="D531" s="358" t="s">
        <v>1868</v>
      </c>
      <c r="E531" s="358">
        <v>1764</v>
      </c>
      <c r="F531" s="358">
        <v>0.374</v>
      </c>
      <c r="G531" s="358">
        <v>4.2560000000000002</v>
      </c>
      <c r="H531" s="358">
        <v>4.8579999999999997</v>
      </c>
      <c r="I531" s="358">
        <v>0.05</v>
      </c>
      <c r="J531" s="358">
        <v>0.34399999999999997</v>
      </c>
      <c r="K531" s="358">
        <v>2</v>
      </c>
      <c r="L531" s="358">
        <v>2784</v>
      </c>
      <c r="M531" s="358">
        <v>2784</v>
      </c>
      <c r="N531" s="358">
        <v>2.8129834819999998E-5</v>
      </c>
      <c r="O531" s="358">
        <v>2.8129834819999998E-5</v>
      </c>
      <c r="P531" s="358">
        <v>1</v>
      </c>
      <c r="Q531" s="358">
        <v>19250</v>
      </c>
      <c r="R531" s="358">
        <v>2.4066636452999999E-4</v>
      </c>
      <c r="S531" s="358">
        <v>0</v>
      </c>
      <c r="T531" s="358">
        <v>0</v>
      </c>
      <c r="U531" s="358">
        <v>0</v>
      </c>
      <c r="V531" s="358">
        <v>0</v>
      </c>
      <c r="W531" s="358">
        <v>0</v>
      </c>
      <c r="X531" s="358">
        <v>0</v>
      </c>
      <c r="Y531" s="358" t="s">
        <v>1443</v>
      </c>
      <c r="Z531" s="358" t="s">
        <v>1443</v>
      </c>
    </row>
    <row r="532" spans="2:26" x14ac:dyDescent="0.2">
      <c r="B532" s="358" t="s">
        <v>1406</v>
      </c>
      <c r="C532" s="358" t="s">
        <v>1442</v>
      </c>
      <c r="D532" s="358" t="s">
        <v>1867</v>
      </c>
      <c r="E532" s="358">
        <v>56</v>
      </c>
      <c r="F532" s="358">
        <v>0</v>
      </c>
      <c r="G532" s="358">
        <v>5.008</v>
      </c>
      <c r="H532" s="358">
        <v>3.4630000000000001</v>
      </c>
      <c r="I532" s="358">
        <v>2.2029999999999998</v>
      </c>
      <c r="J532" s="358">
        <v>9.6000000000000002E-2</v>
      </c>
      <c r="K532" s="358">
        <v>1</v>
      </c>
      <c r="L532" s="358">
        <v>5488</v>
      </c>
      <c r="M532" s="358">
        <v>5488</v>
      </c>
      <c r="N532" s="358">
        <v>2.1878760410000002E-5</v>
      </c>
      <c r="O532" s="358">
        <v>2.1878760410000002E-5</v>
      </c>
      <c r="P532" s="358">
        <v>1</v>
      </c>
      <c r="Q532" s="358">
        <v>240</v>
      </c>
      <c r="R532" s="358">
        <v>6.2510743999999996E-6</v>
      </c>
      <c r="S532" s="358">
        <v>0</v>
      </c>
      <c r="T532" s="358">
        <v>0</v>
      </c>
      <c r="U532" s="358">
        <v>0</v>
      </c>
      <c r="V532" s="358">
        <v>0</v>
      </c>
      <c r="W532" s="358">
        <v>0</v>
      </c>
      <c r="X532" s="358">
        <v>0</v>
      </c>
      <c r="Y532" s="358" t="s">
        <v>1443</v>
      </c>
      <c r="Z532" s="358" t="s">
        <v>1443</v>
      </c>
    </row>
    <row r="533" spans="2:26" x14ac:dyDescent="0.2">
      <c r="B533" s="358" t="s">
        <v>1770</v>
      </c>
      <c r="C533" s="358" t="s">
        <v>1442</v>
      </c>
      <c r="D533" s="358" t="s">
        <v>1867</v>
      </c>
      <c r="E533" s="358">
        <v>556</v>
      </c>
      <c r="F533" s="358">
        <v>0</v>
      </c>
      <c r="G533" s="358">
        <v>3.74</v>
      </c>
      <c r="H533" s="358">
        <v>4.04</v>
      </c>
      <c r="I533" s="358">
        <v>1.8839999999999999</v>
      </c>
      <c r="J533" s="358">
        <v>0</v>
      </c>
      <c r="K533" s="358">
        <v>1</v>
      </c>
      <c r="L533" s="358">
        <v>39948</v>
      </c>
      <c r="M533" s="358">
        <v>39948</v>
      </c>
      <c r="N533" s="358">
        <v>1.73154760975E-3</v>
      </c>
      <c r="O533" s="358">
        <v>1.73154760975E-3</v>
      </c>
      <c r="P533" s="358">
        <v>0</v>
      </c>
      <c r="Q533" s="358">
        <v>0</v>
      </c>
      <c r="R533" s="358">
        <v>0</v>
      </c>
      <c r="S533" s="358">
        <v>1</v>
      </c>
      <c r="T533" s="358">
        <v>0</v>
      </c>
      <c r="U533" s="358">
        <v>1.74092422135E-3</v>
      </c>
      <c r="V533" s="358">
        <v>1.74092422135E-3</v>
      </c>
      <c r="W533" s="358">
        <v>0</v>
      </c>
      <c r="X533" s="358">
        <v>0</v>
      </c>
      <c r="Y533" s="358" t="s">
        <v>1443</v>
      </c>
      <c r="Z533" s="358" t="s">
        <v>1443</v>
      </c>
    </row>
    <row r="534" spans="2:26" x14ac:dyDescent="0.2">
      <c r="B534" s="358" t="s">
        <v>1235</v>
      </c>
      <c r="C534" s="358" t="s">
        <v>1442</v>
      </c>
      <c r="D534" s="358" t="s">
        <v>1868</v>
      </c>
      <c r="E534" s="358">
        <v>2928</v>
      </c>
      <c r="F534" s="358">
        <v>0.88</v>
      </c>
      <c r="G534" s="358">
        <v>5.7939999999999996</v>
      </c>
      <c r="H534" s="358">
        <v>6.2069999999999999</v>
      </c>
      <c r="I534" s="358">
        <v>0.42</v>
      </c>
      <c r="J534" s="358">
        <v>0.82299999999999995</v>
      </c>
      <c r="K534" s="358">
        <v>4</v>
      </c>
      <c r="L534" s="358">
        <v>30524</v>
      </c>
      <c r="M534" s="358">
        <v>1058</v>
      </c>
      <c r="N534" s="358">
        <v>2.6567066215E-4</v>
      </c>
      <c r="O534" s="358">
        <v>4.0631983620000003E-5</v>
      </c>
      <c r="P534" s="358">
        <v>4</v>
      </c>
      <c r="Q534" s="358">
        <v>59790</v>
      </c>
      <c r="R534" s="358">
        <v>8.6889934206999995E-4</v>
      </c>
      <c r="S534" s="358">
        <v>0</v>
      </c>
      <c r="T534" s="358">
        <v>0</v>
      </c>
      <c r="U534" s="358">
        <v>0</v>
      </c>
      <c r="V534" s="358">
        <v>0</v>
      </c>
      <c r="W534" s="358">
        <v>0</v>
      </c>
      <c r="X534" s="358">
        <v>0</v>
      </c>
      <c r="Y534" s="358" t="s">
        <v>1443</v>
      </c>
      <c r="Z534" s="358" t="s">
        <v>1443</v>
      </c>
    </row>
    <row r="535" spans="2:26" x14ac:dyDescent="0.2">
      <c r="B535" s="358" t="s">
        <v>1407</v>
      </c>
      <c r="C535" s="358" t="s">
        <v>1442</v>
      </c>
      <c r="D535" s="358" t="s">
        <v>1868</v>
      </c>
      <c r="E535" s="358">
        <v>976</v>
      </c>
      <c r="F535" s="358">
        <v>0.22800000000000001</v>
      </c>
      <c r="G535" s="358">
        <v>2.2949999999999999</v>
      </c>
      <c r="H535" s="358">
        <v>3.9489999999999998</v>
      </c>
      <c r="I535" s="358">
        <v>0.40100000000000002</v>
      </c>
      <c r="J535" s="358">
        <v>0.129</v>
      </c>
      <c r="K535" s="358">
        <v>5</v>
      </c>
      <c r="L535" s="358">
        <v>15280</v>
      </c>
      <c r="M535" s="358">
        <v>15280</v>
      </c>
      <c r="N535" s="358">
        <v>6.6573942395999996E-4</v>
      </c>
      <c r="O535" s="358">
        <v>6.6573942395999996E-4</v>
      </c>
      <c r="P535" s="358">
        <v>1</v>
      </c>
      <c r="Q535" s="358">
        <v>4930</v>
      </c>
      <c r="R535" s="358">
        <v>5.313413243E-5</v>
      </c>
      <c r="S535" s="358">
        <v>0</v>
      </c>
      <c r="T535" s="358">
        <v>0</v>
      </c>
      <c r="U535" s="358">
        <v>0</v>
      </c>
      <c r="V535" s="358">
        <v>0</v>
      </c>
      <c r="W535" s="358">
        <v>0</v>
      </c>
      <c r="X535" s="358">
        <v>0</v>
      </c>
      <c r="Y535" s="358" t="s">
        <v>1443</v>
      </c>
      <c r="Z535" s="358" t="s">
        <v>1443</v>
      </c>
    </row>
    <row r="536" spans="2:26" x14ac:dyDescent="0.2">
      <c r="B536" s="358" t="s">
        <v>1771</v>
      </c>
      <c r="C536" s="358" t="s">
        <v>1442</v>
      </c>
      <c r="D536" s="358" t="s">
        <v>1868</v>
      </c>
      <c r="E536" s="358">
        <v>577</v>
      </c>
      <c r="F536" s="358">
        <v>0.72799999999999998</v>
      </c>
      <c r="G536" s="358">
        <v>1.718</v>
      </c>
      <c r="H536" s="358">
        <v>0.99</v>
      </c>
      <c r="I536" s="358">
        <v>7.0999999999999994E-2</v>
      </c>
      <c r="J536" s="358">
        <v>0</v>
      </c>
      <c r="K536" s="358">
        <v>1</v>
      </c>
      <c r="L536" s="358">
        <v>6342</v>
      </c>
      <c r="M536" s="358">
        <v>6342</v>
      </c>
      <c r="N536" s="358">
        <v>4.3757520820000003E-5</v>
      </c>
      <c r="O536" s="358">
        <v>4.3757520820000003E-5</v>
      </c>
      <c r="P536" s="358">
        <v>0</v>
      </c>
      <c r="Q536" s="358">
        <v>0</v>
      </c>
      <c r="R536" s="358">
        <v>0</v>
      </c>
      <c r="S536" s="358">
        <v>0</v>
      </c>
      <c r="T536" s="358">
        <v>0</v>
      </c>
      <c r="U536" s="358">
        <v>0</v>
      </c>
      <c r="V536" s="358">
        <v>0</v>
      </c>
      <c r="W536" s="358">
        <v>0</v>
      </c>
      <c r="X536" s="358">
        <v>0</v>
      </c>
      <c r="Y536" s="358" t="s">
        <v>1443</v>
      </c>
      <c r="Z536" s="358" t="s">
        <v>1443</v>
      </c>
    </row>
    <row r="537" spans="2:26" x14ac:dyDescent="0.2">
      <c r="B537" s="358" t="s">
        <v>1772</v>
      </c>
      <c r="C537" s="358" t="s">
        <v>1442</v>
      </c>
      <c r="D537" s="358" t="s">
        <v>1867</v>
      </c>
      <c r="E537" s="358">
        <v>20</v>
      </c>
      <c r="F537" s="358">
        <v>0</v>
      </c>
      <c r="G537" s="358">
        <v>2.681</v>
      </c>
      <c r="H537" s="358">
        <v>3.7770000000000001</v>
      </c>
      <c r="I537" s="358">
        <v>0</v>
      </c>
      <c r="J537" s="358">
        <v>0</v>
      </c>
      <c r="K537" s="358">
        <v>0</v>
      </c>
      <c r="L537" s="358">
        <v>0</v>
      </c>
      <c r="M537" s="358">
        <v>0</v>
      </c>
      <c r="N537" s="358">
        <v>0</v>
      </c>
      <c r="O537" s="358">
        <v>0</v>
      </c>
      <c r="P537" s="358">
        <v>0</v>
      </c>
      <c r="Q537" s="358">
        <v>0</v>
      </c>
      <c r="R537" s="358">
        <v>0</v>
      </c>
      <c r="S537" s="358">
        <v>0</v>
      </c>
      <c r="T537" s="358">
        <v>0</v>
      </c>
      <c r="U537" s="358">
        <v>0</v>
      </c>
      <c r="V537" s="358">
        <v>0</v>
      </c>
      <c r="W537" s="358">
        <v>0</v>
      </c>
      <c r="X537" s="358">
        <v>0</v>
      </c>
      <c r="Y537" s="358" t="s">
        <v>1443</v>
      </c>
      <c r="Z537" s="358" t="s">
        <v>1443</v>
      </c>
    </row>
    <row r="538" spans="2:26" x14ac:dyDescent="0.2">
      <c r="B538" s="358" t="s">
        <v>1408</v>
      </c>
      <c r="C538" s="358" t="s">
        <v>1442</v>
      </c>
      <c r="D538" s="358" t="s">
        <v>1868</v>
      </c>
      <c r="E538" s="358">
        <v>2103</v>
      </c>
      <c r="F538" s="358">
        <v>0.96399999999999997</v>
      </c>
      <c r="G538" s="358">
        <v>2.8039999999999998</v>
      </c>
      <c r="H538" s="358">
        <v>4.5220000000000002</v>
      </c>
      <c r="I538" s="358">
        <v>8.0000000000000002E-3</v>
      </c>
      <c r="J538" s="358">
        <v>0.22800000000000001</v>
      </c>
      <c r="K538" s="358">
        <v>0</v>
      </c>
      <c r="L538" s="358">
        <v>559</v>
      </c>
      <c r="M538" s="358">
        <v>559</v>
      </c>
      <c r="N538" s="358">
        <v>1.5627686010000001E-5</v>
      </c>
      <c r="O538" s="358">
        <v>1.5627686010000001E-5</v>
      </c>
      <c r="P538" s="358">
        <v>1</v>
      </c>
      <c r="Q538" s="358">
        <v>16340</v>
      </c>
      <c r="R538" s="358">
        <v>1.3439809966999999E-4</v>
      </c>
      <c r="S538" s="358">
        <v>0</v>
      </c>
      <c r="T538" s="358">
        <v>0</v>
      </c>
      <c r="U538" s="358">
        <v>0</v>
      </c>
      <c r="V538" s="358">
        <v>0</v>
      </c>
      <c r="W538" s="358">
        <v>0</v>
      </c>
      <c r="X538" s="358">
        <v>0</v>
      </c>
      <c r="Y538" s="358" t="s">
        <v>1443</v>
      </c>
      <c r="Z538" s="358" t="s">
        <v>1443</v>
      </c>
    </row>
    <row r="539" spans="2:26" x14ac:dyDescent="0.2">
      <c r="B539" s="358" t="s">
        <v>1409</v>
      </c>
      <c r="C539" s="358" t="s">
        <v>1442</v>
      </c>
      <c r="D539" s="358" t="s">
        <v>1867</v>
      </c>
      <c r="E539" s="358">
        <v>667</v>
      </c>
      <c r="F539" s="358">
        <v>0</v>
      </c>
      <c r="G539" s="358">
        <v>2.8879999999999999</v>
      </c>
      <c r="H539" s="358">
        <v>4.5010000000000003</v>
      </c>
      <c r="I539" s="358">
        <v>0</v>
      </c>
      <c r="J539" s="358">
        <v>0.32500000000000001</v>
      </c>
      <c r="K539" s="358">
        <v>0</v>
      </c>
      <c r="L539" s="358">
        <v>0</v>
      </c>
      <c r="M539" s="358">
        <v>0</v>
      </c>
      <c r="N539" s="358">
        <v>0</v>
      </c>
      <c r="O539" s="358">
        <v>0</v>
      </c>
      <c r="P539" s="358">
        <v>1</v>
      </c>
      <c r="Q539" s="358">
        <v>7410</v>
      </c>
      <c r="R539" s="358">
        <v>3.5631124098999998E-4</v>
      </c>
      <c r="S539" s="358">
        <v>0</v>
      </c>
      <c r="T539" s="358">
        <v>0</v>
      </c>
      <c r="U539" s="358">
        <v>0</v>
      </c>
      <c r="V539" s="358">
        <v>0</v>
      </c>
      <c r="W539" s="358">
        <v>0</v>
      </c>
      <c r="X539" s="358">
        <v>0</v>
      </c>
      <c r="Y539" s="358" t="s">
        <v>1443</v>
      </c>
      <c r="Z539" s="358" t="s">
        <v>1443</v>
      </c>
    </row>
    <row r="540" spans="2:26" x14ac:dyDescent="0.2">
      <c r="B540" s="358" t="s">
        <v>1410</v>
      </c>
      <c r="C540" s="358" t="s">
        <v>1442</v>
      </c>
      <c r="D540" s="358" t="s">
        <v>1867</v>
      </c>
      <c r="E540" s="358">
        <v>842</v>
      </c>
      <c r="F540" s="358">
        <v>0</v>
      </c>
      <c r="G540" s="358">
        <v>1.849</v>
      </c>
      <c r="H540" s="358">
        <v>3.9140000000000001</v>
      </c>
      <c r="I540" s="358">
        <v>0</v>
      </c>
      <c r="J540" s="358">
        <v>0.192</v>
      </c>
      <c r="K540" s="358">
        <v>0</v>
      </c>
      <c r="L540" s="358">
        <v>0</v>
      </c>
      <c r="M540" s="358">
        <v>0</v>
      </c>
      <c r="N540" s="358">
        <v>0</v>
      </c>
      <c r="O540" s="358">
        <v>0</v>
      </c>
      <c r="P540" s="358">
        <v>1</v>
      </c>
      <c r="Q540" s="358">
        <v>6380</v>
      </c>
      <c r="R540" s="358">
        <v>3.4380909220000002E-5</v>
      </c>
      <c r="S540" s="358">
        <v>0</v>
      </c>
      <c r="T540" s="358">
        <v>0</v>
      </c>
      <c r="U540" s="358">
        <v>0</v>
      </c>
      <c r="V540" s="358">
        <v>0</v>
      </c>
      <c r="W540" s="358">
        <v>0</v>
      </c>
      <c r="X540" s="358">
        <v>0</v>
      </c>
      <c r="Y540" s="358" t="s">
        <v>1443</v>
      </c>
      <c r="Z540" s="358" t="s">
        <v>1443</v>
      </c>
    </row>
    <row r="541" spans="2:26" x14ac:dyDescent="0.2">
      <c r="B541" s="358" t="s">
        <v>1773</v>
      </c>
      <c r="C541" s="358" t="s">
        <v>1442</v>
      </c>
      <c r="D541" s="358" t="s">
        <v>1867</v>
      </c>
      <c r="E541" s="358">
        <v>174</v>
      </c>
      <c r="F541" s="358">
        <v>0</v>
      </c>
      <c r="G541" s="358">
        <v>3.5150000000000001</v>
      </c>
      <c r="H541" s="358">
        <v>3.9990000000000001</v>
      </c>
      <c r="I541" s="358">
        <v>0</v>
      </c>
      <c r="J541" s="358">
        <v>0</v>
      </c>
      <c r="K541" s="358">
        <v>0</v>
      </c>
      <c r="L541" s="358">
        <v>0</v>
      </c>
      <c r="M541" s="358">
        <v>0</v>
      </c>
      <c r="N541" s="358">
        <v>0</v>
      </c>
      <c r="O541" s="358">
        <v>0</v>
      </c>
      <c r="P541" s="358">
        <v>0</v>
      </c>
      <c r="Q541" s="358">
        <v>0</v>
      </c>
      <c r="R541" s="358">
        <v>0</v>
      </c>
      <c r="S541" s="358">
        <v>0</v>
      </c>
      <c r="T541" s="358">
        <v>0</v>
      </c>
      <c r="U541" s="358">
        <v>0</v>
      </c>
      <c r="V541" s="358">
        <v>0</v>
      </c>
      <c r="W541" s="358">
        <v>0</v>
      </c>
      <c r="X541" s="358">
        <v>0</v>
      </c>
      <c r="Y541" s="358" t="s">
        <v>1443</v>
      </c>
      <c r="Z541" s="358" t="s">
        <v>1443</v>
      </c>
    </row>
    <row r="542" spans="2:26" x14ac:dyDescent="0.2">
      <c r="B542" s="358" t="s">
        <v>1411</v>
      </c>
      <c r="C542" s="358" t="s">
        <v>1442</v>
      </c>
      <c r="D542" s="358" t="s">
        <v>1867</v>
      </c>
      <c r="E542" s="358">
        <v>395</v>
      </c>
      <c r="F542" s="358">
        <v>0</v>
      </c>
      <c r="G542" s="358">
        <v>3.5950000000000002</v>
      </c>
      <c r="H542" s="358">
        <v>3.2610000000000001</v>
      </c>
      <c r="I542" s="358">
        <v>0</v>
      </c>
      <c r="J542" s="358">
        <v>0.54900000000000004</v>
      </c>
      <c r="K542" s="358">
        <v>0</v>
      </c>
      <c r="L542" s="358">
        <v>0</v>
      </c>
      <c r="M542" s="358">
        <v>0</v>
      </c>
      <c r="N542" s="358">
        <v>0</v>
      </c>
      <c r="O542" s="358">
        <v>0</v>
      </c>
      <c r="P542" s="358">
        <v>1</v>
      </c>
      <c r="Q542" s="358">
        <v>10240</v>
      </c>
      <c r="R542" s="358">
        <v>2.5004297614000001E-4</v>
      </c>
      <c r="S542" s="358">
        <v>0</v>
      </c>
      <c r="T542" s="358">
        <v>0</v>
      </c>
      <c r="U542" s="358">
        <v>0</v>
      </c>
      <c r="V542" s="358">
        <v>0</v>
      </c>
      <c r="W542" s="358">
        <v>0</v>
      </c>
      <c r="X542" s="358">
        <v>0</v>
      </c>
      <c r="Y542" s="358" t="s">
        <v>1443</v>
      </c>
      <c r="Z542" s="358" t="s">
        <v>1443</v>
      </c>
    </row>
    <row r="543" spans="2:26" x14ac:dyDescent="0.2">
      <c r="B543" s="358" t="s">
        <v>1774</v>
      </c>
      <c r="C543" s="358" t="s">
        <v>1442</v>
      </c>
      <c r="D543" s="358" t="s">
        <v>1867</v>
      </c>
      <c r="E543" s="358">
        <v>305</v>
      </c>
      <c r="F543" s="358">
        <v>0</v>
      </c>
      <c r="G543" s="358">
        <v>3.8079999999999998</v>
      </c>
      <c r="H543" s="358">
        <v>5.1820000000000004</v>
      </c>
      <c r="I543" s="358">
        <v>0.46800000000000003</v>
      </c>
      <c r="J543" s="358">
        <v>0</v>
      </c>
      <c r="K543" s="358">
        <v>1</v>
      </c>
      <c r="L543" s="358">
        <v>4240</v>
      </c>
      <c r="M543" s="358">
        <v>4240</v>
      </c>
      <c r="N543" s="358">
        <v>6.2510744030000001E-5</v>
      </c>
      <c r="O543" s="358">
        <v>6.2510744030000001E-5</v>
      </c>
      <c r="P543" s="358">
        <v>0</v>
      </c>
      <c r="Q543" s="358">
        <v>0</v>
      </c>
      <c r="R543" s="358">
        <v>0</v>
      </c>
      <c r="S543" s="358">
        <v>0</v>
      </c>
      <c r="T543" s="358">
        <v>0</v>
      </c>
      <c r="U543" s="358">
        <v>0</v>
      </c>
      <c r="V543" s="358">
        <v>0</v>
      </c>
      <c r="W543" s="358">
        <v>0</v>
      </c>
      <c r="X543" s="358">
        <v>0</v>
      </c>
      <c r="Y543" s="358" t="s">
        <v>1443</v>
      </c>
      <c r="Z543" s="358" t="s">
        <v>1443</v>
      </c>
    </row>
    <row r="544" spans="2:26" x14ac:dyDescent="0.2">
      <c r="B544" s="358" t="s">
        <v>1412</v>
      </c>
      <c r="C544" s="358" t="s">
        <v>1442</v>
      </c>
      <c r="D544" s="358" t="s">
        <v>1867</v>
      </c>
      <c r="E544" s="358">
        <v>399</v>
      </c>
      <c r="F544" s="358">
        <v>0</v>
      </c>
      <c r="G544" s="358">
        <v>2.298</v>
      </c>
      <c r="H544" s="358">
        <v>3.4550000000000001</v>
      </c>
      <c r="I544" s="358">
        <v>0</v>
      </c>
      <c r="J544" s="358">
        <v>0.42699999999999999</v>
      </c>
      <c r="K544" s="358">
        <v>0</v>
      </c>
      <c r="L544" s="358">
        <v>0</v>
      </c>
      <c r="M544" s="358">
        <v>0</v>
      </c>
      <c r="N544" s="358">
        <v>0</v>
      </c>
      <c r="O544" s="358">
        <v>0</v>
      </c>
      <c r="P544" s="358">
        <v>1</v>
      </c>
      <c r="Q544" s="358">
        <v>7596</v>
      </c>
      <c r="R544" s="358">
        <v>3.7506446420000003E-5</v>
      </c>
      <c r="S544" s="358">
        <v>0</v>
      </c>
      <c r="T544" s="358">
        <v>0</v>
      </c>
      <c r="U544" s="358">
        <v>0</v>
      </c>
      <c r="V544" s="358">
        <v>0</v>
      </c>
      <c r="W544" s="358">
        <v>0</v>
      </c>
      <c r="X544" s="358">
        <v>0</v>
      </c>
      <c r="Y544" s="358" t="s">
        <v>1443</v>
      </c>
      <c r="Z544" s="358" t="s">
        <v>1443</v>
      </c>
    </row>
    <row r="545" spans="2:26" x14ac:dyDescent="0.2">
      <c r="B545" s="358" t="s">
        <v>1267</v>
      </c>
      <c r="C545" s="358" t="s">
        <v>1442</v>
      </c>
      <c r="D545" s="358" t="s">
        <v>1868</v>
      </c>
      <c r="E545" s="358">
        <v>687</v>
      </c>
      <c r="F545" s="358">
        <v>0.249</v>
      </c>
      <c r="G545" s="358">
        <v>1.407</v>
      </c>
      <c r="H545" s="358">
        <v>3.794</v>
      </c>
      <c r="I545" s="358">
        <v>8.9999999999999993E-3</v>
      </c>
      <c r="J545" s="358">
        <v>0</v>
      </c>
      <c r="K545" s="358">
        <v>0</v>
      </c>
      <c r="L545" s="358">
        <v>252</v>
      </c>
      <c r="M545" s="358">
        <v>0</v>
      </c>
      <c r="N545" s="358">
        <v>3.1255371999999998E-6</v>
      </c>
      <c r="O545" s="358">
        <v>0</v>
      </c>
      <c r="P545" s="358">
        <v>0</v>
      </c>
      <c r="Q545" s="358">
        <v>0</v>
      </c>
      <c r="R545" s="358">
        <v>0</v>
      </c>
      <c r="S545" s="358">
        <v>0</v>
      </c>
      <c r="T545" s="358">
        <v>0</v>
      </c>
      <c r="U545" s="358">
        <v>0</v>
      </c>
      <c r="V545" s="358">
        <v>0</v>
      </c>
      <c r="W545" s="358">
        <v>0</v>
      </c>
      <c r="X545" s="358">
        <v>0</v>
      </c>
      <c r="Y545" s="358" t="s">
        <v>1443</v>
      </c>
      <c r="Z545" s="358" t="s">
        <v>1443</v>
      </c>
    </row>
    <row r="546" spans="2:26" x14ac:dyDescent="0.2">
      <c r="B546" s="358" t="s">
        <v>1775</v>
      </c>
      <c r="C546" s="358" t="s">
        <v>1442</v>
      </c>
      <c r="D546" s="358" t="s">
        <v>1868</v>
      </c>
      <c r="E546" s="358">
        <v>574</v>
      </c>
      <c r="F546" s="358">
        <v>0.52</v>
      </c>
      <c r="G546" s="358">
        <v>4.3010000000000002</v>
      </c>
      <c r="H546" s="358">
        <v>4.6269999999999998</v>
      </c>
      <c r="I546" s="358">
        <v>0</v>
      </c>
      <c r="J546" s="358">
        <v>0</v>
      </c>
      <c r="K546" s="358">
        <v>0</v>
      </c>
      <c r="L546" s="358">
        <v>0</v>
      </c>
      <c r="M546" s="358">
        <v>0</v>
      </c>
      <c r="N546" s="358">
        <v>0</v>
      </c>
      <c r="O546" s="358">
        <v>0</v>
      </c>
      <c r="P546" s="358">
        <v>0</v>
      </c>
      <c r="Q546" s="358">
        <v>0</v>
      </c>
      <c r="R546" s="358">
        <v>0</v>
      </c>
      <c r="S546" s="358">
        <v>0</v>
      </c>
      <c r="T546" s="358">
        <v>0</v>
      </c>
      <c r="U546" s="358">
        <v>0</v>
      </c>
      <c r="V546" s="358">
        <v>0</v>
      </c>
      <c r="W546" s="358">
        <v>0</v>
      </c>
      <c r="X546" s="358">
        <v>0</v>
      </c>
      <c r="Y546" s="358" t="s">
        <v>1443</v>
      </c>
      <c r="Z546" s="358" t="s">
        <v>1443</v>
      </c>
    </row>
    <row r="547" spans="2:26" x14ac:dyDescent="0.2">
      <c r="B547" s="358" t="s">
        <v>1215</v>
      </c>
      <c r="C547" s="358" t="s">
        <v>1442</v>
      </c>
      <c r="D547" s="358" t="s">
        <v>1868</v>
      </c>
      <c r="E547" s="358">
        <v>430</v>
      </c>
      <c r="F547" s="358">
        <v>0</v>
      </c>
      <c r="G547" s="358">
        <v>2.3180000000000001</v>
      </c>
      <c r="H547" s="358">
        <v>1.244</v>
      </c>
      <c r="I547" s="358">
        <v>1E-3</v>
      </c>
      <c r="J547" s="358">
        <v>0.16600000000000001</v>
      </c>
      <c r="K547" s="358">
        <v>0</v>
      </c>
      <c r="L547" s="358">
        <v>41</v>
      </c>
      <c r="M547" s="358">
        <v>0</v>
      </c>
      <c r="N547" s="358">
        <v>3.1255371999999998E-6</v>
      </c>
      <c r="O547" s="358">
        <v>0</v>
      </c>
      <c r="P547" s="358">
        <v>3</v>
      </c>
      <c r="Q547" s="358">
        <v>8856</v>
      </c>
      <c r="R547" s="358">
        <v>3.0005157136000002E-4</v>
      </c>
      <c r="S547" s="358">
        <v>0</v>
      </c>
      <c r="T547" s="358">
        <v>0</v>
      </c>
      <c r="U547" s="358">
        <v>0</v>
      </c>
      <c r="V547" s="358">
        <v>0</v>
      </c>
      <c r="W547" s="358">
        <v>0</v>
      </c>
      <c r="X547" s="358">
        <v>0</v>
      </c>
      <c r="Y547" s="358" t="s">
        <v>1443</v>
      </c>
      <c r="Z547" s="358" t="s">
        <v>1443</v>
      </c>
    </row>
    <row r="548" spans="2:26" x14ac:dyDescent="0.2">
      <c r="B548" s="358" t="s">
        <v>1413</v>
      </c>
      <c r="C548" s="358" t="s">
        <v>1442</v>
      </c>
      <c r="D548" s="358" t="s">
        <v>1867</v>
      </c>
      <c r="E548" s="358">
        <v>380</v>
      </c>
      <c r="F548" s="358">
        <v>0</v>
      </c>
      <c r="G548" s="358">
        <v>1.962</v>
      </c>
      <c r="H548" s="358">
        <v>3.673</v>
      </c>
      <c r="I548" s="358">
        <v>2.4E-2</v>
      </c>
      <c r="J548" s="358">
        <v>3.9E-2</v>
      </c>
      <c r="K548" s="358">
        <v>1</v>
      </c>
      <c r="L548" s="358">
        <v>381</v>
      </c>
      <c r="M548" s="358">
        <v>381</v>
      </c>
      <c r="N548" s="358">
        <v>1.1908296738499999E-3</v>
      </c>
      <c r="O548" s="358">
        <v>1.1908296738499999E-3</v>
      </c>
      <c r="P548" s="358">
        <v>1</v>
      </c>
      <c r="Q548" s="358">
        <v>625</v>
      </c>
      <c r="R548" s="358">
        <v>3.1255371999999998E-6</v>
      </c>
      <c r="S548" s="358">
        <v>0</v>
      </c>
      <c r="T548" s="358">
        <v>0</v>
      </c>
      <c r="U548" s="358">
        <v>0</v>
      </c>
      <c r="V548" s="358">
        <v>0</v>
      </c>
      <c r="W548" s="358">
        <v>0</v>
      </c>
      <c r="X548" s="358">
        <v>0</v>
      </c>
      <c r="Y548" s="358" t="s">
        <v>1443</v>
      </c>
      <c r="Z548" s="358" t="s">
        <v>1443</v>
      </c>
    </row>
    <row r="549" spans="2:26" x14ac:dyDescent="0.2">
      <c r="B549" s="358" t="s">
        <v>1776</v>
      </c>
      <c r="C549" s="358" t="s">
        <v>1442</v>
      </c>
      <c r="D549" s="358" t="s">
        <v>1867</v>
      </c>
      <c r="E549" s="358">
        <v>661</v>
      </c>
      <c r="F549" s="358">
        <v>0</v>
      </c>
      <c r="G549" s="358">
        <v>4.9059999999999997</v>
      </c>
      <c r="H549" s="358">
        <v>7.093</v>
      </c>
      <c r="I549" s="358">
        <v>4.5999999999999999E-2</v>
      </c>
      <c r="J549" s="358">
        <v>0</v>
      </c>
      <c r="K549" s="358">
        <v>1</v>
      </c>
      <c r="L549" s="358">
        <v>657</v>
      </c>
      <c r="M549" s="358">
        <v>657</v>
      </c>
      <c r="N549" s="358">
        <v>2.0534779415200002E-3</v>
      </c>
      <c r="O549" s="358">
        <v>2.0534779415200002E-3</v>
      </c>
      <c r="P549" s="358">
        <v>0</v>
      </c>
      <c r="Q549" s="358">
        <v>0</v>
      </c>
      <c r="R549" s="358">
        <v>0</v>
      </c>
      <c r="S549" s="358">
        <v>0</v>
      </c>
      <c r="T549" s="358">
        <v>0</v>
      </c>
      <c r="U549" s="358">
        <v>0</v>
      </c>
      <c r="V549" s="358">
        <v>0</v>
      </c>
      <c r="W549" s="358">
        <v>0</v>
      </c>
      <c r="X549" s="358">
        <v>0</v>
      </c>
      <c r="Y549" s="358" t="s">
        <v>1443</v>
      </c>
      <c r="Z549" s="358" t="s">
        <v>1443</v>
      </c>
    </row>
    <row r="550" spans="2:26" x14ac:dyDescent="0.2">
      <c r="B550" s="358" t="s">
        <v>1777</v>
      </c>
      <c r="C550" s="358" t="s">
        <v>1442</v>
      </c>
      <c r="D550" s="358" t="s">
        <v>1867</v>
      </c>
      <c r="E550" s="358">
        <v>0</v>
      </c>
      <c r="F550" s="358">
        <v>0</v>
      </c>
      <c r="G550" s="358">
        <v>0.59199999999999997</v>
      </c>
      <c r="H550" s="358">
        <v>0</v>
      </c>
      <c r="I550" s="358">
        <v>0</v>
      </c>
      <c r="J550" s="358">
        <v>0</v>
      </c>
      <c r="K550" s="358">
        <v>0</v>
      </c>
      <c r="L550" s="358">
        <v>0</v>
      </c>
      <c r="M550" s="358">
        <v>0</v>
      </c>
      <c r="N550" s="358">
        <v>0</v>
      </c>
      <c r="O550" s="358">
        <v>0</v>
      </c>
      <c r="P550" s="358">
        <v>0</v>
      </c>
      <c r="Q550" s="358">
        <v>0</v>
      </c>
      <c r="R550" s="358">
        <v>0</v>
      </c>
      <c r="S550" s="358">
        <v>0</v>
      </c>
      <c r="T550" s="358">
        <v>0</v>
      </c>
      <c r="U550" s="358">
        <v>0</v>
      </c>
      <c r="V550" s="358">
        <v>0</v>
      </c>
      <c r="W550" s="358">
        <v>0</v>
      </c>
      <c r="X550" s="358">
        <v>0</v>
      </c>
      <c r="Y550" s="358" t="s">
        <v>1443</v>
      </c>
      <c r="Z550" s="358" t="s">
        <v>1443</v>
      </c>
    </row>
    <row r="551" spans="2:26" x14ac:dyDescent="0.2">
      <c r="B551" s="358" t="s">
        <v>1778</v>
      </c>
      <c r="C551" s="358" t="s">
        <v>1442</v>
      </c>
      <c r="D551" s="358" t="s">
        <v>1867</v>
      </c>
      <c r="E551" s="358">
        <v>1037</v>
      </c>
      <c r="F551" s="358">
        <v>0</v>
      </c>
      <c r="G551" s="358">
        <v>1.5309999999999999</v>
      </c>
      <c r="H551" s="358">
        <v>3.8530000000000002</v>
      </c>
      <c r="I551" s="358">
        <v>2.8000000000000001E-2</v>
      </c>
      <c r="J551" s="358">
        <v>0</v>
      </c>
      <c r="K551" s="358">
        <v>1</v>
      </c>
      <c r="L551" s="358">
        <v>1167</v>
      </c>
      <c r="M551" s="358">
        <v>1167</v>
      </c>
      <c r="N551" s="358">
        <v>3.2255543921600001E-3</v>
      </c>
      <c r="O551" s="358">
        <v>3.2255543921600001E-3</v>
      </c>
      <c r="P551" s="358">
        <v>0</v>
      </c>
      <c r="Q551" s="358">
        <v>0</v>
      </c>
      <c r="R551" s="358">
        <v>0</v>
      </c>
      <c r="S551" s="358">
        <v>0</v>
      </c>
      <c r="T551" s="358">
        <v>0</v>
      </c>
      <c r="U551" s="358">
        <v>0</v>
      </c>
      <c r="V551" s="358">
        <v>0</v>
      </c>
      <c r="W551" s="358">
        <v>0</v>
      </c>
      <c r="X551" s="358">
        <v>0</v>
      </c>
      <c r="Y551" s="358" t="s">
        <v>1443</v>
      </c>
      <c r="Z551" s="358" t="s">
        <v>1443</v>
      </c>
    </row>
    <row r="552" spans="2:26" x14ac:dyDescent="0.2">
      <c r="B552" s="358" t="s">
        <v>1779</v>
      </c>
      <c r="C552" s="358" t="s">
        <v>1442</v>
      </c>
      <c r="D552" s="358" t="s">
        <v>1867</v>
      </c>
      <c r="E552" s="358">
        <v>463</v>
      </c>
      <c r="F552" s="358">
        <v>0</v>
      </c>
      <c r="G552" s="358">
        <v>1.956</v>
      </c>
      <c r="H552" s="358">
        <v>3.7759999999999998</v>
      </c>
      <c r="I552" s="358">
        <v>2.4E-2</v>
      </c>
      <c r="J552" s="358">
        <v>0</v>
      </c>
      <c r="K552" s="358">
        <v>1</v>
      </c>
      <c r="L552" s="358">
        <v>461</v>
      </c>
      <c r="M552" s="358">
        <v>461</v>
      </c>
      <c r="N552" s="358">
        <v>1.4408726499899999E-3</v>
      </c>
      <c r="O552" s="358">
        <v>1.4408726499899999E-3</v>
      </c>
      <c r="P552" s="358">
        <v>0</v>
      </c>
      <c r="Q552" s="358">
        <v>0</v>
      </c>
      <c r="R552" s="358">
        <v>0</v>
      </c>
      <c r="S552" s="358">
        <v>0</v>
      </c>
      <c r="T552" s="358">
        <v>0</v>
      </c>
      <c r="U552" s="358">
        <v>0</v>
      </c>
      <c r="V552" s="358">
        <v>0</v>
      </c>
      <c r="W552" s="358">
        <v>0</v>
      </c>
      <c r="X552" s="358">
        <v>0</v>
      </c>
      <c r="Y552" s="358" t="s">
        <v>1443</v>
      </c>
      <c r="Z552" s="358" t="s">
        <v>1443</v>
      </c>
    </row>
    <row r="553" spans="2:26" x14ac:dyDescent="0.2">
      <c r="B553" s="358" t="s">
        <v>1780</v>
      </c>
      <c r="C553" s="358" t="s">
        <v>1442</v>
      </c>
      <c r="D553" s="358" t="s">
        <v>1868</v>
      </c>
      <c r="E553" s="358">
        <v>220</v>
      </c>
      <c r="F553" s="358">
        <v>0</v>
      </c>
      <c r="G553" s="358">
        <v>1.5069999999999999</v>
      </c>
      <c r="H553" s="358">
        <v>3.375</v>
      </c>
      <c r="I553" s="358">
        <v>0</v>
      </c>
      <c r="J553" s="358">
        <v>0</v>
      </c>
      <c r="K553" s="358">
        <v>0</v>
      </c>
      <c r="L553" s="358">
        <v>0</v>
      </c>
      <c r="M553" s="358">
        <v>0</v>
      </c>
      <c r="N553" s="358">
        <v>0</v>
      </c>
      <c r="O553" s="358">
        <v>0</v>
      </c>
      <c r="P553" s="358">
        <v>0</v>
      </c>
      <c r="Q553" s="358">
        <v>0</v>
      </c>
      <c r="R553" s="358">
        <v>0</v>
      </c>
      <c r="S553" s="358">
        <v>0</v>
      </c>
      <c r="T553" s="358">
        <v>0</v>
      </c>
      <c r="U553" s="358">
        <v>0</v>
      </c>
      <c r="V553" s="358">
        <v>0</v>
      </c>
      <c r="W553" s="358">
        <v>0</v>
      </c>
      <c r="X553" s="358">
        <v>0</v>
      </c>
      <c r="Y553" s="358" t="s">
        <v>1443</v>
      </c>
      <c r="Z553" s="358" t="s">
        <v>1443</v>
      </c>
    </row>
    <row r="554" spans="2:26" x14ac:dyDescent="0.2">
      <c r="B554" s="358" t="s">
        <v>1414</v>
      </c>
      <c r="C554" s="358" t="s">
        <v>1442</v>
      </c>
      <c r="D554" s="358" t="s">
        <v>1867</v>
      </c>
      <c r="E554" s="358">
        <v>973</v>
      </c>
      <c r="F554" s="358">
        <v>0</v>
      </c>
      <c r="G554" s="358">
        <v>2.9710000000000001</v>
      </c>
      <c r="H554" s="358">
        <v>5.8609999999999998</v>
      </c>
      <c r="I554" s="358">
        <v>1.341</v>
      </c>
      <c r="J554" s="358">
        <v>2.488</v>
      </c>
      <c r="K554" s="358">
        <v>1</v>
      </c>
      <c r="L554" s="358">
        <v>34286</v>
      </c>
      <c r="M554" s="358">
        <v>34286</v>
      </c>
      <c r="N554" s="358">
        <v>1.7284220725399999E-3</v>
      </c>
      <c r="O554" s="358">
        <v>1.7284220725399999E-3</v>
      </c>
      <c r="P554" s="358">
        <v>2</v>
      </c>
      <c r="Q554" s="358">
        <v>63630</v>
      </c>
      <c r="R554" s="358">
        <v>4.0319429902000001E-4</v>
      </c>
      <c r="S554" s="358">
        <v>0</v>
      </c>
      <c r="T554" s="358">
        <v>0</v>
      </c>
      <c r="U554" s="358">
        <v>0</v>
      </c>
      <c r="V554" s="358">
        <v>0</v>
      </c>
      <c r="W554" s="358">
        <v>0</v>
      </c>
      <c r="X554" s="358">
        <v>0</v>
      </c>
      <c r="Y554" s="358" t="s">
        <v>1443</v>
      </c>
      <c r="Z554" s="358" t="s">
        <v>1443</v>
      </c>
    </row>
    <row r="555" spans="2:26" x14ac:dyDescent="0.2">
      <c r="B555" s="358" t="s">
        <v>1781</v>
      </c>
      <c r="C555" s="358" t="s">
        <v>1442</v>
      </c>
      <c r="D555" s="358" t="s">
        <v>1867</v>
      </c>
      <c r="E555" s="358">
        <v>353</v>
      </c>
      <c r="F555" s="358">
        <v>0</v>
      </c>
      <c r="G555" s="358">
        <v>1.69</v>
      </c>
      <c r="H555" s="358">
        <v>6.0090000000000003</v>
      </c>
      <c r="I555" s="358">
        <v>0</v>
      </c>
      <c r="J555" s="358">
        <v>0</v>
      </c>
      <c r="K555" s="358">
        <v>0</v>
      </c>
      <c r="L555" s="358">
        <v>0</v>
      </c>
      <c r="M555" s="358">
        <v>0</v>
      </c>
      <c r="N555" s="358">
        <v>0</v>
      </c>
      <c r="O555" s="358">
        <v>0</v>
      </c>
      <c r="P555" s="358">
        <v>0</v>
      </c>
      <c r="Q555" s="358">
        <v>0</v>
      </c>
      <c r="R555" s="358">
        <v>0</v>
      </c>
      <c r="S555" s="358">
        <v>0</v>
      </c>
      <c r="T555" s="358">
        <v>0</v>
      </c>
      <c r="U555" s="358">
        <v>0</v>
      </c>
      <c r="V555" s="358">
        <v>0</v>
      </c>
      <c r="W555" s="358">
        <v>0</v>
      </c>
      <c r="X555" s="358">
        <v>0</v>
      </c>
      <c r="Y555" s="358" t="s">
        <v>1443</v>
      </c>
      <c r="Z555" s="358" t="s">
        <v>1443</v>
      </c>
    </row>
    <row r="556" spans="2:26" x14ac:dyDescent="0.2">
      <c r="B556" s="358" t="s">
        <v>1782</v>
      </c>
      <c r="C556" s="358" t="s">
        <v>1442</v>
      </c>
      <c r="D556" s="358" t="s">
        <v>1867</v>
      </c>
      <c r="E556" s="358">
        <v>110</v>
      </c>
      <c r="F556" s="358">
        <v>0</v>
      </c>
      <c r="G556" s="358">
        <v>3.2989999999999999</v>
      </c>
      <c r="H556" s="358">
        <v>5.0990000000000002</v>
      </c>
      <c r="I556" s="358">
        <v>0</v>
      </c>
      <c r="J556" s="358">
        <v>0</v>
      </c>
      <c r="K556" s="358">
        <v>0</v>
      </c>
      <c r="L556" s="358">
        <v>0</v>
      </c>
      <c r="M556" s="358">
        <v>0</v>
      </c>
      <c r="N556" s="358">
        <v>0</v>
      </c>
      <c r="O556" s="358">
        <v>0</v>
      </c>
      <c r="P556" s="358">
        <v>0</v>
      </c>
      <c r="Q556" s="358">
        <v>0</v>
      </c>
      <c r="R556" s="358">
        <v>0</v>
      </c>
      <c r="S556" s="358">
        <v>0</v>
      </c>
      <c r="T556" s="358">
        <v>0</v>
      </c>
      <c r="U556" s="358">
        <v>0</v>
      </c>
      <c r="V556" s="358">
        <v>0</v>
      </c>
      <c r="W556" s="358">
        <v>0</v>
      </c>
      <c r="X556" s="358">
        <v>0</v>
      </c>
      <c r="Y556" s="358" t="s">
        <v>1443</v>
      </c>
      <c r="Z556" s="358" t="s">
        <v>1443</v>
      </c>
    </row>
    <row r="557" spans="2:26" x14ac:dyDescent="0.2">
      <c r="B557" s="358" t="s">
        <v>1783</v>
      </c>
      <c r="C557" s="358" t="s">
        <v>1442</v>
      </c>
      <c r="D557" s="358" t="s">
        <v>1867</v>
      </c>
      <c r="E557" s="358">
        <v>73</v>
      </c>
      <c r="F557" s="358">
        <v>0</v>
      </c>
      <c r="G557" s="358">
        <v>0.76300000000000001</v>
      </c>
      <c r="H557" s="358">
        <v>1.976</v>
      </c>
      <c r="I557" s="358">
        <v>0</v>
      </c>
      <c r="J557" s="358">
        <v>0</v>
      </c>
      <c r="K557" s="358">
        <v>0</v>
      </c>
      <c r="L557" s="358">
        <v>0</v>
      </c>
      <c r="M557" s="358">
        <v>0</v>
      </c>
      <c r="N557" s="358">
        <v>0</v>
      </c>
      <c r="O557" s="358">
        <v>0</v>
      </c>
      <c r="P557" s="358">
        <v>0</v>
      </c>
      <c r="Q557" s="358">
        <v>0</v>
      </c>
      <c r="R557" s="358">
        <v>0</v>
      </c>
      <c r="S557" s="358">
        <v>0</v>
      </c>
      <c r="T557" s="358">
        <v>0</v>
      </c>
      <c r="U557" s="358">
        <v>0</v>
      </c>
      <c r="V557" s="358">
        <v>0</v>
      </c>
      <c r="W557" s="358">
        <v>0</v>
      </c>
      <c r="X557" s="358">
        <v>0</v>
      </c>
      <c r="Y557" s="358" t="s">
        <v>1443</v>
      </c>
      <c r="Z557" s="358" t="s">
        <v>1443</v>
      </c>
    </row>
    <row r="558" spans="2:26" x14ac:dyDescent="0.2">
      <c r="B558" s="358" t="s">
        <v>1415</v>
      </c>
      <c r="C558" s="358" t="s">
        <v>1442</v>
      </c>
      <c r="D558" s="358" t="s">
        <v>1868</v>
      </c>
      <c r="E558" s="358">
        <v>270</v>
      </c>
      <c r="F558" s="358">
        <v>0.183</v>
      </c>
      <c r="G558" s="358">
        <v>2.121</v>
      </c>
      <c r="H558" s="358">
        <v>2.7549999999999999</v>
      </c>
      <c r="I558" s="358">
        <v>0</v>
      </c>
      <c r="J558" s="358">
        <v>9.7000000000000003E-2</v>
      </c>
      <c r="K558" s="358">
        <v>0</v>
      </c>
      <c r="L558" s="358">
        <v>0</v>
      </c>
      <c r="M558" s="358">
        <v>0</v>
      </c>
      <c r="N558" s="358">
        <v>0</v>
      </c>
      <c r="O558" s="358">
        <v>0</v>
      </c>
      <c r="P558" s="358">
        <v>1</v>
      </c>
      <c r="Q558" s="358">
        <v>1470</v>
      </c>
      <c r="R558" s="358">
        <v>1.8753223210000001E-5</v>
      </c>
      <c r="S558" s="358">
        <v>0</v>
      </c>
      <c r="T558" s="358">
        <v>0</v>
      </c>
      <c r="U558" s="358">
        <v>0</v>
      </c>
      <c r="V558" s="358">
        <v>0</v>
      </c>
      <c r="W558" s="358">
        <v>0</v>
      </c>
      <c r="X558" s="358">
        <v>0</v>
      </c>
      <c r="Y558" s="358" t="s">
        <v>1443</v>
      </c>
      <c r="Z558" s="358" t="s">
        <v>1443</v>
      </c>
    </row>
    <row r="559" spans="2:26" x14ac:dyDescent="0.2">
      <c r="B559" s="358" t="s">
        <v>1784</v>
      </c>
      <c r="C559" s="358" t="s">
        <v>1442</v>
      </c>
      <c r="D559" s="358" t="s">
        <v>1867</v>
      </c>
      <c r="E559" s="358">
        <v>299</v>
      </c>
      <c r="F559" s="358">
        <v>0</v>
      </c>
      <c r="G559" s="358">
        <v>0.34</v>
      </c>
      <c r="H559" s="358">
        <v>0.8</v>
      </c>
      <c r="I559" s="358">
        <v>0</v>
      </c>
      <c r="J559" s="358">
        <v>0</v>
      </c>
      <c r="K559" s="358">
        <v>0</v>
      </c>
      <c r="L559" s="358">
        <v>0</v>
      </c>
      <c r="M559" s="358">
        <v>0</v>
      </c>
      <c r="N559" s="358">
        <v>0</v>
      </c>
      <c r="O559" s="358">
        <v>0</v>
      </c>
      <c r="P559" s="358">
        <v>0</v>
      </c>
      <c r="Q559" s="358">
        <v>0</v>
      </c>
      <c r="R559" s="358">
        <v>0</v>
      </c>
      <c r="S559" s="358">
        <v>0</v>
      </c>
      <c r="T559" s="358">
        <v>0</v>
      </c>
      <c r="U559" s="358">
        <v>0</v>
      </c>
      <c r="V559" s="358">
        <v>0</v>
      </c>
      <c r="W559" s="358">
        <v>0</v>
      </c>
      <c r="X559" s="358">
        <v>0</v>
      </c>
      <c r="Y559" s="358" t="s">
        <v>1443</v>
      </c>
      <c r="Z559" s="358" t="s">
        <v>1443</v>
      </c>
    </row>
    <row r="560" spans="2:26" x14ac:dyDescent="0.2">
      <c r="B560" s="358" t="s">
        <v>1785</v>
      </c>
      <c r="C560" s="358" t="s">
        <v>1442</v>
      </c>
      <c r="D560" s="358" t="s">
        <v>1867</v>
      </c>
      <c r="E560" s="358">
        <v>377</v>
      </c>
      <c r="F560" s="358">
        <v>0</v>
      </c>
      <c r="G560" s="358">
        <v>1.6879999999999999</v>
      </c>
      <c r="H560" s="358">
        <v>2.86</v>
      </c>
      <c r="I560" s="358">
        <v>6.0000000000000001E-3</v>
      </c>
      <c r="J560" s="358">
        <v>0</v>
      </c>
      <c r="K560" s="358">
        <v>0</v>
      </c>
      <c r="L560" s="358">
        <v>114</v>
      </c>
      <c r="M560" s="358">
        <v>114</v>
      </c>
      <c r="N560" s="358">
        <v>3.1255371999999998E-6</v>
      </c>
      <c r="O560" s="358">
        <v>3.1255371999999998E-6</v>
      </c>
      <c r="P560" s="358">
        <v>0</v>
      </c>
      <c r="Q560" s="358">
        <v>0</v>
      </c>
      <c r="R560" s="358">
        <v>0</v>
      </c>
      <c r="S560" s="358">
        <v>0</v>
      </c>
      <c r="T560" s="358">
        <v>0</v>
      </c>
      <c r="U560" s="358">
        <v>0</v>
      </c>
      <c r="V560" s="358">
        <v>0</v>
      </c>
      <c r="W560" s="358">
        <v>0</v>
      </c>
      <c r="X560" s="358">
        <v>0</v>
      </c>
      <c r="Y560" s="358" t="s">
        <v>1443</v>
      </c>
      <c r="Z560" s="358" t="s">
        <v>1443</v>
      </c>
    </row>
    <row r="561" spans="2:26" x14ac:dyDescent="0.2">
      <c r="B561" s="358" t="s">
        <v>1786</v>
      </c>
      <c r="C561" s="358" t="s">
        <v>1442</v>
      </c>
      <c r="D561" s="358" t="s">
        <v>1867</v>
      </c>
      <c r="E561" s="358">
        <v>549</v>
      </c>
      <c r="F561" s="358">
        <v>0</v>
      </c>
      <c r="G561" s="358">
        <v>4.423</v>
      </c>
      <c r="H561" s="358">
        <v>4.806</v>
      </c>
      <c r="I561" s="358">
        <v>0</v>
      </c>
      <c r="J561" s="358">
        <v>0</v>
      </c>
      <c r="K561" s="358">
        <v>0</v>
      </c>
      <c r="L561" s="358">
        <v>0</v>
      </c>
      <c r="M561" s="358">
        <v>0</v>
      </c>
      <c r="N561" s="358">
        <v>0</v>
      </c>
      <c r="O561" s="358">
        <v>0</v>
      </c>
      <c r="P561" s="358">
        <v>0</v>
      </c>
      <c r="Q561" s="358">
        <v>0</v>
      </c>
      <c r="R561" s="358">
        <v>0</v>
      </c>
      <c r="S561" s="358">
        <v>0</v>
      </c>
      <c r="T561" s="358">
        <v>0</v>
      </c>
      <c r="U561" s="358">
        <v>0</v>
      </c>
      <c r="V561" s="358">
        <v>0</v>
      </c>
      <c r="W561" s="358">
        <v>0</v>
      </c>
      <c r="X561" s="358">
        <v>0</v>
      </c>
      <c r="Y561" s="358" t="s">
        <v>1443</v>
      </c>
      <c r="Z561" s="358" t="s">
        <v>1443</v>
      </c>
    </row>
    <row r="562" spans="2:26" x14ac:dyDescent="0.2">
      <c r="B562" s="358" t="s">
        <v>1787</v>
      </c>
      <c r="C562" s="358" t="s">
        <v>1442</v>
      </c>
      <c r="D562" s="358" t="s">
        <v>1867</v>
      </c>
      <c r="E562" s="358">
        <v>7</v>
      </c>
      <c r="F562" s="358">
        <v>0</v>
      </c>
      <c r="G562" s="358">
        <v>1.0980000000000001</v>
      </c>
      <c r="H562" s="358">
        <v>1.26</v>
      </c>
      <c r="I562" s="358">
        <v>0</v>
      </c>
      <c r="J562" s="358">
        <v>0</v>
      </c>
      <c r="K562" s="358">
        <v>0</v>
      </c>
      <c r="L562" s="358">
        <v>0</v>
      </c>
      <c r="M562" s="358">
        <v>0</v>
      </c>
      <c r="N562" s="358">
        <v>0</v>
      </c>
      <c r="O562" s="358">
        <v>0</v>
      </c>
      <c r="P562" s="358">
        <v>0</v>
      </c>
      <c r="Q562" s="358">
        <v>0</v>
      </c>
      <c r="R562" s="358">
        <v>0</v>
      </c>
      <c r="S562" s="358">
        <v>0</v>
      </c>
      <c r="T562" s="358">
        <v>0</v>
      </c>
      <c r="U562" s="358">
        <v>0</v>
      </c>
      <c r="V562" s="358">
        <v>0</v>
      </c>
      <c r="W562" s="358">
        <v>0</v>
      </c>
      <c r="X562" s="358">
        <v>0</v>
      </c>
      <c r="Y562" s="358" t="s">
        <v>1443</v>
      </c>
      <c r="Z562" s="358" t="s">
        <v>1443</v>
      </c>
    </row>
    <row r="563" spans="2:26" x14ac:dyDescent="0.2">
      <c r="B563" s="358" t="s">
        <v>1788</v>
      </c>
      <c r="C563" s="358" t="s">
        <v>1442</v>
      </c>
      <c r="D563" s="358" t="s">
        <v>1867</v>
      </c>
      <c r="E563" s="358">
        <v>127</v>
      </c>
      <c r="F563" s="358">
        <v>0</v>
      </c>
      <c r="G563" s="358">
        <v>1.7769999999999999</v>
      </c>
      <c r="H563" s="358">
        <v>2.3319999999999999</v>
      </c>
      <c r="I563" s="358">
        <v>4.0000000000000001E-3</v>
      </c>
      <c r="J563" s="358">
        <v>0</v>
      </c>
      <c r="K563" s="358">
        <v>0</v>
      </c>
      <c r="L563" s="358">
        <v>36</v>
      </c>
      <c r="M563" s="358">
        <v>36</v>
      </c>
      <c r="N563" s="358">
        <v>3.1255371999999998E-6</v>
      </c>
      <c r="O563" s="358">
        <v>3.1255371999999998E-6</v>
      </c>
      <c r="P563" s="358">
        <v>0</v>
      </c>
      <c r="Q563" s="358">
        <v>0</v>
      </c>
      <c r="R563" s="358">
        <v>0</v>
      </c>
      <c r="S563" s="358">
        <v>0</v>
      </c>
      <c r="T563" s="358">
        <v>0</v>
      </c>
      <c r="U563" s="358">
        <v>0</v>
      </c>
      <c r="V563" s="358">
        <v>0</v>
      </c>
      <c r="W563" s="358">
        <v>0</v>
      </c>
      <c r="X563" s="358">
        <v>0</v>
      </c>
      <c r="Y563" s="358" t="s">
        <v>1443</v>
      </c>
      <c r="Z563" s="358" t="s">
        <v>1443</v>
      </c>
    </row>
    <row r="564" spans="2:26" x14ac:dyDescent="0.2">
      <c r="B564" s="358" t="s">
        <v>1416</v>
      </c>
      <c r="C564" s="358" t="s">
        <v>1442</v>
      </c>
      <c r="D564" s="358" t="s">
        <v>1868</v>
      </c>
      <c r="E564" s="358">
        <v>1224</v>
      </c>
      <c r="F564" s="358">
        <v>2.839</v>
      </c>
      <c r="G564" s="358">
        <v>2.8519999999999999</v>
      </c>
      <c r="H564" s="358">
        <v>4.1230000000000002</v>
      </c>
      <c r="I564" s="358">
        <v>0.98899999999999999</v>
      </c>
      <c r="J564" s="358">
        <v>0.08</v>
      </c>
      <c r="K564" s="358">
        <v>7</v>
      </c>
      <c r="L564" s="358">
        <v>45206</v>
      </c>
      <c r="M564" s="358">
        <v>45206</v>
      </c>
      <c r="N564" s="358">
        <v>1.0064229789499999E-3</v>
      </c>
      <c r="O564" s="358">
        <v>1.0064229789499999E-3</v>
      </c>
      <c r="P564" s="358">
        <v>2</v>
      </c>
      <c r="Q564" s="358">
        <v>3640</v>
      </c>
      <c r="R564" s="358">
        <v>3.4380909220000002E-5</v>
      </c>
      <c r="S564" s="358">
        <v>0</v>
      </c>
      <c r="T564" s="358">
        <v>0</v>
      </c>
      <c r="U564" s="358">
        <v>0</v>
      </c>
      <c r="V564" s="358">
        <v>0</v>
      </c>
      <c r="W564" s="358">
        <v>0</v>
      </c>
      <c r="X564" s="358">
        <v>0</v>
      </c>
      <c r="Y564" s="358" t="s">
        <v>1443</v>
      </c>
      <c r="Z564" s="358" t="s">
        <v>1443</v>
      </c>
    </row>
    <row r="565" spans="2:26" x14ac:dyDescent="0.2">
      <c r="B565" s="358" t="s">
        <v>1789</v>
      </c>
      <c r="C565" s="358" t="s">
        <v>1442</v>
      </c>
      <c r="D565" s="358" t="s">
        <v>1868</v>
      </c>
      <c r="E565" s="358">
        <v>942</v>
      </c>
      <c r="F565" s="358">
        <v>0.32300000000000001</v>
      </c>
      <c r="G565" s="358">
        <v>2.3780000000000001</v>
      </c>
      <c r="H565" s="358">
        <v>2.871</v>
      </c>
      <c r="I565" s="358">
        <v>1.012</v>
      </c>
      <c r="J565" s="358">
        <v>0</v>
      </c>
      <c r="K565" s="358">
        <v>1</v>
      </c>
      <c r="L565" s="358">
        <v>51121</v>
      </c>
      <c r="M565" s="358">
        <v>51121</v>
      </c>
      <c r="N565" s="358">
        <v>3.2193033178000001E-4</v>
      </c>
      <c r="O565" s="358">
        <v>3.2193033178000001E-4</v>
      </c>
      <c r="P565" s="358">
        <v>0</v>
      </c>
      <c r="Q565" s="358">
        <v>0</v>
      </c>
      <c r="R565" s="358">
        <v>0</v>
      </c>
      <c r="S565" s="358">
        <v>0</v>
      </c>
      <c r="T565" s="358">
        <v>0</v>
      </c>
      <c r="U565" s="358">
        <v>0</v>
      </c>
      <c r="V565" s="358">
        <v>0</v>
      </c>
      <c r="W565" s="358">
        <v>0</v>
      </c>
      <c r="X565" s="358">
        <v>0</v>
      </c>
      <c r="Y565" s="358" t="s">
        <v>1443</v>
      </c>
      <c r="Z565" s="358" t="s">
        <v>1443</v>
      </c>
    </row>
    <row r="566" spans="2:26" x14ac:dyDescent="0.2">
      <c r="B566" s="358" t="s">
        <v>1417</v>
      </c>
      <c r="C566" s="358" t="s">
        <v>1442</v>
      </c>
      <c r="D566" s="358" t="s">
        <v>1868</v>
      </c>
      <c r="E566" s="358">
        <v>1533</v>
      </c>
      <c r="F566" s="358">
        <v>0.86799999999999999</v>
      </c>
      <c r="G566" s="358">
        <v>2.8530000000000002</v>
      </c>
      <c r="H566" s="358">
        <v>5.548</v>
      </c>
      <c r="I566" s="358">
        <v>7.4999999999999997E-2</v>
      </c>
      <c r="J566" s="358">
        <v>2.492</v>
      </c>
      <c r="K566" s="358">
        <v>1</v>
      </c>
      <c r="L566" s="358">
        <v>3191</v>
      </c>
      <c r="M566" s="358">
        <v>3191</v>
      </c>
      <c r="N566" s="358">
        <v>8.4389504449999995E-5</v>
      </c>
      <c r="O566" s="358">
        <v>8.4389504449999995E-5</v>
      </c>
      <c r="P566" s="358">
        <v>5</v>
      </c>
      <c r="Q566" s="358">
        <v>106099</v>
      </c>
      <c r="R566" s="358">
        <v>8.5952273046999996E-4</v>
      </c>
      <c r="S566" s="358">
        <v>0</v>
      </c>
      <c r="T566" s="358">
        <v>0</v>
      </c>
      <c r="U566" s="358">
        <v>0</v>
      </c>
      <c r="V566" s="358">
        <v>0</v>
      </c>
      <c r="W566" s="358">
        <v>0</v>
      </c>
      <c r="X566" s="358">
        <v>0</v>
      </c>
      <c r="Y566" s="358" t="s">
        <v>1443</v>
      </c>
      <c r="Z566" s="358" t="s">
        <v>1443</v>
      </c>
    </row>
    <row r="567" spans="2:26" x14ac:dyDescent="0.2">
      <c r="B567" s="358" t="s">
        <v>1268</v>
      </c>
      <c r="C567" s="358" t="s">
        <v>1442</v>
      </c>
      <c r="D567" s="358" t="s">
        <v>1868</v>
      </c>
      <c r="E567" s="358">
        <v>690</v>
      </c>
      <c r="F567" s="358">
        <v>0.28699999999999998</v>
      </c>
      <c r="G567" s="358">
        <v>1.994</v>
      </c>
      <c r="H567" s="358">
        <v>2.6190000000000002</v>
      </c>
      <c r="I567" s="358">
        <v>0.25600000000000001</v>
      </c>
      <c r="J567" s="358">
        <v>0.30599999999999999</v>
      </c>
      <c r="K567" s="358">
        <v>1</v>
      </c>
      <c r="L567" s="358">
        <v>10390</v>
      </c>
      <c r="M567" s="358">
        <v>274</v>
      </c>
      <c r="N567" s="358">
        <v>5.9385206830000001E-5</v>
      </c>
      <c r="O567" s="358">
        <v>3.1255371999999998E-6</v>
      </c>
      <c r="P567" s="358">
        <v>2</v>
      </c>
      <c r="Q567" s="358">
        <v>12420</v>
      </c>
      <c r="R567" s="358">
        <v>1.8753223209999999E-4</v>
      </c>
      <c r="S567" s="358">
        <v>0</v>
      </c>
      <c r="T567" s="358">
        <v>0</v>
      </c>
      <c r="U567" s="358">
        <v>0</v>
      </c>
      <c r="V567" s="358">
        <v>0</v>
      </c>
      <c r="W567" s="358">
        <v>0</v>
      </c>
      <c r="X567" s="358">
        <v>0</v>
      </c>
      <c r="Y567" s="358" t="s">
        <v>1443</v>
      </c>
      <c r="Z567" s="358" t="s">
        <v>1443</v>
      </c>
    </row>
    <row r="568" spans="2:26" x14ac:dyDescent="0.2">
      <c r="B568" s="358" t="s">
        <v>1269</v>
      </c>
      <c r="C568" s="358" t="s">
        <v>1442</v>
      </c>
      <c r="D568" s="358" t="s">
        <v>1868</v>
      </c>
      <c r="E568" s="358">
        <v>944</v>
      </c>
      <c r="F568" s="358">
        <v>2.7429999999999999</v>
      </c>
      <c r="G568" s="358">
        <v>2.5049999999999999</v>
      </c>
      <c r="H568" s="358">
        <v>3.476</v>
      </c>
      <c r="I568" s="358">
        <v>1.046</v>
      </c>
      <c r="J568" s="358">
        <v>4.1580000000000004</v>
      </c>
      <c r="K568" s="358">
        <v>5</v>
      </c>
      <c r="L568" s="358">
        <v>43763</v>
      </c>
      <c r="M568" s="358">
        <v>42440</v>
      </c>
      <c r="N568" s="358">
        <v>2.8192345559400001E-3</v>
      </c>
      <c r="O568" s="358">
        <v>2.81298348154E-3</v>
      </c>
      <c r="P568" s="358">
        <v>10</v>
      </c>
      <c r="Q568" s="358">
        <v>173917</v>
      </c>
      <c r="R568" s="358">
        <v>1.19708074825E-3</v>
      </c>
      <c r="S568" s="358">
        <v>0</v>
      </c>
      <c r="T568" s="358">
        <v>0</v>
      </c>
      <c r="U568" s="358">
        <v>0</v>
      </c>
      <c r="V568" s="358">
        <v>0</v>
      </c>
      <c r="W568" s="358">
        <v>0</v>
      </c>
      <c r="X568" s="358">
        <v>0</v>
      </c>
      <c r="Y568" s="358" t="s">
        <v>1443</v>
      </c>
      <c r="Z568" s="358" t="s">
        <v>1443</v>
      </c>
    </row>
    <row r="569" spans="2:26" x14ac:dyDescent="0.2">
      <c r="B569" s="358" t="s">
        <v>1200</v>
      </c>
      <c r="C569" s="358" t="s">
        <v>1442</v>
      </c>
      <c r="D569" s="358" t="s">
        <v>1868</v>
      </c>
      <c r="E569" s="358">
        <v>1810</v>
      </c>
      <c r="F569" s="358">
        <v>0.36799999999999999</v>
      </c>
      <c r="G569" s="358">
        <v>3.242</v>
      </c>
      <c r="H569" s="358">
        <v>3.3929999999999998</v>
      </c>
      <c r="I569" s="358">
        <v>1.1659999999999999</v>
      </c>
      <c r="J569" s="358">
        <v>0.52800000000000002</v>
      </c>
      <c r="K569" s="358">
        <v>1</v>
      </c>
      <c r="L569" s="358">
        <v>95855</v>
      </c>
      <c r="M569" s="358">
        <v>95779</v>
      </c>
      <c r="N569" s="358">
        <v>5.6353435746799999E-3</v>
      </c>
      <c r="O569" s="358">
        <v>5.6322180374799996E-3</v>
      </c>
      <c r="P569" s="358">
        <v>1</v>
      </c>
      <c r="Q569" s="358">
        <v>43414</v>
      </c>
      <c r="R569" s="358">
        <v>3.0630264577000002E-4</v>
      </c>
      <c r="S569" s="358">
        <v>0</v>
      </c>
      <c r="T569" s="358">
        <v>0</v>
      </c>
      <c r="U569" s="358">
        <v>0</v>
      </c>
      <c r="V569" s="358">
        <v>0</v>
      </c>
      <c r="W569" s="358">
        <v>0</v>
      </c>
      <c r="X569" s="358">
        <v>0</v>
      </c>
      <c r="Y569" s="358" t="s">
        <v>1443</v>
      </c>
      <c r="Z569" s="358" t="s">
        <v>1443</v>
      </c>
    </row>
    <row r="570" spans="2:26" x14ac:dyDescent="0.2">
      <c r="B570" s="358" t="s">
        <v>1790</v>
      </c>
      <c r="C570" s="358" t="s">
        <v>1442</v>
      </c>
      <c r="D570" s="358" t="s">
        <v>1868</v>
      </c>
      <c r="E570" s="358">
        <v>891</v>
      </c>
      <c r="F570" s="358">
        <v>2.7210000000000001</v>
      </c>
      <c r="G570" s="358">
        <v>2.153</v>
      </c>
      <c r="H570" s="358">
        <v>3.0880000000000001</v>
      </c>
      <c r="I570" s="358">
        <v>2.34</v>
      </c>
      <c r="J570" s="358">
        <v>0</v>
      </c>
      <c r="K570" s="358">
        <v>3</v>
      </c>
      <c r="L570" s="358">
        <v>104017</v>
      </c>
      <c r="M570" s="358">
        <v>104017</v>
      </c>
      <c r="N570" s="358">
        <v>5.5822094422499999E-3</v>
      </c>
      <c r="O570" s="358">
        <v>5.5822094422499999E-3</v>
      </c>
      <c r="P570" s="358">
        <v>0</v>
      </c>
      <c r="Q570" s="358">
        <v>0</v>
      </c>
      <c r="R570" s="358">
        <v>0</v>
      </c>
      <c r="S570" s="358">
        <v>1</v>
      </c>
      <c r="T570" s="358">
        <v>0</v>
      </c>
      <c r="U570" s="358">
        <v>2.7723514979099998E-3</v>
      </c>
      <c r="V570" s="358">
        <v>2.7723514979099998E-3</v>
      </c>
      <c r="W570" s="358">
        <v>0</v>
      </c>
      <c r="X570" s="358">
        <v>0</v>
      </c>
      <c r="Y570" s="358" t="s">
        <v>1443</v>
      </c>
      <c r="Z570" s="358" t="s">
        <v>1443</v>
      </c>
    </row>
    <row r="571" spans="2:26" x14ac:dyDescent="0.2">
      <c r="B571" s="358" t="s">
        <v>1418</v>
      </c>
      <c r="C571" s="358" t="s">
        <v>1442</v>
      </c>
      <c r="D571" s="358" t="s">
        <v>1868</v>
      </c>
      <c r="E571" s="358">
        <v>655</v>
      </c>
      <c r="F571" s="358">
        <v>0</v>
      </c>
      <c r="G571" s="358">
        <v>1.885</v>
      </c>
      <c r="H571" s="358">
        <v>4.3019999999999996</v>
      </c>
      <c r="I571" s="358">
        <v>3.5999999999999997E-2</v>
      </c>
      <c r="J571" s="358">
        <v>0.26300000000000001</v>
      </c>
      <c r="K571" s="358">
        <v>1</v>
      </c>
      <c r="L571" s="358">
        <v>852</v>
      </c>
      <c r="M571" s="358">
        <v>852</v>
      </c>
      <c r="N571" s="358">
        <v>3.7506446420000003E-5</v>
      </c>
      <c r="O571" s="358">
        <v>3.7506446420000003E-5</v>
      </c>
      <c r="P571" s="358">
        <v>2</v>
      </c>
      <c r="Q571" s="358">
        <v>6160</v>
      </c>
      <c r="R571" s="358">
        <v>4.0631983620000003E-5</v>
      </c>
      <c r="S571" s="358">
        <v>0</v>
      </c>
      <c r="T571" s="358">
        <v>0</v>
      </c>
      <c r="U571" s="358">
        <v>0</v>
      </c>
      <c r="V571" s="358">
        <v>0</v>
      </c>
      <c r="W571" s="358">
        <v>0</v>
      </c>
      <c r="X571" s="358">
        <v>0</v>
      </c>
      <c r="Y571" s="358" t="s">
        <v>1443</v>
      </c>
      <c r="Z571" s="358" t="s">
        <v>1443</v>
      </c>
    </row>
    <row r="572" spans="2:26" x14ac:dyDescent="0.2">
      <c r="B572" s="358" t="s">
        <v>1791</v>
      </c>
      <c r="C572" s="358" t="s">
        <v>1442</v>
      </c>
      <c r="D572" s="358" t="s">
        <v>1868</v>
      </c>
      <c r="E572" s="358">
        <v>121</v>
      </c>
      <c r="F572" s="358">
        <v>0</v>
      </c>
      <c r="G572" s="358">
        <v>1.597</v>
      </c>
      <c r="H572" s="358">
        <v>4.3070000000000004</v>
      </c>
      <c r="I572" s="358">
        <v>0</v>
      </c>
      <c r="J572" s="358">
        <v>0</v>
      </c>
      <c r="K572" s="358">
        <v>0</v>
      </c>
      <c r="L572" s="358">
        <v>0</v>
      </c>
      <c r="M572" s="358">
        <v>0</v>
      </c>
      <c r="N572" s="358">
        <v>0</v>
      </c>
      <c r="O572" s="358">
        <v>0</v>
      </c>
      <c r="P572" s="358">
        <v>0</v>
      </c>
      <c r="Q572" s="358">
        <v>0</v>
      </c>
      <c r="R572" s="358">
        <v>0</v>
      </c>
      <c r="S572" s="358">
        <v>0</v>
      </c>
      <c r="T572" s="358">
        <v>0</v>
      </c>
      <c r="U572" s="358">
        <v>0</v>
      </c>
      <c r="V572" s="358">
        <v>0</v>
      </c>
      <c r="W572" s="358">
        <v>0</v>
      </c>
      <c r="X572" s="358">
        <v>0</v>
      </c>
      <c r="Y572" s="358" t="s">
        <v>1443</v>
      </c>
      <c r="Z572" s="358" t="s">
        <v>1443</v>
      </c>
    </row>
    <row r="573" spans="2:26" x14ac:dyDescent="0.2">
      <c r="B573" s="358" t="s">
        <v>1270</v>
      </c>
      <c r="C573" s="358" t="s">
        <v>1442</v>
      </c>
      <c r="D573" s="358" t="s">
        <v>1868</v>
      </c>
      <c r="E573" s="358">
        <v>1038</v>
      </c>
      <c r="F573" s="358">
        <v>0.71799999999999997</v>
      </c>
      <c r="G573" s="358">
        <v>1.722</v>
      </c>
      <c r="H573" s="358">
        <v>2.5880000000000001</v>
      </c>
      <c r="I573" s="358">
        <v>1.2999999999999999E-2</v>
      </c>
      <c r="J573" s="358">
        <v>0.53300000000000003</v>
      </c>
      <c r="K573" s="358">
        <v>1</v>
      </c>
      <c r="L573" s="358">
        <v>813</v>
      </c>
      <c r="M573" s="358">
        <v>189</v>
      </c>
      <c r="N573" s="358">
        <v>1.5627686010000001E-5</v>
      </c>
      <c r="O573" s="358">
        <v>3.1255371999999998E-6</v>
      </c>
      <c r="P573" s="358">
        <v>2</v>
      </c>
      <c r="Q573" s="358">
        <v>32900</v>
      </c>
      <c r="R573" s="358">
        <v>3.6881338980000001E-4</v>
      </c>
      <c r="S573" s="358">
        <v>0</v>
      </c>
      <c r="T573" s="358">
        <v>0</v>
      </c>
      <c r="U573" s="358">
        <v>0</v>
      </c>
      <c r="V573" s="358">
        <v>0</v>
      </c>
      <c r="W573" s="358">
        <v>0</v>
      </c>
      <c r="X573" s="358">
        <v>0</v>
      </c>
      <c r="Y573" s="358" t="s">
        <v>1443</v>
      </c>
      <c r="Z573" s="358" t="s">
        <v>1443</v>
      </c>
    </row>
    <row r="574" spans="2:26" x14ac:dyDescent="0.2">
      <c r="B574" s="358" t="s">
        <v>1419</v>
      </c>
      <c r="C574" s="358" t="s">
        <v>1442</v>
      </c>
      <c r="D574" s="358" t="s">
        <v>1868</v>
      </c>
      <c r="E574" s="358">
        <v>1936</v>
      </c>
      <c r="F574" s="358">
        <v>1.3919999999999999</v>
      </c>
      <c r="G574" s="358">
        <v>0.64700000000000002</v>
      </c>
      <c r="H574" s="358">
        <v>4.8010000000000002</v>
      </c>
      <c r="I574" s="358">
        <v>0.23100000000000001</v>
      </c>
      <c r="J574" s="358">
        <v>0.20200000000000001</v>
      </c>
      <c r="K574" s="358">
        <v>6</v>
      </c>
      <c r="L574" s="358">
        <v>14374</v>
      </c>
      <c r="M574" s="358">
        <v>14374</v>
      </c>
      <c r="N574" s="358">
        <v>5.1258810107999997E-4</v>
      </c>
      <c r="O574" s="358">
        <v>5.1258810107999997E-4</v>
      </c>
      <c r="P574" s="358">
        <v>1</v>
      </c>
      <c r="Q574" s="358">
        <v>12540</v>
      </c>
      <c r="R574" s="358">
        <v>1.0314272766E-4</v>
      </c>
      <c r="S574" s="358">
        <v>0</v>
      </c>
      <c r="T574" s="358">
        <v>0</v>
      </c>
      <c r="U574" s="358">
        <v>0</v>
      </c>
      <c r="V574" s="358">
        <v>0</v>
      </c>
      <c r="W574" s="358">
        <v>0</v>
      </c>
      <c r="X574" s="358">
        <v>0</v>
      </c>
      <c r="Y574" s="358" t="s">
        <v>1443</v>
      </c>
      <c r="Z574" s="358" t="s">
        <v>1443</v>
      </c>
    </row>
    <row r="575" spans="2:26" x14ac:dyDescent="0.2">
      <c r="B575" s="358" t="s">
        <v>1792</v>
      </c>
      <c r="C575" s="358" t="s">
        <v>1442</v>
      </c>
      <c r="D575" s="358" t="s">
        <v>1868</v>
      </c>
      <c r="E575" s="358">
        <v>437</v>
      </c>
      <c r="F575" s="358">
        <v>0</v>
      </c>
      <c r="G575" s="358">
        <v>2.3879999999999999</v>
      </c>
      <c r="H575" s="358">
        <v>4.4329999999999998</v>
      </c>
      <c r="I575" s="358">
        <v>0</v>
      </c>
      <c r="J575" s="358">
        <v>0</v>
      </c>
      <c r="K575" s="358">
        <v>0</v>
      </c>
      <c r="L575" s="358">
        <v>0</v>
      </c>
      <c r="M575" s="358">
        <v>0</v>
      </c>
      <c r="N575" s="358">
        <v>0</v>
      </c>
      <c r="O575" s="358">
        <v>0</v>
      </c>
      <c r="P575" s="358">
        <v>0</v>
      </c>
      <c r="Q575" s="358">
        <v>0</v>
      </c>
      <c r="R575" s="358">
        <v>0</v>
      </c>
      <c r="S575" s="358">
        <v>0</v>
      </c>
      <c r="T575" s="358">
        <v>0</v>
      </c>
      <c r="U575" s="358">
        <v>0</v>
      </c>
      <c r="V575" s="358">
        <v>0</v>
      </c>
      <c r="W575" s="358">
        <v>0</v>
      </c>
      <c r="X575" s="358">
        <v>0</v>
      </c>
      <c r="Y575" s="358" t="s">
        <v>1443</v>
      </c>
      <c r="Z575" s="358" t="s">
        <v>1443</v>
      </c>
    </row>
    <row r="576" spans="2:26" x14ac:dyDescent="0.2">
      <c r="B576" s="358" t="s">
        <v>1793</v>
      </c>
      <c r="C576" s="358" t="s">
        <v>1442</v>
      </c>
      <c r="D576" s="358" t="s">
        <v>1868</v>
      </c>
      <c r="E576" s="358">
        <v>17</v>
      </c>
      <c r="F576" s="358">
        <v>0</v>
      </c>
      <c r="G576" s="358">
        <v>1.946</v>
      </c>
      <c r="H576" s="358">
        <v>1.522</v>
      </c>
      <c r="I576" s="358">
        <v>0</v>
      </c>
      <c r="J576" s="358">
        <v>0</v>
      </c>
      <c r="K576" s="358">
        <v>0</v>
      </c>
      <c r="L576" s="358">
        <v>0</v>
      </c>
      <c r="M576" s="358">
        <v>0</v>
      </c>
      <c r="N576" s="358">
        <v>0</v>
      </c>
      <c r="O576" s="358">
        <v>0</v>
      </c>
      <c r="P576" s="358">
        <v>0</v>
      </c>
      <c r="Q576" s="358">
        <v>0</v>
      </c>
      <c r="R576" s="358">
        <v>0</v>
      </c>
      <c r="S576" s="358">
        <v>0</v>
      </c>
      <c r="T576" s="358">
        <v>0</v>
      </c>
      <c r="U576" s="358">
        <v>0</v>
      </c>
      <c r="V576" s="358">
        <v>0</v>
      </c>
      <c r="W576" s="358">
        <v>0</v>
      </c>
      <c r="X576" s="358">
        <v>0</v>
      </c>
      <c r="Y576" s="358" t="s">
        <v>1443</v>
      </c>
      <c r="Z576" s="358" t="s">
        <v>1443</v>
      </c>
    </row>
    <row r="577" spans="2:26" x14ac:dyDescent="0.2">
      <c r="B577" s="358" t="s">
        <v>1420</v>
      </c>
      <c r="C577" s="358" t="s">
        <v>1442</v>
      </c>
      <c r="D577" s="358" t="s">
        <v>1868</v>
      </c>
      <c r="E577" s="358">
        <v>898</v>
      </c>
      <c r="F577" s="358">
        <v>0.72399999999999998</v>
      </c>
      <c r="G577" s="358">
        <v>2.3119999999999998</v>
      </c>
      <c r="H577" s="358">
        <v>0</v>
      </c>
      <c r="I577" s="358">
        <v>0</v>
      </c>
      <c r="J577" s="358">
        <v>0</v>
      </c>
      <c r="K577" s="358">
        <v>0</v>
      </c>
      <c r="L577" s="358">
        <v>0</v>
      </c>
      <c r="M577" s="358">
        <v>0</v>
      </c>
      <c r="N577" s="358">
        <v>0</v>
      </c>
      <c r="O577" s="358">
        <v>0</v>
      </c>
      <c r="P577" s="358">
        <v>2</v>
      </c>
      <c r="Q577" s="358">
        <v>45720</v>
      </c>
      <c r="R577" s="358">
        <v>3.6881338980000001E-4</v>
      </c>
      <c r="S577" s="358">
        <v>0</v>
      </c>
      <c r="T577" s="358">
        <v>0</v>
      </c>
      <c r="U577" s="358">
        <v>0</v>
      </c>
      <c r="V577" s="358">
        <v>0</v>
      </c>
      <c r="W577" s="358">
        <v>0</v>
      </c>
      <c r="X577" s="358">
        <v>0</v>
      </c>
      <c r="Y577" s="358" t="s">
        <v>1443</v>
      </c>
      <c r="Z577" s="358" t="s">
        <v>1443</v>
      </c>
    </row>
    <row r="578" spans="2:26" x14ac:dyDescent="0.2">
      <c r="B578" s="358" t="s">
        <v>1421</v>
      </c>
      <c r="C578" s="358" t="s">
        <v>1442</v>
      </c>
      <c r="D578" s="358" t="s">
        <v>1868</v>
      </c>
      <c r="E578" s="358">
        <v>1217</v>
      </c>
      <c r="F578" s="358">
        <v>3.2469999999999999</v>
      </c>
      <c r="G578" s="358">
        <v>1.4790000000000001</v>
      </c>
      <c r="H578" s="358">
        <v>5.57</v>
      </c>
      <c r="I578" s="358">
        <v>0.154</v>
      </c>
      <c r="J578" s="358">
        <v>4.0000000000000001E-3</v>
      </c>
      <c r="K578" s="358">
        <v>2</v>
      </c>
      <c r="L578" s="358">
        <v>5184</v>
      </c>
      <c r="M578" s="358">
        <v>5184</v>
      </c>
      <c r="N578" s="358">
        <v>1.3439809966999999E-4</v>
      </c>
      <c r="O578" s="358">
        <v>1.3439809966999999E-4</v>
      </c>
      <c r="P578" s="358">
        <v>1</v>
      </c>
      <c r="Q578" s="358">
        <v>150</v>
      </c>
      <c r="R578" s="358">
        <v>3.1255371999999998E-6</v>
      </c>
      <c r="S578" s="358">
        <v>0</v>
      </c>
      <c r="T578" s="358">
        <v>0</v>
      </c>
      <c r="U578" s="358">
        <v>0</v>
      </c>
      <c r="V578" s="358">
        <v>0</v>
      </c>
      <c r="W578" s="358">
        <v>0</v>
      </c>
      <c r="X578" s="358">
        <v>0</v>
      </c>
      <c r="Y578" s="358" t="s">
        <v>1443</v>
      </c>
      <c r="Z578" s="358" t="s">
        <v>1443</v>
      </c>
    </row>
    <row r="579" spans="2:26" x14ac:dyDescent="0.2">
      <c r="B579" s="358" t="s">
        <v>1794</v>
      </c>
      <c r="C579" s="358" t="s">
        <v>1442</v>
      </c>
      <c r="D579" s="358" t="s">
        <v>1867</v>
      </c>
      <c r="E579" s="358">
        <v>164</v>
      </c>
      <c r="F579" s="358">
        <v>0</v>
      </c>
      <c r="G579" s="358">
        <v>0.63400000000000001</v>
      </c>
      <c r="H579" s="358">
        <v>1.857</v>
      </c>
      <c r="I579" s="358">
        <v>0</v>
      </c>
      <c r="J579" s="358">
        <v>0</v>
      </c>
      <c r="K579" s="358">
        <v>0</v>
      </c>
      <c r="L579" s="358">
        <v>0</v>
      </c>
      <c r="M579" s="358">
        <v>0</v>
      </c>
      <c r="N579" s="358">
        <v>0</v>
      </c>
      <c r="O579" s="358">
        <v>0</v>
      </c>
      <c r="P579" s="358">
        <v>0</v>
      </c>
      <c r="Q579" s="358">
        <v>0</v>
      </c>
      <c r="R579" s="358">
        <v>0</v>
      </c>
      <c r="S579" s="358">
        <v>0</v>
      </c>
      <c r="T579" s="358">
        <v>0</v>
      </c>
      <c r="U579" s="358">
        <v>0</v>
      </c>
      <c r="V579" s="358">
        <v>0</v>
      </c>
      <c r="W579" s="358">
        <v>0</v>
      </c>
      <c r="X579" s="358">
        <v>0</v>
      </c>
      <c r="Y579" s="358" t="s">
        <v>1443</v>
      </c>
      <c r="Z579" s="358" t="s">
        <v>1443</v>
      </c>
    </row>
    <row r="580" spans="2:26" x14ac:dyDescent="0.2">
      <c r="B580" s="358" t="s">
        <v>1795</v>
      </c>
      <c r="C580" s="358" t="s">
        <v>1442</v>
      </c>
      <c r="D580" s="358" t="s">
        <v>1867</v>
      </c>
      <c r="E580" s="358">
        <v>27</v>
      </c>
      <c r="F580" s="358">
        <v>0</v>
      </c>
      <c r="G580" s="358">
        <v>2.7E-2</v>
      </c>
      <c r="H580" s="358">
        <v>0.63600000000000001</v>
      </c>
      <c r="I580" s="358">
        <v>0</v>
      </c>
      <c r="J580" s="358">
        <v>0</v>
      </c>
      <c r="K580" s="358">
        <v>0</v>
      </c>
      <c r="L580" s="358">
        <v>0</v>
      </c>
      <c r="M580" s="358">
        <v>0</v>
      </c>
      <c r="N580" s="358">
        <v>0</v>
      </c>
      <c r="O580" s="358">
        <v>0</v>
      </c>
      <c r="P580" s="358">
        <v>0</v>
      </c>
      <c r="Q580" s="358">
        <v>0</v>
      </c>
      <c r="R580" s="358">
        <v>0</v>
      </c>
      <c r="S580" s="358">
        <v>0</v>
      </c>
      <c r="T580" s="358">
        <v>0</v>
      </c>
      <c r="U580" s="358">
        <v>0</v>
      </c>
      <c r="V580" s="358">
        <v>0</v>
      </c>
      <c r="W580" s="358">
        <v>0</v>
      </c>
      <c r="X580" s="358">
        <v>0</v>
      </c>
      <c r="Y580" s="358" t="s">
        <v>1443</v>
      </c>
      <c r="Z580" s="358" t="s">
        <v>1443</v>
      </c>
    </row>
    <row r="581" spans="2:26" x14ac:dyDescent="0.2">
      <c r="B581" s="358" t="s">
        <v>1796</v>
      </c>
      <c r="C581" s="358" t="s">
        <v>1442</v>
      </c>
      <c r="D581" s="358" t="s">
        <v>1867</v>
      </c>
      <c r="E581" s="358">
        <v>4</v>
      </c>
      <c r="F581" s="358">
        <v>0</v>
      </c>
      <c r="G581" s="358">
        <v>0.112</v>
      </c>
      <c r="H581" s="358">
        <v>0.61099999999999999</v>
      </c>
      <c r="I581" s="358">
        <v>0</v>
      </c>
      <c r="J581" s="358">
        <v>0</v>
      </c>
      <c r="K581" s="358">
        <v>0</v>
      </c>
      <c r="L581" s="358">
        <v>0</v>
      </c>
      <c r="M581" s="358">
        <v>0</v>
      </c>
      <c r="N581" s="358">
        <v>0</v>
      </c>
      <c r="O581" s="358">
        <v>0</v>
      </c>
      <c r="P581" s="358">
        <v>0</v>
      </c>
      <c r="Q581" s="358">
        <v>0</v>
      </c>
      <c r="R581" s="358">
        <v>0</v>
      </c>
      <c r="S581" s="358">
        <v>0</v>
      </c>
      <c r="T581" s="358">
        <v>0</v>
      </c>
      <c r="U581" s="358">
        <v>0</v>
      </c>
      <c r="V581" s="358">
        <v>0</v>
      </c>
      <c r="W581" s="358">
        <v>0</v>
      </c>
      <c r="X581" s="358">
        <v>0</v>
      </c>
      <c r="Y581" s="358" t="s">
        <v>1443</v>
      </c>
      <c r="Z581" s="358" t="s">
        <v>1443</v>
      </c>
    </row>
    <row r="582" spans="2:26" x14ac:dyDescent="0.2">
      <c r="B582" s="358" t="s">
        <v>1797</v>
      </c>
      <c r="C582" s="358" t="s">
        <v>1442</v>
      </c>
      <c r="D582" s="358" t="s">
        <v>1867</v>
      </c>
      <c r="E582" s="358">
        <v>0</v>
      </c>
      <c r="F582" s="358">
        <v>0</v>
      </c>
      <c r="G582" s="358">
        <v>0</v>
      </c>
      <c r="H582" s="358">
        <v>0</v>
      </c>
      <c r="I582" s="358">
        <v>0</v>
      </c>
      <c r="J582" s="358">
        <v>0</v>
      </c>
      <c r="K582" s="358">
        <v>0</v>
      </c>
      <c r="L582" s="358">
        <v>0</v>
      </c>
      <c r="M582" s="358">
        <v>0</v>
      </c>
      <c r="N582" s="358">
        <v>0</v>
      </c>
      <c r="O582" s="358">
        <v>0</v>
      </c>
      <c r="P582" s="358">
        <v>0</v>
      </c>
      <c r="Q582" s="358">
        <v>0</v>
      </c>
      <c r="R582" s="358">
        <v>0</v>
      </c>
      <c r="S582" s="358">
        <v>0</v>
      </c>
      <c r="T582" s="358">
        <v>0</v>
      </c>
      <c r="U582" s="358">
        <v>0</v>
      </c>
      <c r="V582" s="358">
        <v>0</v>
      </c>
      <c r="W582" s="358">
        <v>0</v>
      </c>
      <c r="X582" s="358">
        <v>0</v>
      </c>
      <c r="Y582" s="358" t="s">
        <v>1443</v>
      </c>
      <c r="Z582" s="358" t="s">
        <v>1443</v>
      </c>
    </row>
    <row r="583" spans="2:26" x14ac:dyDescent="0.2">
      <c r="B583" s="358" t="s">
        <v>1798</v>
      </c>
      <c r="C583" s="358" t="s">
        <v>1442</v>
      </c>
      <c r="D583" s="358" t="s">
        <v>1867</v>
      </c>
      <c r="E583" s="358">
        <v>17</v>
      </c>
      <c r="F583" s="358">
        <v>0</v>
      </c>
      <c r="G583" s="358">
        <v>5.8999999999999997E-2</v>
      </c>
      <c r="H583" s="358">
        <v>0.44900000000000001</v>
      </c>
      <c r="I583" s="358">
        <v>0</v>
      </c>
      <c r="J583" s="358">
        <v>0</v>
      </c>
      <c r="K583" s="358">
        <v>0</v>
      </c>
      <c r="L583" s="358">
        <v>0</v>
      </c>
      <c r="M583" s="358">
        <v>0</v>
      </c>
      <c r="N583" s="358">
        <v>0</v>
      </c>
      <c r="O583" s="358">
        <v>0</v>
      </c>
      <c r="P583" s="358">
        <v>0</v>
      </c>
      <c r="Q583" s="358">
        <v>0</v>
      </c>
      <c r="R583" s="358">
        <v>0</v>
      </c>
      <c r="S583" s="358">
        <v>0</v>
      </c>
      <c r="T583" s="358">
        <v>0</v>
      </c>
      <c r="U583" s="358">
        <v>0</v>
      </c>
      <c r="V583" s="358">
        <v>0</v>
      </c>
      <c r="W583" s="358">
        <v>0</v>
      </c>
      <c r="X583" s="358">
        <v>0</v>
      </c>
      <c r="Y583" s="358" t="s">
        <v>1443</v>
      </c>
      <c r="Z583" s="358" t="s">
        <v>1443</v>
      </c>
    </row>
    <row r="584" spans="2:26" x14ac:dyDescent="0.2">
      <c r="B584" s="358" t="s">
        <v>1799</v>
      </c>
      <c r="C584" s="358" t="s">
        <v>1442</v>
      </c>
      <c r="D584" s="358" t="s">
        <v>1867</v>
      </c>
      <c r="E584" s="358">
        <v>0</v>
      </c>
      <c r="F584" s="358">
        <v>0</v>
      </c>
      <c r="G584" s="358">
        <v>0</v>
      </c>
      <c r="H584" s="358">
        <v>0</v>
      </c>
      <c r="I584" s="358">
        <v>0</v>
      </c>
      <c r="J584" s="358">
        <v>0</v>
      </c>
      <c r="K584" s="358">
        <v>0</v>
      </c>
      <c r="L584" s="358">
        <v>0</v>
      </c>
      <c r="M584" s="358">
        <v>0</v>
      </c>
      <c r="N584" s="358">
        <v>0</v>
      </c>
      <c r="O584" s="358">
        <v>0</v>
      </c>
      <c r="P584" s="358">
        <v>0</v>
      </c>
      <c r="Q584" s="358">
        <v>0</v>
      </c>
      <c r="R584" s="358">
        <v>0</v>
      </c>
      <c r="S584" s="358">
        <v>0</v>
      </c>
      <c r="T584" s="358">
        <v>0</v>
      </c>
      <c r="U584" s="358">
        <v>0</v>
      </c>
      <c r="V584" s="358">
        <v>0</v>
      </c>
      <c r="W584" s="358">
        <v>0</v>
      </c>
      <c r="X584" s="358">
        <v>0</v>
      </c>
      <c r="Y584" s="358" t="s">
        <v>1443</v>
      </c>
      <c r="Z584" s="358" t="s">
        <v>1443</v>
      </c>
    </row>
    <row r="585" spans="2:26" x14ac:dyDescent="0.2">
      <c r="B585" s="358" t="s">
        <v>1800</v>
      </c>
      <c r="C585" s="358" t="s">
        <v>1442</v>
      </c>
      <c r="D585" s="358" t="s">
        <v>1867</v>
      </c>
      <c r="E585" s="358">
        <v>119</v>
      </c>
      <c r="F585" s="358">
        <v>0</v>
      </c>
      <c r="G585" s="358">
        <v>0.54600000000000004</v>
      </c>
      <c r="H585" s="358">
        <v>1.421</v>
      </c>
      <c r="I585" s="358">
        <v>0</v>
      </c>
      <c r="J585" s="358">
        <v>0</v>
      </c>
      <c r="K585" s="358">
        <v>0</v>
      </c>
      <c r="L585" s="358">
        <v>0</v>
      </c>
      <c r="M585" s="358">
        <v>0</v>
      </c>
      <c r="N585" s="358">
        <v>0</v>
      </c>
      <c r="O585" s="358">
        <v>0</v>
      </c>
      <c r="P585" s="358">
        <v>0</v>
      </c>
      <c r="Q585" s="358">
        <v>0</v>
      </c>
      <c r="R585" s="358">
        <v>0</v>
      </c>
      <c r="S585" s="358">
        <v>0</v>
      </c>
      <c r="T585" s="358">
        <v>0</v>
      </c>
      <c r="U585" s="358">
        <v>0</v>
      </c>
      <c r="V585" s="358">
        <v>0</v>
      </c>
      <c r="W585" s="358">
        <v>0</v>
      </c>
      <c r="X585" s="358">
        <v>0</v>
      </c>
      <c r="Y585" s="358" t="s">
        <v>1443</v>
      </c>
      <c r="Z585" s="358" t="s">
        <v>1443</v>
      </c>
    </row>
    <row r="586" spans="2:26" x14ac:dyDescent="0.2">
      <c r="B586" s="358" t="s">
        <v>1801</v>
      </c>
      <c r="C586" s="358" t="s">
        <v>1442</v>
      </c>
      <c r="D586" s="358" t="s">
        <v>1867</v>
      </c>
      <c r="E586" s="358">
        <v>3</v>
      </c>
      <c r="F586" s="358">
        <v>0</v>
      </c>
      <c r="G586" s="358">
        <v>0.52</v>
      </c>
      <c r="H586" s="358">
        <v>1.3049999999999999</v>
      </c>
      <c r="I586" s="358">
        <v>0</v>
      </c>
      <c r="J586" s="358">
        <v>0</v>
      </c>
      <c r="K586" s="358">
        <v>0</v>
      </c>
      <c r="L586" s="358">
        <v>0</v>
      </c>
      <c r="M586" s="358">
        <v>0</v>
      </c>
      <c r="N586" s="358">
        <v>0</v>
      </c>
      <c r="O586" s="358">
        <v>0</v>
      </c>
      <c r="P586" s="358">
        <v>0</v>
      </c>
      <c r="Q586" s="358">
        <v>0</v>
      </c>
      <c r="R586" s="358">
        <v>0</v>
      </c>
      <c r="S586" s="358">
        <v>0</v>
      </c>
      <c r="T586" s="358">
        <v>0</v>
      </c>
      <c r="U586" s="358">
        <v>0</v>
      </c>
      <c r="V586" s="358">
        <v>0</v>
      </c>
      <c r="W586" s="358">
        <v>0</v>
      </c>
      <c r="X586" s="358">
        <v>0</v>
      </c>
      <c r="Y586" s="358" t="s">
        <v>1443</v>
      </c>
      <c r="Z586" s="358" t="s">
        <v>1443</v>
      </c>
    </row>
    <row r="587" spans="2:26" x14ac:dyDescent="0.2">
      <c r="B587" s="358" t="s">
        <v>1802</v>
      </c>
      <c r="C587" s="358" t="s">
        <v>1442</v>
      </c>
      <c r="D587" s="358" t="s">
        <v>1867</v>
      </c>
      <c r="E587" s="358">
        <v>1</v>
      </c>
      <c r="F587" s="358">
        <v>0</v>
      </c>
      <c r="G587" s="358">
        <v>3.5999999999999997E-2</v>
      </c>
      <c r="H587" s="358">
        <v>2.2400000000000002</v>
      </c>
      <c r="I587" s="358">
        <v>0</v>
      </c>
      <c r="J587" s="358">
        <v>0</v>
      </c>
      <c r="K587" s="358">
        <v>0</v>
      </c>
      <c r="L587" s="358">
        <v>0</v>
      </c>
      <c r="M587" s="358">
        <v>0</v>
      </c>
      <c r="N587" s="358">
        <v>0</v>
      </c>
      <c r="O587" s="358">
        <v>0</v>
      </c>
      <c r="P587" s="358">
        <v>0</v>
      </c>
      <c r="Q587" s="358">
        <v>0</v>
      </c>
      <c r="R587" s="358">
        <v>0</v>
      </c>
      <c r="S587" s="358">
        <v>0</v>
      </c>
      <c r="T587" s="358">
        <v>0</v>
      </c>
      <c r="U587" s="358">
        <v>0</v>
      </c>
      <c r="V587" s="358">
        <v>0</v>
      </c>
      <c r="W587" s="358">
        <v>0</v>
      </c>
      <c r="X587" s="358">
        <v>0</v>
      </c>
      <c r="Y587" s="358" t="s">
        <v>1443</v>
      </c>
      <c r="Z587" s="358" t="s">
        <v>1443</v>
      </c>
    </row>
    <row r="588" spans="2:26" x14ac:dyDescent="0.2">
      <c r="B588" s="358" t="s">
        <v>1803</v>
      </c>
      <c r="C588" s="358" t="s">
        <v>1442</v>
      </c>
      <c r="D588" s="358" t="s">
        <v>1867</v>
      </c>
      <c r="E588" s="358">
        <v>27</v>
      </c>
      <c r="F588" s="358">
        <v>0</v>
      </c>
      <c r="G588" s="358">
        <v>1.1619999999999999</v>
      </c>
      <c r="H588" s="358">
        <v>0.72199999999999998</v>
      </c>
      <c r="I588" s="358">
        <v>0</v>
      </c>
      <c r="J588" s="358">
        <v>0</v>
      </c>
      <c r="K588" s="358">
        <v>0</v>
      </c>
      <c r="L588" s="358">
        <v>0</v>
      </c>
      <c r="M588" s="358">
        <v>0</v>
      </c>
      <c r="N588" s="358">
        <v>0</v>
      </c>
      <c r="O588" s="358">
        <v>0</v>
      </c>
      <c r="P588" s="358">
        <v>0</v>
      </c>
      <c r="Q588" s="358">
        <v>0</v>
      </c>
      <c r="R588" s="358">
        <v>0</v>
      </c>
      <c r="S588" s="358">
        <v>0</v>
      </c>
      <c r="T588" s="358">
        <v>0</v>
      </c>
      <c r="U588" s="358">
        <v>0</v>
      </c>
      <c r="V588" s="358">
        <v>0</v>
      </c>
      <c r="W588" s="358">
        <v>0</v>
      </c>
      <c r="X588" s="358">
        <v>0</v>
      </c>
      <c r="Y588" s="358" t="s">
        <v>1443</v>
      </c>
      <c r="Z588" s="358" t="s">
        <v>1443</v>
      </c>
    </row>
    <row r="589" spans="2:26" x14ac:dyDescent="0.2">
      <c r="B589" s="358" t="s">
        <v>1804</v>
      </c>
      <c r="C589" s="358" t="s">
        <v>1442</v>
      </c>
      <c r="D589" s="358" t="s">
        <v>1867</v>
      </c>
      <c r="E589" s="358">
        <v>19</v>
      </c>
      <c r="F589" s="358">
        <v>0</v>
      </c>
      <c r="G589" s="358">
        <v>7.8E-2</v>
      </c>
      <c r="H589" s="358">
        <v>1.3460000000000001</v>
      </c>
      <c r="I589" s="358">
        <v>0</v>
      </c>
      <c r="J589" s="358">
        <v>0</v>
      </c>
      <c r="K589" s="358">
        <v>0</v>
      </c>
      <c r="L589" s="358">
        <v>0</v>
      </c>
      <c r="M589" s="358">
        <v>0</v>
      </c>
      <c r="N589" s="358">
        <v>0</v>
      </c>
      <c r="O589" s="358">
        <v>0</v>
      </c>
      <c r="P589" s="358">
        <v>0</v>
      </c>
      <c r="Q589" s="358">
        <v>0</v>
      </c>
      <c r="R589" s="358">
        <v>0</v>
      </c>
      <c r="S589" s="358">
        <v>0</v>
      </c>
      <c r="T589" s="358">
        <v>0</v>
      </c>
      <c r="U589" s="358">
        <v>0</v>
      </c>
      <c r="V589" s="358">
        <v>0</v>
      </c>
      <c r="W589" s="358">
        <v>0</v>
      </c>
      <c r="X589" s="358">
        <v>0</v>
      </c>
      <c r="Y589" s="358" t="s">
        <v>1443</v>
      </c>
      <c r="Z589" s="358" t="s">
        <v>1443</v>
      </c>
    </row>
    <row r="590" spans="2:26" x14ac:dyDescent="0.2">
      <c r="B590" s="358" t="s">
        <v>1805</v>
      </c>
      <c r="C590" s="358" t="s">
        <v>1442</v>
      </c>
      <c r="D590" s="358" t="s">
        <v>1867</v>
      </c>
      <c r="E590" s="358">
        <v>147</v>
      </c>
      <c r="F590" s="358">
        <v>0</v>
      </c>
      <c r="G590" s="358">
        <v>1.0569999999999999</v>
      </c>
      <c r="H590" s="358">
        <v>0</v>
      </c>
      <c r="I590" s="358">
        <v>0</v>
      </c>
      <c r="J590" s="358">
        <v>0</v>
      </c>
      <c r="K590" s="358">
        <v>0</v>
      </c>
      <c r="L590" s="358">
        <v>0</v>
      </c>
      <c r="M590" s="358">
        <v>0</v>
      </c>
      <c r="N590" s="358">
        <v>0</v>
      </c>
      <c r="O590" s="358">
        <v>0</v>
      </c>
      <c r="P590" s="358">
        <v>0</v>
      </c>
      <c r="Q590" s="358">
        <v>0</v>
      </c>
      <c r="R590" s="358">
        <v>0</v>
      </c>
      <c r="S590" s="358">
        <v>0</v>
      </c>
      <c r="T590" s="358">
        <v>0</v>
      </c>
      <c r="U590" s="358">
        <v>0</v>
      </c>
      <c r="V590" s="358">
        <v>0</v>
      </c>
      <c r="W590" s="358">
        <v>0</v>
      </c>
      <c r="X590" s="358">
        <v>0</v>
      </c>
      <c r="Y590" s="358" t="s">
        <v>1443</v>
      </c>
      <c r="Z590" s="358" t="s">
        <v>1443</v>
      </c>
    </row>
    <row r="591" spans="2:26" x14ac:dyDescent="0.2">
      <c r="B591" s="358" t="s">
        <v>1806</v>
      </c>
      <c r="C591" s="358" t="s">
        <v>1442</v>
      </c>
      <c r="D591" s="358" t="s">
        <v>1867</v>
      </c>
      <c r="E591" s="358">
        <v>180</v>
      </c>
      <c r="F591" s="358">
        <v>0</v>
      </c>
      <c r="G591" s="358">
        <v>1.6439999999999999</v>
      </c>
      <c r="H591" s="358">
        <v>1.861</v>
      </c>
      <c r="I591" s="358">
        <v>1.2999999999999999E-2</v>
      </c>
      <c r="J591" s="358">
        <v>0</v>
      </c>
      <c r="K591" s="358">
        <v>2</v>
      </c>
      <c r="L591" s="358">
        <v>193</v>
      </c>
      <c r="M591" s="358">
        <v>193</v>
      </c>
      <c r="N591" s="358">
        <v>6.0322867993000003E-4</v>
      </c>
      <c r="O591" s="358">
        <v>6.0322867993000003E-4</v>
      </c>
      <c r="P591" s="358">
        <v>0</v>
      </c>
      <c r="Q591" s="358">
        <v>0</v>
      </c>
      <c r="R591" s="358">
        <v>0</v>
      </c>
      <c r="S591" s="358">
        <v>0</v>
      </c>
      <c r="T591" s="358">
        <v>0</v>
      </c>
      <c r="U591" s="358">
        <v>0</v>
      </c>
      <c r="V591" s="358">
        <v>0</v>
      </c>
      <c r="W591" s="358">
        <v>0</v>
      </c>
      <c r="X591" s="358">
        <v>0</v>
      </c>
      <c r="Y591" s="358" t="s">
        <v>1443</v>
      </c>
      <c r="Z591" s="358" t="s">
        <v>1443</v>
      </c>
    </row>
    <row r="592" spans="2:26" x14ac:dyDescent="0.2">
      <c r="B592" s="358" t="s">
        <v>1422</v>
      </c>
      <c r="C592" s="358" t="s">
        <v>1442</v>
      </c>
      <c r="D592" s="358" t="s">
        <v>1868</v>
      </c>
      <c r="E592" s="358">
        <v>1176</v>
      </c>
      <c r="F592" s="358">
        <v>0</v>
      </c>
      <c r="G592" s="358">
        <v>6.1079999999999997</v>
      </c>
      <c r="H592" s="358">
        <v>2.7429999999999999</v>
      </c>
      <c r="I592" s="358">
        <v>1.536</v>
      </c>
      <c r="J592" s="358">
        <v>0.16200000000000001</v>
      </c>
      <c r="K592" s="358">
        <v>4</v>
      </c>
      <c r="L592" s="358">
        <v>101483</v>
      </c>
      <c r="M592" s="358">
        <v>101483</v>
      </c>
      <c r="N592" s="358">
        <v>4.4382628263999998E-4</v>
      </c>
      <c r="O592" s="358">
        <v>4.4382628263999998E-4</v>
      </c>
      <c r="P592" s="358">
        <v>3</v>
      </c>
      <c r="Q592" s="358">
        <v>10674</v>
      </c>
      <c r="R592" s="358">
        <v>1.2502148807E-4</v>
      </c>
      <c r="S592" s="358">
        <v>0</v>
      </c>
      <c r="T592" s="358">
        <v>0</v>
      </c>
      <c r="U592" s="358">
        <v>0</v>
      </c>
      <c r="V592" s="358">
        <v>0</v>
      </c>
      <c r="W592" s="358">
        <v>0</v>
      </c>
      <c r="X592" s="358">
        <v>0</v>
      </c>
      <c r="Y592" s="358" t="s">
        <v>1443</v>
      </c>
      <c r="Z592" s="358" t="s">
        <v>1443</v>
      </c>
    </row>
    <row r="593" spans="2:26" x14ac:dyDescent="0.2">
      <c r="B593" s="358" t="s">
        <v>1807</v>
      </c>
      <c r="C593" s="358" t="s">
        <v>1442</v>
      </c>
      <c r="D593" s="358" t="s">
        <v>1867</v>
      </c>
      <c r="E593" s="358">
        <v>1</v>
      </c>
      <c r="F593" s="358">
        <v>0</v>
      </c>
      <c r="G593" s="358">
        <v>5.8000000000000003E-2</v>
      </c>
      <c r="H593" s="358">
        <v>0.95199999999999996</v>
      </c>
      <c r="I593" s="358">
        <v>0</v>
      </c>
      <c r="J593" s="358">
        <v>0</v>
      </c>
      <c r="K593" s="358">
        <v>0</v>
      </c>
      <c r="L593" s="358">
        <v>0</v>
      </c>
      <c r="M593" s="358">
        <v>0</v>
      </c>
      <c r="N593" s="358">
        <v>0</v>
      </c>
      <c r="O593" s="358">
        <v>0</v>
      </c>
      <c r="P593" s="358">
        <v>0</v>
      </c>
      <c r="Q593" s="358">
        <v>0</v>
      </c>
      <c r="R593" s="358">
        <v>0</v>
      </c>
      <c r="S593" s="358">
        <v>0</v>
      </c>
      <c r="T593" s="358">
        <v>0</v>
      </c>
      <c r="U593" s="358">
        <v>0</v>
      </c>
      <c r="V593" s="358">
        <v>0</v>
      </c>
      <c r="W593" s="358">
        <v>0</v>
      </c>
      <c r="X593" s="358">
        <v>0</v>
      </c>
      <c r="Y593" s="358" t="s">
        <v>1443</v>
      </c>
      <c r="Z593" s="358" t="s">
        <v>1443</v>
      </c>
    </row>
    <row r="594" spans="2:26" x14ac:dyDescent="0.2">
      <c r="B594" s="358" t="s">
        <v>1808</v>
      </c>
      <c r="C594" s="358" t="s">
        <v>1442</v>
      </c>
      <c r="D594" s="358" t="s">
        <v>1868</v>
      </c>
      <c r="E594" s="358">
        <v>0</v>
      </c>
      <c r="F594" s="358">
        <v>0</v>
      </c>
      <c r="G594" s="358">
        <v>0.93</v>
      </c>
      <c r="H594" s="358">
        <v>0</v>
      </c>
      <c r="I594" s="358">
        <v>0</v>
      </c>
      <c r="J594" s="358">
        <v>0</v>
      </c>
      <c r="K594" s="358">
        <v>0</v>
      </c>
      <c r="L594" s="358">
        <v>0</v>
      </c>
      <c r="M594" s="358">
        <v>0</v>
      </c>
      <c r="N594" s="358">
        <v>0</v>
      </c>
      <c r="O594" s="358">
        <v>0</v>
      </c>
      <c r="P594" s="358">
        <v>0</v>
      </c>
      <c r="Q594" s="358">
        <v>0</v>
      </c>
      <c r="R594" s="358">
        <v>0</v>
      </c>
      <c r="S594" s="358">
        <v>0</v>
      </c>
      <c r="T594" s="358">
        <v>0</v>
      </c>
      <c r="U594" s="358">
        <v>0</v>
      </c>
      <c r="V594" s="358">
        <v>0</v>
      </c>
      <c r="W594" s="358">
        <v>0</v>
      </c>
      <c r="X594" s="358">
        <v>0</v>
      </c>
      <c r="Y594" s="358" t="s">
        <v>1443</v>
      </c>
      <c r="Z594" s="358" t="s">
        <v>1443</v>
      </c>
    </row>
    <row r="595" spans="2:26" x14ac:dyDescent="0.2">
      <c r="B595" s="358" t="s">
        <v>1809</v>
      </c>
      <c r="C595" s="358" t="s">
        <v>1442</v>
      </c>
      <c r="D595" s="358" t="s">
        <v>1867</v>
      </c>
      <c r="E595" s="358">
        <v>0</v>
      </c>
      <c r="F595" s="358">
        <v>0</v>
      </c>
      <c r="G595" s="358">
        <v>0</v>
      </c>
      <c r="H595" s="358">
        <v>0</v>
      </c>
      <c r="I595" s="358">
        <v>0</v>
      </c>
      <c r="J595" s="358">
        <v>0</v>
      </c>
      <c r="K595" s="358">
        <v>0</v>
      </c>
      <c r="L595" s="358">
        <v>0</v>
      </c>
      <c r="M595" s="358">
        <v>0</v>
      </c>
      <c r="N595" s="358">
        <v>0</v>
      </c>
      <c r="O595" s="358">
        <v>0</v>
      </c>
      <c r="P595" s="358">
        <v>0</v>
      </c>
      <c r="Q595" s="358">
        <v>0</v>
      </c>
      <c r="R595" s="358">
        <v>0</v>
      </c>
      <c r="S595" s="358">
        <v>0</v>
      </c>
      <c r="T595" s="358">
        <v>0</v>
      </c>
      <c r="U595" s="358">
        <v>0</v>
      </c>
      <c r="V595" s="358">
        <v>0</v>
      </c>
      <c r="W595" s="358">
        <v>0</v>
      </c>
      <c r="X595" s="358">
        <v>0</v>
      </c>
      <c r="Y595" s="358" t="s">
        <v>1443</v>
      </c>
      <c r="Z595" s="358" t="s">
        <v>1443</v>
      </c>
    </row>
    <row r="596" spans="2:26" x14ac:dyDescent="0.2">
      <c r="B596" s="358" t="s">
        <v>1423</v>
      </c>
      <c r="C596" s="358" t="s">
        <v>1442</v>
      </c>
      <c r="D596" s="358" t="s">
        <v>1868</v>
      </c>
      <c r="E596" s="358">
        <v>176</v>
      </c>
      <c r="F596" s="358">
        <v>0</v>
      </c>
      <c r="G596" s="358">
        <v>2.726</v>
      </c>
      <c r="H596" s="358">
        <v>2.786</v>
      </c>
      <c r="I596" s="358">
        <v>1.7999999999999999E-2</v>
      </c>
      <c r="J596" s="358">
        <v>0.443</v>
      </c>
      <c r="K596" s="358">
        <v>1</v>
      </c>
      <c r="L596" s="358">
        <v>180</v>
      </c>
      <c r="M596" s="358">
        <v>180</v>
      </c>
      <c r="N596" s="358">
        <v>3.1255371999999998E-6</v>
      </c>
      <c r="O596" s="358">
        <v>3.1255371999999998E-6</v>
      </c>
      <c r="P596" s="358">
        <v>1</v>
      </c>
      <c r="Q596" s="358">
        <v>4310</v>
      </c>
      <c r="R596" s="358">
        <v>3.1255372020000002E-5</v>
      </c>
      <c r="S596" s="358">
        <v>0</v>
      </c>
      <c r="T596" s="358">
        <v>0</v>
      </c>
      <c r="U596" s="358">
        <v>0</v>
      </c>
      <c r="V596" s="358">
        <v>0</v>
      </c>
      <c r="W596" s="358">
        <v>0</v>
      </c>
      <c r="X596" s="358">
        <v>0</v>
      </c>
      <c r="Y596" s="358" t="s">
        <v>1443</v>
      </c>
      <c r="Z596" s="358" t="s">
        <v>1443</v>
      </c>
    </row>
    <row r="597" spans="2:26" x14ac:dyDescent="0.2">
      <c r="B597" s="358" t="s">
        <v>1810</v>
      </c>
      <c r="C597" s="358" t="s">
        <v>1442</v>
      </c>
      <c r="D597" s="358" t="s">
        <v>1867</v>
      </c>
      <c r="E597" s="358">
        <v>0</v>
      </c>
      <c r="F597" s="358">
        <v>0</v>
      </c>
      <c r="G597" s="358">
        <v>0</v>
      </c>
      <c r="H597" s="358">
        <v>0</v>
      </c>
      <c r="I597" s="358">
        <v>0</v>
      </c>
      <c r="J597" s="358">
        <v>0</v>
      </c>
      <c r="K597" s="358">
        <v>0</v>
      </c>
      <c r="L597" s="358">
        <v>0</v>
      </c>
      <c r="M597" s="358">
        <v>0</v>
      </c>
      <c r="N597" s="358">
        <v>0</v>
      </c>
      <c r="O597" s="358">
        <v>0</v>
      </c>
      <c r="P597" s="358">
        <v>0</v>
      </c>
      <c r="Q597" s="358">
        <v>0</v>
      </c>
      <c r="R597" s="358">
        <v>0</v>
      </c>
      <c r="S597" s="358">
        <v>0</v>
      </c>
      <c r="T597" s="358">
        <v>0</v>
      </c>
      <c r="U597" s="358">
        <v>0</v>
      </c>
      <c r="V597" s="358">
        <v>0</v>
      </c>
      <c r="W597" s="358">
        <v>0</v>
      </c>
      <c r="X597" s="358">
        <v>0</v>
      </c>
      <c r="Y597" s="358" t="s">
        <v>1443</v>
      </c>
      <c r="Z597" s="358" t="s">
        <v>1443</v>
      </c>
    </row>
    <row r="598" spans="2:26" x14ac:dyDescent="0.2">
      <c r="B598" s="358" t="s">
        <v>1811</v>
      </c>
      <c r="C598" s="358" t="s">
        <v>1442</v>
      </c>
      <c r="D598" s="358" t="s">
        <v>1867</v>
      </c>
      <c r="E598" s="358">
        <v>0</v>
      </c>
      <c r="F598" s="358">
        <v>0</v>
      </c>
      <c r="G598" s="358">
        <v>0</v>
      </c>
      <c r="H598" s="358">
        <v>0</v>
      </c>
      <c r="I598" s="358">
        <v>0</v>
      </c>
      <c r="J598" s="358">
        <v>0</v>
      </c>
      <c r="K598" s="358">
        <v>0</v>
      </c>
      <c r="L598" s="358">
        <v>0</v>
      </c>
      <c r="M598" s="358">
        <v>0</v>
      </c>
      <c r="N598" s="358">
        <v>0</v>
      </c>
      <c r="O598" s="358">
        <v>0</v>
      </c>
      <c r="P598" s="358">
        <v>0</v>
      </c>
      <c r="Q598" s="358">
        <v>0</v>
      </c>
      <c r="R598" s="358">
        <v>0</v>
      </c>
      <c r="S598" s="358">
        <v>0</v>
      </c>
      <c r="T598" s="358">
        <v>0</v>
      </c>
      <c r="U598" s="358">
        <v>0</v>
      </c>
      <c r="V598" s="358">
        <v>0</v>
      </c>
      <c r="W598" s="358">
        <v>0</v>
      </c>
      <c r="X598" s="358">
        <v>0</v>
      </c>
      <c r="Y598" s="358" t="s">
        <v>1443</v>
      </c>
      <c r="Z598" s="358" t="s">
        <v>1443</v>
      </c>
    </row>
    <row r="599" spans="2:26" x14ac:dyDescent="0.2">
      <c r="B599" s="358" t="s">
        <v>1812</v>
      </c>
      <c r="C599" s="358" t="s">
        <v>1442</v>
      </c>
      <c r="D599" s="358" t="s">
        <v>1867</v>
      </c>
      <c r="E599" s="358">
        <v>433</v>
      </c>
      <c r="F599" s="358">
        <v>0</v>
      </c>
      <c r="G599" s="358">
        <v>2.395</v>
      </c>
      <c r="H599" s="358">
        <v>2.1890000000000001</v>
      </c>
      <c r="I599" s="358">
        <v>0</v>
      </c>
      <c r="J599" s="358">
        <v>0</v>
      </c>
      <c r="K599" s="358">
        <v>0</v>
      </c>
      <c r="L599" s="358">
        <v>0</v>
      </c>
      <c r="M599" s="358">
        <v>0</v>
      </c>
      <c r="N599" s="358">
        <v>0</v>
      </c>
      <c r="O599" s="358">
        <v>0</v>
      </c>
      <c r="P599" s="358">
        <v>0</v>
      </c>
      <c r="Q599" s="358">
        <v>0</v>
      </c>
      <c r="R599" s="358">
        <v>0</v>
      </c>
      <c r="S599" s="358">
        <v>0</v>
      </c>
      <c r="T599" s="358">
        <v>0</v>
      </c>
      <c r="U599" s="358">
        <v>0</v>
      </c>
      <c r="V599" s="358">
        <v>0</v>
      </c>
      <c r="W599" s="358">
        <v>0</v>
      </c>
      <c r="X599" s="358">
        <v>0</v>
      </c>
      <c r="Y599" s="358" t="s">
        <v>1443</v>
      </c>
      <c r="Z599" s="358" t="s">
        <v>1443</v>
      </c>
    </row>
    <row r="600" spans="2:26" x14ac:dyDescent="0.2">
      <c r="B600" s="358" t="s">
        <v>1424</v>
      </c>
      <c r="C600" s="358" t="s">
        <v>1442</v>
      </c>
      <c r="D600" s="358" t="s">
        <v>1867</v>
      </c>
      <c r="E600" s="358">
        <v>427</v>
      </c>
      <c r="F600" s="358">
        <v>0</v>
      </c>
      <c r="G600" s="358">
        <v>3.88</v>
      </c>
      <c r="H600" s="358">
        <v>2.121</v>
      </c>
      <c r="I600" s="358">
        <v>1.0999999999999999E-2</v>
      </c>
      <c r="J600" s="358">
        <v>0.19800000000000001</v>
      </c>
      <c r="K600" s="358">
        <v>0</v>
      </c>
      <c r="L600" s="358">
        <v>348</v>
      </c>
      <c r="M600" s="358">
        <v>348</v>
      </c>
      <c r="N600" s="358">
        <v>3.1255371999999998E-6</v>
      </c>
      <c r="O600" s="358">
        <v>3.1255371999999998E-6</v>
      </c>
      <c r="P600" s="358">
        <v>2</v>
      </c>
      <c r="Q600" s="358">
        <v>6125</v>
      </c>
      <c r="R600" s="358">
        <v>7.1887355640000005E-5</v>
      </c>
      <c r="S600" s="358">
        <v>0</v>
      </c>
      <c r="T600" s="358">
        <v>0</v>
      </c>
      <c r="U600" s="358">
        <v>0</v>
      </c>
      <c r="V600" s="358">
        <v>0</v>
      </c>
      <c r="W600" s="358">
        <v>0</v>
      </c>
      <c r="X600" s="358">
        <v>0</v>
      </c>
      <c r="Y600" s="358" t="s">
        <v>1443</v>
      </c>
      <c r="Z600" s="358" t="s">
        <v>1443</v>
      </c>
    </row>
    <row r="601" spans="2:26" x14ac:dyDescent="0.2">
      <c r="B601" s="358" t="s">
        <v>1813</v>
      </c>
      <c r="C601" s="358" t="s">
        <v>1442</v>
      </c>
      <c r="D601" s="358" t="s">
        <v>1867</v>
      </c>
      <c r="E601" s="358">
        <v>188</v>
      </c>
      <c r="F601" s="358">
        <v>0</v>
      </c>
      <c r="G601" s="358">
        <v>3.044</v>
      </c>
      <c r="H601" s="358">
        <v>3.7</v>
      </c>
      <c r="I601" s="358">
        <v>0</v>
      </c>
      <c r="J601" s="358">
        <v>0</v>
      </c>
      <c r="K601" s="358">
        <v>0</v>
      </c>
      <c r="L601" s="358">
        <v>0</v>
      </c>
      <c r="M601" s="358">
        <v>0</v>
      </c>
      <c r="N601" s="358">
        <v>0</v>
      </c>
      <c r="O601" s="358">
        <v>0</v>
      </c>
      <c r="P601" s="358">
        <v>0</v>
      </c>
      <c r="Q601" s="358">
        <v>0</v>
      </c>
      <c r="R601" s="358">
        <v>0</v>
      </c>
      <c r="S601" s="358">
        <v>0</v>
      </c>
      <c r="T601" s="358">
        <v>0</v>
      </c>
      <c r="U601" s="358">
        <v>0</v>
      </c>
      <c r="V601" s="358">
        <v>0</v>
      </c>
      <c r="W601" s="358">
        <v>0</v>
      </c>
      <c r="X601" s="358">
        <v>0</v>
      </c>
      <c r="Y601" s="358" t="s">
        <v>1443</v>
      </c>
      <c r="Z601" s="358" t="s">
        <v>1443</v>
      </c>
    </row>
    <row r="602" spans="2:26" x14ac:dyDescent="0.2">
      <c r="B602" s="358" t="s">
        <v>1814</v>
      </c>
      <c r="C602" s="358" t="s">
        <v>1442</v>
      </c>
      <c r="D602" s="358" t="s">
        <v>1868</v>
      </c>
      <c r="E602" s="358">
        <v>0</v>
      </c>
      <c r="F602" s="358">
        <v>0</v>
      </c>
      <c r="G602" s="358">
        <v>0.92200000000000004</v>
      </c>
      <c r="H602" s="358">
        <v>0</v>
      </c>
      <c r="I602" s="358">
        <v>0</v>
      </c>
      <c r="J602" s="358">
        <v>0</v>
      </c>
      <c r="K602" s="358">
        <v>0</v>
      </c>
      <c r="L602" s="358">
        <v>0</v>
      </c>
      <c r="M602" s="358">
        <v>0</v>
      </c>
      <c r="N602" s="358">
        <v>0</v>
      </c>
      <c r="O602" s="358">
        <v>0</v>
      </c>
      <c r="P602" s="358">
        <v>0</v>
      </c>
      <c r="Q602" s="358">
        <v>0</v>
      </c>
      <c r="R602" s="358">
        <v>0</v>
      </c>
      <c r="S602" s="358">
        <v>0</v>
      </c>
      <c r="T602" s="358">
        <v>0</v>
      </c>
      <c r="U602" s="358">
        <v>0</v>
      </c>
      <c r="V602" s="358">
        <v>0</v>
      </c>
      <c r="W602" s="358">
        <v>0</v>
      </c>
      <c r="X602" s="358">
        <v>0</v>
      </c>
      <c r="Y602" s="358" t="s">
        <v>1443</v>
      </c>
      <c r="Z602" s="358" t="s">
        <v>1443</v>
      </c>
    </row>
    <row r="603" spans="2:26" x14ac:dyDescent="0.2">
      <c r="B603" s="358" t="s">
        <v>1425</v>
      </c>
      <c r="C603" s="358" t="s">
        <v>1442</v>
      </c>
      <c r="D603" s="358" t="s">
        <v>1867</v>
      </c>
      <c r="E603" s="358">
        <v>673</v>
      </c>
      <c r="F603" s="358">
        <v>0</v>
      </c>
      <c r="G603" s="358">
        <v>4.4370000000000003</v>
      </c>
      <c r="H603" s="358">
        <v>3.0550000000000002</v>
      </c>
      <c r="I603" s="358">
        <v>0</v>
      </c>
      <c r="J603" s="358">
        <v>6.0000000000000001E-3</v>
      </c>
      <c r="K603" s="358">
        <v>0</v>
      </c>
      <c r="L603" s="358">
        <v>0</v>
      </c>
      <c r="M603" s="358">
        <v>0</v>
      </c>
      <c r="N603" s="358">
        <v>0</v>
      </c>
      <c r="O603" s="358">
        <v>0</v>
      </c>
      <c r="P603" s="358">
        <v>0</v>
      </c>
      <c r="Q603" s="358">
        <v>210</v>
      </c>
      <c r="R603" s="358">
        <v>3.1255371999999998E-6</v>
      </c>
      <c r="S603" s="358">
        <v>0</v>
      </c>
      <c r="T603" s="358">
        <v>0</v>
      </c>
      <c r="U603" s="358">
        <v>0</v>
      </c>
      <c r="V603" s="358">
        <v>0</v>
      </c>
      <c r="W603" s="358">
        <v>0</v>
      </c>
      <c r="X603" s="358">
        <v>0</v>
      </c>
      <c r="Y603" s="358" t="s">
        <v>1443</v>
      </c>
      <c r="Z603" s="358" t="s">
        <v>1443</v>
      </c>
    </row>
    <row r="604" spans="2:26" x14ac:dyDescent="0.2">
      <c r="B604" s="358" t="s">
        <v>1815</v>
      </c>
      <c r="C604" s="358" t="s">
        <v>1442</v>
      </c>
      <c r="D604" s="358" t="s">
        <v>1867</v>
      </c>
      <c r="E604" s="358">
        <v>1</v>
      </c>
      <c r="F604" s="358">
        <v>0</v>
      </c>
      <c r="G604" s="358">
        <v>0.72299999999999998</v>
      </c>
      <c r="H604" s="358">
        <v>1.5449999999999999</v>
      </c>
      <c r="I604" s="358">
        <v>0</v>
      </c>
      <c r="J604" s="358">
        <v>0</v>
      </c>
      <c r="K604" s="358">
        <v>0</v>
      </c>
      <c r="L604" s="358">
        <v>0</v>
      </c>
      <c r="M604" s="358">
        <v>0</v>
      </c>
      <c r="N604" s="358">
        <v>0</v>
      </c>
      <c r="O604" s="358">
        <v>0</v>
      </c>
      <c r="P604" s="358">
        <v>0</v>
      </c>
      <c r="Q604" s="358">
        <v>0</v>
      </c>
      <c r="R604" s="358">
        <v>0</v>
      </c>
      <c r="S604" s="358">
        <v>0</v>
      </c>
      <c r="T604" s="358">
        <v>0</v>
      </c>
      <c r="U604" s="358">
        <v>0</v>
      </c>
      <c r="V604" s="358">
        <v>0</v>
      </c>
      <c r="W604" s="358">
        <v>0</v>
      </c>
      <c r="X604" s="358">
        <v>0</v>
      </c>
      <c r="Y604" s="358" t="s">
        <v>1443</v>
      </c>
      <c r="Z604" s="358" t="s">
        <v>1443</v>
      </c>
    </row>
    <row r="605" spans="2:26" x14ac:dyDescent="0.2">
      <c r="B605" s="358" t="s">
        <v>1816</v>
      </c>
      <c r="C605" s="358" t="s">
        <v>1442</v>
      </c>
      <c r="D605" s="358" t="s">
        <v>1867</v>
      </c>
      <c r="E605" s="358">
        <v>299</v>
      </c>
      <c r="F605" s="358">
        <v>0</v>
      </c>
      <c r="G605" s="358">
        <v>1.0669999999999999</v>
      </c>
      <c r="H605" s="358">
        <v>1.593</v>
      </c>
      <c r="I605" s="358">
        <v>0.44</v>
      </c>
      <c r="J605" s="358">
        <v>0</v>
      </c>
      <c r="K605" s="358">
        <v>2</v>
      </c>
      <c r="L605" s="358">
        <v>12731</v>
      </c>
      <c r="M605" s="358">
        <v>12731</v>
      </c>
      <c r="N605" s="358">
        <v>2.1566206691999999E-4</v>
      </c>
      <c r="O605" s="358">
        <v>2.1566206691999999E-4</v>
      </c>
      <c r="P605" s="358">
        <v>0</v>
      </c>
      <c r="Q605" s="358">
        <v>0</v>
      </c>
      <c r="R605" s="358">
        <v>0</v>
      </c>
      <c r="S605" s="358">
        <v>0</v>
      </c>
      <c r="T605" s="358">
        <v>0</v>
      </c>
      <c r="U605" s="358">
        <v>0</v>
      </c>
      <c r="V605" s="358">
        <v>0</v>
      </c>
      <c r="W605" s="358">
        <v>0</v>
      </c>
      <c r="X605" s="358">
        <v>0</v>
      </c>
      <c r="Y605" s="358" t="s">
        <v>1443</v>
      </c>
      <c r="Z605" s="358" t="s">
        <v>1443</v>
      </c>
    </row>
    <row r="606" spans="2:26" x14ac:dyDescent="0.2">
      <c r="B606" s="358" t="s">
        <v>1426</v>
      </c>
      <c r="C606" s="358" t="s">
        <v>1442</v>
      </c>
      <c r="D606" s="358" t="s">
        <v>1867</v>
      </c>
      <c r="E606" s="358">
        <v>274</v>
      </c>
      <c r="F606" s="358">
        <v>0</v>
      </c>
      <c r="G606" s="358">
        <v>1.76</v>
      </c>
      <c r="H606" s="358">
        <v>1.681</v>
      </c>
      <c r="I606" s="358">
        <v>4.0000000000000001E-3</v>
      </c>
      <c r="J606" s="358">
        <v>0.53</v>
      </c>
      <c r="K606" s="358">
        <v>0</v>
      </c>
      <c r="L606" s="358">
        <v>102</v>
      </c>
      <c r="M606" s="358">
        <v>102</v>
      </c>
      <c r="N606" s="358">
        <v>3.1255371999999998E-6</v>
      </c>
      <c r="O606" s="358">
        <v>3.1255371999999998E-6</v>
      </c>
      <c r="P606" s="358">
        <v>5</v>
      </c>
      <c r="Q606" s="358">
        <v>13314</v>
      </c>
      <c r="R606" s="358">
        <v>1.2189595087E-4</v>
      </c>
      <c r="S606" s="358">
        <v>0</v>
      </c>
      <c r="T606" s="358">
        <v>0</v>
      </c>
      <c r="U606" s="358">
        <v>0</v>
      </c>
      <c r="V606" s="358">
        <v>0</v>
      </c>
      <c r="W606" s="358">
        <v>0</v>
      </c>
      <c r="X606" s="358">
        <v>0</v>
      </c>
      <c r="Y606" s="358" t="s">
        <v>1443</v>
      </c>
      <c r="Z606" s="358" t="s">
        <v>1443</v>
      </c>
    </row>
    <row r="607" spans="2:26" x14ac:dyDescent="0.2">
      <c r="B607" s="358" t="s">
        <v>1817</v>
      </c>
      <c r="C607" s="358" t="s">
        <v>1442</v>
      </c>
      <c r="D607" s="358" t="s">
        <v>1867</v>
      </c>
      <c r="E607" s="358">
        <v>246</v>
      </c>
      <c r="F607" s="358">
        <v>0</v>
      </c>
      <c r="G607" s="358">
        <v>1.605</v>
      </c>
      <c r="H607" s="358">
        <v>1.8620000000000001</v>
      </c>
      <c r="I607" s="358">
        <v>1.2E-2</v>
      </c>
      <c r="J607" s="358">
        <v>0</v>
      </c>
      <c r="K607" s="358">
        <v>1</v>
      </c>
      <c r="L607" s="358">
        <v>237</v>
      </c>
      <c r="M607" s="358">
        <v>237</v>
      </c>
      <c r="N607" s="358">
        <v>7.4075231679999998E-4</v>
      </c>
      <c r="O607" s="358">
        <v>7.4075231679999998E-4</v>
      </c>
      <c r="P607" s="358">
        <v>0</v>
      </c>
      <c r="Q607" s="358">
        <v>0</v>
      </c>
      <c r="R607" s="358">
        <v>0</v>
      </c>
      <c r="S607" s="358">
        <v>0</v>
      </c>
      <c r="T607" s="358">
        <v>0</v>
      </c>
      <c r="U607" s="358">
        <v>0</v>
      </c>
      <c r="V607" s="358">
        <v>0</v>
      </c>
      <c r="W607" s="358">
        <v>0</v>
      </c>
      <c r="X607" s="358">
        <v>0</v>
      </c>
      <c r="Y607" s="358" t="s">
        <v>1443</v>
      </c>
      <c r="Z607" s="358" t="s">
        <v>1443</v>
      </c>
    </row>
    <row r="608" spans="2:26" x14ac:dyDescent="0.2">
      <c r="B608" s="358" t="s">
        <v>1818</v>
      </c>
      <c r="C608" s="358" t="s">
        <v>1442</v>
      </c>
      <c r="D608" s="358" t="s">
        <v>1867</v>
      </c>
      <c r="E608" s="358">
        <v>1</v>
      </c>
      <c r="F608" s="358">
        <v>0</v>
      </c>
      <c r="G608" s="358">
        <v>1.9870000000000001</v>
      </c>
      <c r="H608" s="358">
        <v>1.992</v>
      </c>
      <c r="I608" s="358">
        <v>0</v>
      </c>
      <c r="J608" s="358">
        <v>0</v>
      </c>
      <c r="K608" s="358">
        <v>0</v>
      </c>
      <c r="L608" s="358">
        <v>0</v>
      </c>
      <c r="M608" s="358">
        <v>0</v>
      </c>
      <c r="N608" s="358">
        <v>0</v>
      </c>
      <c r="O608" s="358">
        <v>0</v>
      </c>
      <c r="P608" s="358">
        <v>0</v>
      </c>
      <c r="Q608" s="358">
        <v>0</v>
      </c>
      <c r="R608" s="358">
        <v>0</v>
      </c>
      <c r="S608" s="358">
        <v>0</v>
      </c>
      <c r="T608" s="358">
        <v>0</v>
      </c>
      <c r="U608" s="358">
        <v>0</v>
      </c>
      <c r="V608" s="358">
        <v>0</v>
      </c>
      <c r="W608" s="358">
        <v>0</v>
      </c>
      <c r="X608" s="358">
        <v>0</v>
      </c>
      <c r="Y608" s="358" t="s">
        <v>1443</v>
      </c>
      <c r="Z608" s="358" t="s">
        <v>1443</v>
      </c>
    </row>
    <row r="609" spans="2:26" x14ac:dyDescent="0.2">
      <c r="B609" s="358" t="s">
        <v>1819</v>
      </c>
      <c r="C609" s="358" t="s">
        <v>1442</v>
      </c>
      <c r="D609" s="358" t="s">
        <v>1867</v>
      </c>
      <c r="E609" s="358">
        <v>12</v>
      </c>
      <c r="F609" s="358">
        <v>0</v>
      </c>
      <c r="G609" s="358">
        <v>5.5E-2</v>
      </c>
      <c r="H609" s="358">
        <v>1.1639999999999999</v>
      </c>
      <c r="I609" s="358">
        <v>0</v>
      </c>
      <c r="J609" s="358">
        <v>0</v>
      </c>
      <c r="K609" s="358">
        <v>0</v>
      </c>
      <c r="L609" s="358">
        <v>0</v>
      </c>
      <c r="M609" s="358">
        <v>0</v>
      </c>
      <c r="N609" s="358">
        <v>0</v>
      </c>
      <c r="O609" s="358">
        <v>0</v>
      </c>
      <c r="P609" s="358">
        <v>0</v>
      </c>
      <c r="Q609" s="358">
        <v>0</v>
      </c>
      <c r="R609" s="358">
        <v>0</v>
      </c>
      <c r="S609" s="358">
        <v>0</v>
      </c>
      <c r="T609" s="358">
        <v>0</v>
      </c>
      <c r="U609" s="358">
        <v>0</v>
      </c>
      <c r="V609" s="358">
        <v>0</v>
      </c>
      <c r="W609" s="358">
        <v>0</v>
      </c>
      <c r="X609" s="358">
        <v>0</v>
      </c>
      <c r="Y609" s="358" t="s">
        <v>1443</v>
      </c>
      <c r="Z609" s="358" t="s">
        <v>1443</v>
      </c>
    </row>
    <row r="610" spans="2:26" x14ac:dyDescent="0.2">
      <c r="B610" s="358" t="s">
        <v>1820</v>
      </c>
      <c r="C610" s="358" t="s">
        <v>1442</v>
      </c>
      <c r="D610" s="358" t="s">
        <v>1868</v>
      </c>
      <c r="E610" s="358">
        <v>1209</v>
      </c>
      <c r="F610" s="358">
        <v>0</v>
      </c>
      <c r="G610" s="358">
        <v>6.19</v>
      </c>
      <c r="H610" s="358">
        <v>4.5970000000000004</v>
      </c>
      <c r="I610" s="358">
        <v>2.1999999999999999E-2</v>
      </c>
      <c r="J610" s="358">
        <v>0</v>
      </c>
      <c r="K610" s="358">
        <v>1</v>
      </c>
      <c r="L610" s="358">
        <v>876</v>
      </c>
      <c r="M610" s="358">
        <v>876</v>
      </c>
      <c r="N610" s="358">
        <v>1.8753223210000001E-5</v>
      </c>
      <c r="O610" s="358">
        <v>1.8753223210000001E-5</v>
      </c>
      <c r="P610" s="358">
        <v>0</v>
      </c>
      <c r="Q610" s="358">
        <v>0</v>
      </c>
      <c r="R610" s="358">
        <v>0</v>
      </c>
      <c r="S610" s="358">
        <v>0</v>
      </c>
      <c r="T610" s="358">
        <v>0</v>
      </c>
      <c r="U610" s="358">
        <v>0</v>
      </c>
      <c r="V610" s="358">
        <v>0</v>
      </c>
      <c r="W610" s="358">
        <v>0</v>
      </c>
      <c r="X610" s="358">
        <v>0</v>
      </c>
      <c r="Y610" s="358" t="s">
        <v>1443</v>
      </c>
      <c r="Z610" s="358" t="s">
        <v>1443</v>
      </c>
    </row>
    <row r="611" spans="2:26" x14ac:dyDescent="0.2">
      <c r="B611" s="358" t="s">
        <v>1821</v>
      </c>
      <c r="C611" s="358" t="s">
        <v>1442</v>
      </c>
      <c r="D611" s="358" t="s">
        <v>1867</v>
      </c>
      <c r="E611" s="358">
        <v>239</v>
      </c>
      <c r="F611" s="358">
        <v>0</v>
      </c>
      <c r="G611" s="358">
        <v>3.7759999999999998</v>
      </c>
      <c r="H611" s="358">
        <v>3.1339999999999999</v>
      </c>
      <c r="I611" s="358">
        <v>0</v>
      </c>
      <c r="J611" s="358">
        <v>0</v>
      </c>
      <c r="K611" s="358">
        <v>0</v>
      </c>
      <c r="L611" s="358">
        <v>0</v>
      </c>
      <c r="M611" s="358">
        <v>0</v>
      </c>
      <c r="N611" s="358">
        <v>0</v>
      </c>
      <c r="O611" s="358">
        <v>0</v>
      </c>
      <c r="P611" s="358">
        <v>0</v>
      </c>
      <c r="Q611" s="358">
        <v>0</v>
      </c>
      <c r="R611" s="358">
        <v>0</v>
      </c>
      <c r="S611" s="358">
        <v>0</v>
      </c>
      <c r="T611" s="358">
        <v>0</v>
      </c>
      <c r="U611" s="358">
        <v>0</v>
      </c>
      <c r="V611" s="358">
        <v>0</v>
      </c>
      <c r="W611" s="358">
        <v>0</v>
      </c>
      <c r="X611" s="358">
        <v>0</v>
      </c>
      <c r="Y611" s="358" t="s">
        <v>1443</v>
      </c>
      <c r="Z611" s="358" t="s">
        <v>1443</v>
      </c>
    </row>
    <row r="612" spans="2:26" x14ac:dyDescent="0.2">
      <c r="B612" s="358" t="s">
        <v>1427</v>
      </c>
      <c r="C612" s="358" t="s">
        <v>1442</v>
      </c>
      <c r="D612" s="358" t="s">
        <v>1867</v>
      </c>
      <c r="E612" s="358">
        <v>211</v>
      </c>
      <c r="F612" s="358">
        <v>0</v>
      </c>
      <c r="G612" s="358">
        <v>3.1040000000000001</v>
      </c>
      <c r="H612" s="358">
        <v>2.9340000000000002</v>
      </c>
      <c r="I612" s="358">
        <v>0.184</v>
      </c>
      <c r="J612" s="358">
        <v>0.41</v>
      </c>
      <c r="K612" s="358">
        <v>1</v>
      </c>
      <c r="L612" s="358">
        <v>2037</v>
      </c>
      <c r="M612" s="358">
        <v>2037</v>
      </c>
      <c r="N612" s="358">
        <v>6.5636281240000004E-5</v>
      </c>
      <c r="O612" s="358">
        <v>6.5636281240000004E-5</v>
      </c>
      <c r="P612" s="358">
        <v>1</v>
      </c>
      <c r="Q612" s="358">
        <v>4542</v>
      </c>
      <c r="R612" s="358">
        <v>5.9385206830000001E-5</v>
      </c>
      <c r="S612" s="358">
        <v>0</v>
      </c>
      <c r="T612" s="358">
        <v>0</v>
      </c>
      <c r="U612" s="358">
        <v>0</v>
      </c>
      <c r="V612" s="358">
        <v>0</v>
      </c>
      <c r="W612" s="358">
        <v>0</v>
      </c>
      <c r="X612" s="358">
        <v>0</v>
      </c>
      <c r="Y612" s="358" t="s">
        <v>1443</v>
      </c>
      <c r="Z612" s="358" t="s">
        <v>1443</v>
      </c>
    </row>
    <row r="613" spans="2:26" x14ac:dyDescent="0.2">
      <c r="B613" s="358" t="s">
        <v>1822</v>
      </c>
      <c r="C613" s="358" t="s">
        <v>1442</v>
      </c>
      <c r="D613" s="358" t="s">
        <v>1867</v>
      </c>
      <c r="E613" s="358">
        <v>7</v>
      </c>
      <c r="F613" s="358">
        <v>0</v>
      </c>
      <c r="G613" s="358">
        <v>2.968</v>
      </c>
      <c r="H613" s="358">
        <v>4.1840000000000002</v>
      </c>
      <c r="I613" s="358">
        <v>0</v>
      </c>
      <c r="J613" s="358">
        <v>0</v>
      </c>
      <c r="K613" s="358">
        <v>0</v>
      </c>
      <c r="L613" s="358">
        <v>0</v>
      </c>
      <c r="M613" s="358">
        <v>0</v>
      </c>
      <c r="N613" s="358">
        <v>0</v>
      </c>
      <c r="O613" s="358">
        <v>0</v>
      </c>
      <c r="P613" s="358">
        <v>0</v>
      </c>
      <c r="Q613" s="358">
        <v>0</v>
      </c>
      <c r="R613" s="358">
        <v>0</v>
      </c>
      <c r="S613" s="358">
        <v>0</v>
      </c>
      <c r="T613" s="358">
        <v>0</v>
      </c>
      <c r="U613" s="358">
        <v>0</v>
      </c>
      <c r="V613" s="358">
        <v>0</v>
      </c>
      <c r="W613" s="358">
        <v>0</v>
      </c>
      <c r="X613" s="358">
        <v>0</v>
      </c>
      <c r="Y613" s="358" t="s">
        <v>1443</v>
      </c>
      <c r="Z613" s="358" t="s">
        <v>1443</v>
      </c>
    </row>
    <row r="614" spans="2:26" x14ac:dyDescent="0.2">
      <c r="B614" s="358" t="s">
        <v>1823</v>
      </c>
      <c r="C614" s="358" t="s">
        <v>1442</v>
      </c>
      <c r="D614" s="358" t="s">
        <v>1868</v>
      </c>
      <c r="E614" s="358">
        <v>412</v>
      </c>
      <c r="F614" s="358">
        <v>0</v>
      </c>
      <c r="G614" s="358">
        <v>2.069</v>
      </c>
      <c r="H614" s="358">
        <v>0.53800000000000003</v>
      </c>
      <c r="I614" s="358">
        <v>0</v>
      </c>
      <c r="J614" s="358">
        <v>0</v>
      </c>
      <c r="K614" s="358">
        <v>0</v>
      </c>
      <c r="L614" s="358">
        <v>0</v>
      </c>
      <c r="M614" s="358">
        <v>0</v>
      </c>
      <c r="N614" s="358">
        <v>0</v>
      </c>
      <c r="O614" s="358">
        <v>0</v>
      </c>
      <c r="P614" s="358">
        <v>0</v>
      </c>
      <c r="Q614" s="358">
        <v>0</v>
      </c>
      <c r="R614" s="358">
        <v>0</v>
      </c>
      <c r="S614" s="358">
        <v>0</v>
      </c>
      <c r="T614" s="358">
        <v>0</v>
      </c>
      <c r="U614" s="358">
        <v>0</v>
      </c>
      <c r="V614" s="358">
        <v>0</v>
      </c>
      <c r="W614" s="358">
        <v>0</v>
      </c>
      <c r="X614" s="358">
        <v>0</v>
      </c>
      <c r="Y614" s="358" t="s">
        <v>1443</v>
      </c>
      <c r="Z614" s="358" t="s">
        <v>1443</v>
      </c>
    </row>
    <row r="615" spans="2:26" x14ac:dyDescent="0.2">
      <c r="B615" s="358" t="s">
        <v>1824</v>
      </c>
      <c r="C615" s="358" t="s">
        <v>1442</v>
      </c>
      <c r="D615" s="358" t="s">
        <v>1868</v>
      </c>
      <c r="E615" s="358">
        <v>1</v>
      </c>
      <c r="F615" s="358">
        <v>0</v>
      </c>
      <c r="G615" s="358">
        <v>4.0940000000000003</v>
      </c>
      <c r="H615" s="358">
        <v>0</v>
      </c>
      <c r="I615" s="358">
        <v>0</v>
      </c>
      <c r="J615" s="358">
        <v>0</v>
      </c>
      <c r="K615" s="358">
        <v>0</v>
      </c>
      <c r="L615" s="358">
        <v>0</v>
      </c>
      <c r="M615" s="358">
        <v>0</v>
      </c>
      <c r="N615" s="358">
        <v>0</v>
      </c>
      <c r="O615" s="358">
        <v>0</v>
      </c>
      <c r="P615" s="358">
        <v>0</v>
      </c>
      <c r="Q615" s="358">
        <v>0</v>
      </c>
      <c r="R615" s="358">
        <v>0</v>
      </c>
      <c r="S615" s="358">
        <v>0</v>
      </c>
      <c r="T615" s="358">
        <v>0</v>
      </c>
      <c r="U615" s="358">
        <v>0</v>
      </c>
      <c r="V615" s="358">
        <v>0</v>
      </c>
      <c r="W615" s="358">
        <v>0</v>
      </c>
      <c r="X615" s="358">
        <v>0</v>
      </c>
      <c r="Y615" s="358" t="s">
        <v>1443</v>
      </c>
      <c r="Z615" s="358" t="s">
        <v>1443</v>
      </c>
    </row>
    <row r="616" spans="2:26" x14ac:dyDescent="0.2">
      <c r="B616" s="358" t="s">
        <v>1428</v>
      </c>
      <c r="C616" s="358" t="s">
        <v>1442</v>
      </c>
      <c r="D616" s="358" t="s">
        <v>1868</v>
      </c>
      <c r="E616" s="358">
        <v>912</v>
      </c>
      <c r="F616" s="358">
        <v>0</v>
      </c>
      <c r="G616" s="358">
        <v>2.7240000000000002</v>
      </c>
      <c r="H616" s="358">
        <v>2.3660000000000001</v>
      </c>
      <c r="I616" s="358">
        <v>0.06</v>
      </c>
      <c r="J616" s="358">
        <v>0.36</v>
      </c>
      <c r="K616" s="358">
        <v>1</v>
      </c>
      <c r="L616" s="358">
        <v>3563</v>
      </c>
      <c r="M616" s="358">
        <v>3563</v>
      </c>
      <c r="N616" s="358">
        <v>4.688305803E-5</v>
      </c>
      <c r="O616" s="358">
        <v>4.688305803E-5</v>
      </c>
      <c r="P616" s="358">
        <v>3</v>
      </c>
      <c r="Q616" s="358">
        <v>21365</v>
      </c>
      <c r="R616" s="358">
        <v>2.4066636452999999E-4</v>
      </c>
      <c r="S616" s="358">
        <v>0</v>
      </c>
      <c r="T616" s="358">
        <v>0</v>
      </c>
      <c r="U616" s="358">
        <v>0</v>
      </c>
      <c r="V616" s="358">
        <v>0</v>
      </c>
      <c r="W616" s="358">
        <v>0</v>
      </c>
      <c r="X616" s="358">
        <v>0</v>
      </c>
      <c r="Y616" s="358" t="s">
        <v>1443</v>
      </c>
      <c r="Z616" s="358" t="s">
        <v>1443</v>
      </c>
    </row>
    <row r="617" spans="2:26" x14ac:dyDescent="0.2">
      <c r="B617" s="358" t="s">
        <v>1429</v>
      </c>
      <c r="C617" s="358" t="s">
        <v>1442</v>
      </c>
      <c r="D617" s="358" t="s">
        <v>1867</v>
      </c>
      <c r="E617" s="358">
        <v>113</v>
      </c>
      <c r="F617" s="358">
        <v>0</v>
      </c>
      <c r="G617" s="358">
        <v>2.2549999999999999</v>
      </c>
      <c r="H617" s="358">
        <v>2.65</v>
      </c>
      <c r="I617" s="358">
        <v>5.3280000000000003</v>
      </c>
      <c r="J617" s="358">
        <v>2.226</v>
      </c>
      <c r="K617" s="358">
        <v>3</v>
      </c>
      <c r="L617" s="358">
        <v>35001</v>
      </c>
      <c r="M617" s="358">
        <v>35001</v>
      </c>
      <c r="N617" s="358">
        <v>2.3441529012999999E-4</v>
      </c>
      <c r="O617" s="358">
        <v>2.3441529012999999E-4</v>
      </c>
      <c r="P617" s="358">
        <v>1</v>
      </c>
      <c r="Q617" s="358">
        <v>14625</v>
      </c>
      <c r="R617" s="358">
        <v>1.4064917408E-4</v>
      </c>
      <c r="S617" s="358">
        <v>0</v>
      </c>
      <c r="T617" s="358">
        <v>0</v>
      </c>
      <c r="U617" s="358">
        <v>0</v>
      </c>
      <c r="V617" s="358">
        <v>0</v>
      </c>
      <c r="W617" s="358">
        <v>0</v>
      </c>
      <c r="X617" s="358">
        <v>0</v>
      </c>
      <c r="Y617" s="358" t="s">
        <v>1449</v>
      </c>
      <c r="Z617" s="358" t="s">
        <v>1443</v>
      </c>
    </row>
    <row r="618" spans="2:26" x14ac:dyDescent="0.2">
      <c r="B618" s="358" t="s">
        <v>1825</v>
      </c>
      <c r="C618" s="358" t="s">
        <v>1442</v>
      </c>
      <c r="D618" s="358" t="s">
        <v>1867</v>
      </c>
      <c r="E618" s="358">
        <v>0</v>
      </c>
      <c r="F618" s="358">
        <v>0</v>
      </c>
      <c r="G618" s="358">
        <v>0</v>
      </c>
      <c r="H618" s="358">
        <v>0</v>
      </c>
      <c r="I618" s="358">
        <v>0</v>
      </c>
      <c r="J618" s="358">
        <v>0</v>
      </c>
      <c r="K618" s="358">
        <v>0</v>
      </c>
      <c r="L618" s="358">
        <v>0</v>
      </c>
      <c r="M618" s="358">
        <v>0</v>
      </c>
      <c r="N618" s="358">
        <v>0</v>
      </c>
      <c r="O618" s="358">
        <v>0</v>
      </c>
      <c r="P618" s="358">
        <v>0</v>
      </c>
      <c r="Q618" s="358">
        <v>0</v>
      </c>
      <c r="R618" s="358">
        <v>0</v>
      </c>
      <c r="S618" s="358">
        <v>0</v>
      </c>
      <c r="T618" s="358">
        <v>0</v>
      </c>
      <c r="U618" s="358">
        <v>0</v>
      </c>
      <c r="V618" s="358">
        <v>0</v>
      </c>
      <c r="W618" s="358">
        <v>0</v>
      </c>
      <c r="X618" s="358">
        <v>0</v>
      </c>
      <c r="Y618" s="358" t="s">
        <v>1443</v>
      </c>
      <c r="Z618" s="358" t="s">
        <v>1443</v>
      </c>
    </row>
    <row r="619" spans="2:26" x14ac:dyDescent="0.2">
      <c r="B619" s="358" t="s">
        <v>1826</v>
      </c>
      <c r="C619" s="358" t="s">
        <v>1442</v>
      </c>
      <c r="D619" s="358" t="s">
        <v>1867</v>
      </c>
      <c r="E619" s="358">
        <v>0</v>
      </c>
      <c r="F619" s="358">
        <v>0</v>
      </c>
      <c r="G619" s="358">
        <v>0</v>
      </c>
      <c r="H619" s="358">
        <v>0</v>
      </c>
      <c r="I619" s="358">
        <v>0</v>
      </c>
      <c r="J619" s="358">
        <v>0</v>
      </c>
      <c r="K619" s="358">
        <v>0</v>
      </c>
      <c r="L619" s="358">
        <v>0</v>
      </c>
      <c r="M619" s="358">
        <v>0</v>
      </c>
      <c r="N619" s="358">
        <v>0</v>
      </c>
      <c r="O619" s="358">
        <v>0</v>
      </c>
      <c r="P619" s="358">
        <v>0</v>
      </c>
      <c r="Q619" s="358">
        <v>0</v>
      </c>
      <c r="R619" s="358">
        <v>0</v>
      </c>
      <c r="S619" s="358">
        <v>0</v>
      </c>
      <c r="T619" s="358">
        <v>0</v>
      </c>
      <c r="U619" s="358">
        <v>0</v>
      </c>
      <c r="V619" s="358">
        <v>0</v>
      </c>
      <c r="W619" s="358">
        <v>0</v>
      </c>
      <c r="X619" s="358">
        <v>0</v>
      </c>
      <c r="Y619" s="358" t="s">
        <v>1443</v>
      </c>
      <c r="Z619" s="358" t="s">
        <v>1443</v>
      </c>
    </row>
    <row r="620" spans="2:26" x14ac:dyDescent="0.2">
      <c r="B620" s="358" t="s">
        <v>1827</v>
      </c>
      <c r="C620" s="358" t="s">
        <v>1442</v>
      </c>
      <c r="D620" s="358" t="s">
        <v>1867</v>
      </c>
      <c r="E620" s="358">
        <v>22</v>
      </c>
      <c r="F620" s="358">
        <v>0</v>
      </c>
      <c r="G620" s="358">
        <v>0.92700000000000005</v>
      </c>
      <c r="H620" s="358">
        <v>4.8520000000000003</v>
      </c>
      <c r="I620" s="358">
        <v>0</v>
      </c>
      <c r="J620" s="358">
        <v>0</v>
      </c>
      <c r="K620" s="358">
        <v>0</v>
      </c>
      <c r="L620" s="358">
        <v>0</v>
      </c>
      <c r="M620" s="358">
        <v>0</v>
      </c>
      <c r="N620" s="358">
        <v>0</v>
      </c>
      <c r="O620" s="358">
        <v>0</v>
      </c>
      <c r="P620" s="358">
        <v>0</v>
      </c>
      <c r="Q620" s="358">
        <v>0</v>
      </c>
      <c r="R620" s="358">
        <v>0</v>
      </c>
      <c r="S620" s="358">
        <v>0</v>
      </c>
      <c r="T620" s="358">
        <v>0</v>
      </c>
      <c r="U620" s="358">
        <v>0</v>
      </c>
      <c r="V620" s="358">
        <v>0</v>
      </c>
      <c r="W620" s="358">
        <v>0</v>
      </c>
      <c r="X620" s="358">
        <v>0</v>
      </c>
      <c r="Y620" s="358" t="s">
        <v>1443</v>
      </c>
      <c r="Z620" s="358" t="s">
        <v>1443</v>
      </c>
    </row>
    <row r="621" spans="2:26" x14ac:dyDescent="0.2">
      <c r="B621" s="358" t="s">
        <v>1828</v>
      </c>
      <c r="C621" s="358" t="s">
        <v>1442</v>
      </c>
      <c r="D621" s="358" t="s">
        <v>1867</v>
      </c>
      <c r="E621" s="358">
        <v>72</v>
      </c>
      <c r="F621" s="358">
        <v>0</v>
      </c>
      <c r="G621" s="358">
        <v>1.3320000000000001</v>
      </c>
      <c r="H621" s="358">
        <v>2.7650000000000001</v>
      </c>
      <c r="I621" s="358">
        <v>0</v>
      </c>
      <c r="J621" s="358">
        <v>0</v>
      </c>
      <c r="K621" s="358">
        <v>0</v>
      </c>
      <c r="L621" s="358">
        <v>0</v>
      </c>
      <c r="M621" s="358">
        <v>0</v>
      </c>
      <c r="N621" s="358">
        <v>0</v>
      </c>
      <c r="O621" s="358">
        <v>0</v>
      </c>
      <c r="P621" s="358">
        <v>0</v>
      </c>
      <c r="Q621" s="358">
        <v>0</v>
      </c>
      <c r="R621" s="358">
        <v>0</v>
      </c>
      <c r="S621" s="358">
        <v>0</v>
      </c>
      <c r="T621" s="358">
        <v>0</v>
      </c>
      <c r="U621" s="358">
        <v>0</v>
      </c>
      <c r="V621" s="358">
        <v>0</v>
      </c>
      <c r="W621" s="358">
        <v>0</v>
      </c>
      <c r="X621" s="358">
        <v>0</v>
      </c>
      <c r="Y621" s="358" t="s">
        <v>1443</v>
      </c>
      <c r="Z621" s="358" t="s">
        <v>1443</v>
      </c>
    </row>
    <row r="622" spans="2:26" x14ac:dyDescent="0.2">
      <c r="B622" s="358" t="s">
        <v>1829</v>
      </c>
      <c r="C622" s="358" t="s">
        <v>1442</v>
      </c>
      <c r="D622" s="358" t="s">
        <v>1867</v>
      </c>
      <c r="E622" s="358">
        <v>0</v>
      </c>
      <c r="F622" s="358">
        <v>0</v>
      </c>
      <c r="G622" s="358">
        <v>0.76400000000000001</v>
      </c>
      <c r="H622" s="358">
        <v>0</v>
      </c>
      <c r="I622" s="358">
        <v>0</v>
      </c>
      <c r="J622" s="358">
        <v>0</v>
      </c>
      <c r="K622" s="358">
        <v>0</v>
      </c>
      <c r="L622" s="358">
        <v>0</v>
      </c>
      <c r="M622" s="358">
        <v>0</v>
      </c>
      <c r="N622" s="358">
        <v>0</v>
      </c>
      <c r="O622" s="358">
        <v>0</v>
      </c>
      <c r="P622" s="358">
        <v>0</v>
      </c>
      <c r="Q622" s="358">
        <v>0</v>
      </c>
      <c r="R622" s="358">
        <v>0</v>
      </c>
      <c r="S622" s="358">
        <v>0</v>
      </c>
      <c r="T622" s="358">
        <v>0</v>
      </c>
      <c r="U622" s="358">
        <v>0</v>
      </c>
      <c r="V622" s="358">
        <v>0</v>
      </c>
      <c r="W622" s="358">
        <v>0</v>
      </c>
      <c r="X622" s="358">
        <v>0</v>
      </c>
      <c r="Y622" s="358" t="s">
        <v>1443</v>
      </c>
      <c r="Z622" s="358" t="s">
        <v>1443</v>
      </c>
    </row>
    <row r="623" spans="2:26" x14ac:dyDescent="0.2">
      <c r="B623" s="358" t="s">
        <v>1830</v>
      </c>
      <c r="C623" s="358" t="s">
        <v>1442</v>
      </c>
      <c r="D623" s="358" t="s">
        <v>1867</v>
      </c>
      <c r="E623" s="358">
        <v>641</v>
      </c>
      <c r="F623" s="358">
        <v>0</v>
      </c>
      <c r="G623" s="358">
        <v>0.36099999999999999</v>
      </c>
      <c r="H623" s="358">
        <v>3.0169999999999999</v>
      </c>
      <c r="I623" s="358">
        <v>6.0000000000000001E-3</v>
      </c>
      <c r="J623" s="358">
        <v>0</v>
      </c>
      <c r="K623" s="358">
        <v>0</v>
      </c>
      <c r="L623" s="358">
        <v>200</v>
      </c>
      <c r="M623" s="358">
        <v>200</v>
      </c>
      <c r="N623" s="358">
        <v>3.1255371999999998E-6</v>
      </c>
      <c r="O623" s="358">
        <v>3.1255371999999998E-6</v>
      </c>
      <c r="P623" s="358">
        <v>0</v>
      </c>
      <c r="Q623" s="358">
        <v>0</v>
      </c>
      <c r="R623" s="358">
        <v>0</v>
      </c>
      <c r="S623" s="358">
        <v>0</v>
      </c>
      <c r="T623" s="358">
        <v>0</v>
      </c>
      <c r="U623" s="358">
        <v>0</v>
      </c>
      <c r="V623" s="358">
        <v>0</v>
      </c>
      <c r="W623" s="358">
        <v>0</v>
      </c>
      <c r="X623" s="358">
        <v>0</v>
      </c>
      <c r="Y623" s="358" t="s">
        <v>1443</v>
      </c>
      <c r="Z623" s="358" t="s">
        <v>1443</v>
      </c>
    </row>
    <row r="624" spans="2:26" x14ac:dyDescent="0.2">
      <c r="B624" s="358" t="s">
        <v>1831</v>
      </c>
      <c r="C624" s="358" t="s">
        <v>1442</v>
      </c>
      <c r="D624" s="358" t="s">
        <v>1867</v>
      </c>
      <c r="E624" s="358">
        <v>2</v>
      </c>
      <c r="F624" s="358">
        <v>0</v>
      </c>
      <c r="G624" s="358">
        <v>0</v>
      </c>
      <c r="H624" s="358">
        <v>0</v>
      </c>
      <c r="I624" s="358">
        <v>0</v>
      </c>
      <c r="J624" s="358">
        <v>0</v>
      </c>
      <c r="K624" s="358">
        <v>0</v>
      </c>
      <c r="L624" s="358">
        <v>0</v>
      </c>
      <c r="M624" s="358">
        <v>0</v>
      </c>
      <c r="N624" s="358">
        <v>0</v>
      </c>
      <c r="O624" s="358">
        <v>0</v>
      </c>
      <c r="P624" s="358">
        <v>0</v>
      </c>
      <c r="Q624" s="358">
        <v>0</v>
      </c>
      <c r="R624" s="358">
        <v>0</v>
      </c>
      <c r="S624" s="358">
        <v>0</v>
      </c>
      <c r="T624" s="358">
        <v>0</v>
      </c>
      <c r="U624" s="358">
        <v>0</v>
      </c>
      <c r="V624" s="358">
        <v>0</v>
      </c>
      <c r="W624" s="358">
        <v>0</v>
      </c>
      <c r="X624" s="358">
        <v>0</v>
      </c>
      <c r="Y624" s="358" t="s">
        <v>1443</v>
      </c>
      <c r="Z624" s="358" t="s">
        <v>1443</v>
      </c>
    </row>
    <row r="625" spans="2:26" x14ac:dyDescent="0.2">
      <c r="B625" s="358" t="s">
        <v>1832</v>
      </c>
      <c r="C625" s="358" t="s">
        <v>1442</v>
      </c>
      <c r="D625" s="358" t="s">
        <v>1867</v>
      </c>
      <c r="E625" s="358">
        <v>0</v>
      </c>
      <c r="F625" s="358">
        <v>0</v>
      </c>
      <c r="G625" s="358">
        <v>0.441</v>
      </c>
      <c r="H625" s="358">
        <v>0</v>
      </c>
      <c r="I625" s="358">
        <v>0</v>
      </c>
      <c r="J625" s="358">
        <v>0</v>
      </c>
      <c r="K625" s="358">
        <v>0</v>
      </c>
      <c r="L625" s="358">
        <v>0</v>
      </c>
      <c r="M625" s="358">
        <v>0</v>
      </c>
      <c r="N625" s="358">
        <v>0</v>
      </c>
      <c r="O625" s="358">
        <v>0</v>
      </c>
      <c r="P625" s="358">
        <v>0</v>
      </c>
      <c r="Q625" s="358">
        <v>0</v>
      </c>
      <c r="R625" s="358">
        <v>0</v>
      </c>
      <c r="S625" s="358">
        <v>0</v>
      </c>
      <c r="T625" s="358">
        <v>0</v>
      </c>
      <c r="U625" s="358">
        <v>0</v>
      </c>
      <c r="V625" s="358">
        <v>0</v>
      </c>
      <c r="W625" s="358">
        <v>0</v>
      </c>
      <c r="X625" s="358">
        <v>0</v>
      </c>
      <c r="Y625" s="358" t="s">
        <v>1443</v>
      </c>
      <c r="Z625" s="358" t="s">
        <v>1443</v>
      </c>
    </row>
    <row r="626" spans="2:26" x14ac:dyDescent="0.2">
      <c r="B626" s="358" t="s">
        <v>1833</v>
      </c>
      <c r="C626" s="358" t="s">
        <v>1442</v>
      </c>
      <c r="D626" s="358" t="s">
        <v>1867</v>
      </c>
      <c r="E626" s="358">
        <v>316</v>
      </c>
      <c r="F626" s="358">
        <v>0</v>
      </c>
      <c r="G626" s="358">
        <v>2.153</v>
      </c>
      <c r="H626" s="358">
        <v>3.258</v>
      </c>
      <c r="I626" s="358">
        <v>0</v>
      </c>
      <c r="J626" s="358">
        <v>0</v>
      </c>
      <c r="K626" s="358">
        <v>0</v>
      </c>
      <c r="L626" s="358">
        <v>0</v>
      </c>
      <c r="M626" s="358">
        <v>0</v>
      </c>
      <c r="N626" s="358">
        <v>0</v>
      </c>
      <c r="O626" s="358">
        <v>0</v>
      </c>
      <c r="P626" s="358">
        <v>0</v>
      </c>
      <c r="Q626" s="358">
        <v>0</v>
      </c>
      <c r="R626" s="358">
        <v>0</v>
      </c>
      <c r="S626" s="358">
        <v>0</v>
      </c>
      <c r="T626" s="358">
        <v>0</v>
      </c>
      <c r="U626" s="358">
        <v>0</v>
      </c>
      <c r="V626" s="358">
        <v>0</v>
      </c>
      <c r="W626" s="358">
        <v>0</v>
      </c>
      <c r="X626" s="358">
        <v>0</v>
      </c>
      <c r="Y626" s="358" t="s">
        <v>1443</v>
      </c>
      <c r="Z626" s="358" t="s">
        <v>1443</v>
      </c>
    </row>
    <row r="627" spans="2:26" x14ac:dyDescent="0.2">
      <c r="B627" s="358" t="s">
        <v>1430</v>
      </c>
      <c r="C627" s="358" t="s">
        <v>1442</v>
      </c>
      <c r="D627" s="358" t="s">
        <v>1867</v>
      </c>
      <c r="E627" s="358">
        <v>650</v>
      </c>
      <c r="F627" s="358">
        <v>0</v>
      </c>
      <c r="G627" s="358">
        <v>2.3820000000000001</v>
      </c>
      <c r="H627" s="358">
        <v>6.2519999999999998</v>
      </c>
      <c r="I627" s="358">
        <v>1.9E-2</v>
      </c>
      <c r="J627" s="358">
        <v>2.0739999999999998</v>
      </c>
      <c r="K627" s="358">
        <v>1</v>
      </c>
      <c r="L627" s="358">
        <v>304</v>
      </c>
      <c r="M627" s="358">
        <v>304</v>
      </c>
      <c r="N627" s="358">
        <v>1.2502148810000001E-5</v>
      </c>
      <c r="O627" s="358">
        <v>1.2502148810000001E-5</v>
      </c>
      <c r="P627" s="358">
        <v>2</v>
      </c>
      <c r="Q627" s="358">
        <v>33220</v>
      </c>
      <c r="R627" s="358">
        <v>6.8761818437999996E-4</v>
      </c>
      <c r="S627" s="358">
        <v>0</v>
      </c>
      <c r="T627" s="358">
        <v>0</v>
      </c>
      <c r="U627" s="358">
        <v>0</v>
      </c>
      <c r="V627" s="358">
        <v>0</v>
      </c>
      <c r="W627" s="358">
        <v>0</v>
      </c>
      <c r="X627" s="358">
        <v>0</v>
      </c>
      <c r="Y627" s="358" t="s">
        <v>1443</v>
      </c>
      <c r="Z627" s="358" t="s">
        <v>1443</v>
      </c>
    </row>
    <row r="628" spans="2:26" x14ac:dyDescent="0.2">
      <c r="B628" s="358" t="s">
        <v>1834</v>
      </c>
      <c r="C628" s="358" t="s">
        <v>1442</v>
      </c>
      <c r="D628" s="358" t="s">
        <v>1867</v>
      </c>
      <c r="E628" s="358">
        <v>85</v>
      </c>
      <c r="F628" s="358">
        <v>0</v>
      </c>
      <c r="G628" s="358">
        <v>1.4490000000000001</v>
      </c>
      <c r="H628" s="358">
        <v>1.837</v>
      </c>
      <c r="I628" s="358">
        <v>8.9999999999999993E-3</v>
      </c>
      <c r="J628" s="358">
        <v>0</v>
      </c>
      <c r="K628" s="358">
        <v>0</v>
      </c>
      <c r="L628" s="358">
        <v>61</v>
      </c>
      <c r="M628" s="358">
        <v>61</v>
      </c>
      <c r="N628" s="358">
        <v>3.1255371999999998E-6</v>
      </c>
      <c r="O628" s="358">
        <v>3.1255371999999998E-6</v>
      </c>
      <c r="P628" s="358">
        <v>0</v>
      </c>
      <c r="Q628" s="358">
        <v>0</v>
      </c>
      <c r="R628" s="358">
        <v>0</v>
      </c>
      <c r="S628" s="358">
        <v>0</v>
      </c>
      <c r="T628" s="358">
        <v>0</v>
      </c>
      <c r="U628" s="358">
        <v>0</v>
      </c>
      <c r="V628" s="358">
        <v>0</v>
      </c>
      <c r="W628" s="358">
        <v>0</v>
      </c>
      <c r="X628" s="358">
        <v>0</v>
      </c>
      <c r="Y628" s="358" t="s">
        <v>1443</v>
      </c>
      <c r="Z628" s="358" t="s">
        <v>1443</v>
      </c>
    </row>
    <row r="629" spans="2:26" x14ac:dyDescent="0.2">
      <c r="B629" s="358" t="s">
        <v>1431</v>
      </c>
      <c r="C629" s="358" t="s">
        <v>1442</v>
      </c>
      <c r="D629" s="358" t="s">
        <v>1867</v>
      </c>
      <c r="E629" s="358">
        <v>93</v>
      </c>
      <c r="F629" s="358">
        <v>0</v>
      </c>
      <c r="G629" s="358">
        <v>0.874</v>
      </c>
      <c r="H629" s="358">
        <v>1.337</v>
      </c>
      <c r="I629" s="358">
        <v>0.19500000000000001</v>
      </c>
      <c r="J629" s="358">
        <v>0.32100000000000001</v>
      </c>
      <c r="K629" s="358">
        <v>2</v>
      </c>
      <c r="L629" s="358">
        <v>2092</v>
      </c>
      <c r="M629" s="358">
        <v>2092</v>
      </c>
      <c r="N629" s="358">
        <v>4.0631983620000003E-5</v>
      </c>
      <c r="O629" s="358">
        <v>4.0631983620000003E-5</v>
      </c>
      <c r="P629" s="358">
        <v>3</v>
      </c>
      <c r="Q629" s="358">
        <v>3439</v>
      </c>
      <c r="R629" s="358">
        <v>6.8761818440000005E-5</v>
      </c>
      <c r="S629" s="358">
        <v>0</v>
      </c>
      <c r="T629" s="358">
        <v>0</v>
      </c>
      <c r="U629" s="358">
        <v>0</v>
      </c>
      <c r="V629" s="358">
        <v>0</v>
      </c>
      <c r="W629" s="358">
        <v>0</v>
      </c>
      <c r="X629" s="358">
        <v>0</v>
      </c>
      <c r="Y629" s="358" t="s">
        <v>1443</v>
      </c>
      <c r="Z629" s="358" t="s">
        <v>1443</v>
      </c>
    </row>
    <row r="630" spans="2:26" x14ac:dyDescent="0.2">
      <c r="B630" s="358" t="s">
        <v>1432</v>
      </c>
      <c r="C630" s="358" t="s">
        <v>1442</v>
      </c>
      <c r="D630" s="358" t="s">
        <v>1867</v>
      </c>
      <c r="E630" s="358">
        <v>142</v>
      </c>
      <c r="F630" s="358">
        <v>0</v>
      </c>
      <c r="G630" s="358">
        <v>0.997</v>
      </c>
      <c r="H630" s="358">
        <v>5.1619999999999999</v>
      </c>
      <c r="I630" s="358">
        <v>0</v>
      </c>
      <c r="J630" s="358">
        <v>1.85</v>
      </c>
      <c r="K630" s="358">
        <v>0</v>
      </c>
      <c r="L630" s="358">
        <v>0</v>
      </c>
      <c r="M630" s="358">
        <v>0</v>
      </c>
      <c r="N630" s="358">
        <v>0</v>
      </c>
      <c r="O630" s="358">
        <v>0</v>
      </c>
      <c r="P630" s="358">
        <v>1</v>
      </c>
      <c r="Q630" s="358">
        <v>7839</v>
      </c>
      <c r="R630" s="358">
        <v>6.2823297753999995E-4</v>
      </c>
      <c r="S630" s="358">
        <v>0</v>
      </c>
      <c r="T630" s="358">
        <v>0</v>
      </c>
      <c r="U630" s="358">
        <v>0</v>
      </c>
      <c r="V630" s="358">
        <v>0</v>
      </c>
      <c r="W630" s="358">
        <v>0</v>
      </c>
      <c r="X630" s="358">
        <v>0</v>
      </c>
      <c r="Y630" s="358" t="s">
        <v>1443</v>
      </c>
      <c r="Z630" s="358" t="s">
        <v>1443</v>
      </c>
    </row>
    <row r="631" spans="2:26" x14ac:dyDescent="0.2">
      <c r="B631" s="358" t="s">
        <v>1835</v>
      </c>
      <c r="C631" s="358" t="s">
        <v>1442</v>
      </c>
      <c r="D631" s="358" t="s">
        <v>1867</v>
      </c>
      <c r="E631" s="358">
        <v>0</v>
      </c>
      <c r="F631" s="358">
        <v>0</v>
      </c>
      <c r="G631" s="358">
        <v>0.70499999999999996</v>
      </c>
      <c r="H631" s="358">
        <v>1.48</v>
      </c>
      <c r="I631" s="358">
        <v>0</v>
      </c>
      <c r="J631" s="358">
        <v>0</v>
      </c>
      <c r="K631" s="358">
        <v>0</v>
      </c>
      <c r="L631" s="358">
        <v>0</v>
      </c>
      <c r="M631" s="358">
        <v>0</v>
      </c>
      <c r="N631" s="358">
        <v>0</v>
      </c>
      <c r="O631" s="358">
        <v>0</v>
      </c>
      <c r="P631" s="358">
        <v>0</v>
      </c>
      <c r="Q631" s="358">
        <v>0</v>
      </c>
      <c r="R631" s="358">
        <v>0</v>
      </c>
      <c r="S631" s="358">
        <v>0</v>
      </c>
      <c r="T631" s="358">
        <v>0</v>
      </c>
      <c r="U631" s="358">
        <v>0</v>
      </c>
      <c r="V631" s="358">
        <v>0</v>
      </c>
      <c r="W631" s="358">
        <v>0</v>
      </c>
      <c r="X631" s="358">
        <v>0</v>
      </c>
      <c r="Y631" s="358" t="s">
        <v>1443</v>
      </c>
      <c r="Z631" s="358" t="s">
        <v>1443</v>
      </c>
    </row>
    <row r="632" spans="2:26" x14ac:dyDescent="0.2">
      <c r="B632" s="358" t="s">
        <v>1836</v>
      </c>
      <c r="C632" s="358" t="s">
        <v>1442</v>
      </c>
      <c r="D632" s="358" t="s">
        <v>1867</v>
      </c>
      <c r="E632" s="358">
        <v>389</v>
      </c>
      <c r="F632" s="358">
        <v>0</v>
      </c>
      <c r="G632" s="358">
        <v>2.2160000000000002</v>
      </c>
      <c r="H632" s="358">
        <v>4.53</v>
      </c>
      <c r="I632" s="358">
        <v>3.1E-2</v>
      </c>
      <c r="J632" s="358">
        <v>0</v>
      </c>
      <c r="K632" s="358">
        <v>0</v>
      </c>
      <c r="L632" s="358">
        <v>406</v>
      </c>
      <c r="M632" s="358">
        <v>406</v>
      </c>
      <c r="N632" s="358">
        <v>9.3766116100000005E-6</v>
      </c>
      <c r="O632" s="358">
        <v>9.3766116100000005E-6</v>
      </c>
      <c r="P632" s="358">
        <v>0</v>
      </c>
      <c r="Q632" s="358">
        <v>0</v>
      </c>
      <c r="R632" s="358">
        <v>0</v>
      </c>
      <c r="S632" s="358">
        <v>0</v>
      </c>
      <c r="T632" s="358">
        <v>0</v>
      </c>
      <c r="U632" s="358">
        <v>0</v>
      </c>
      <c r="V632" s="358">
        <v>0</v>
      </c>
      <c r="W632" s="358">
        <v>0</v>
      </c>
      <c r="X632" s="358">
        <v>0</v>
      </c>
      <c r="Y632" s="358" t="s">
        <v>1443</v>
      </c>
      <c r="Z632" s="358" t="s">
        <v>1443</v>
      </c>
    </row>
    <row r="633" spans="2:26" x14ac:dyDescent="0.2">
      <c r="B633" s="358" t="s">
        <v>1837</v>
      </c>
      <c r="C633" s="358" t="s">
        <v>1442</v>
      </c>
      <c r="D633" s="358" t="s">
        <v>1867</v>
      </c>
      <c r="E633" s="358">
        <v>466</v>
      </c>
      <c r="F633" s="358">
        <v>0</v>
      </c>
      <c r="G633" s="358">
        <v>1.1739999999999999</v>
      </c>
      <c r="H633" s="358">
        <v>3.169</v>
      </c>
      <c r="I633" s="358">
        <v>7.0000000000000001E-3</v>
      </c>
      <c r="J633" s="358">
        <v>0</v>
      </c>
      <c r="K633" s="358">
        <v>0</v>
      </c>
      <c r="L633" s="358">
        <v>165</v>
      </c>
      <c r="M633" s="358">
        <v>165</v>
      </c>
      <c r="N633" s="358">
        <v>3.1255371999999998E-6</v>
      </c>
      <c r="O633" s="358">
        <v>3.1255371999999998E-6</v>
      </c>
      <c r="P633" s="358">
        <v>0</v>
      </c>
      <c r="Q633" s="358">
        <v>0</v>
      </c>
      <c r="R633" s="358">
        <v>0</v>
      </c>
      <c r="S633" s="358">
        <v>0</v>
      </c>
      <c r="T633" s="358">
        <v>0</v>
      </c>
      <c r="U633" s="358">
        <v>0</v>
      </c>
      <c r="V633" s="358">
        <v>0</v>
      </c>
      <c r="W633" s="358">
        <v>0</v>
      </c>
      <c r="X633" s="358">
        <v>0</v>
      </c>
      <c r="Y633" s="358" t="s">
        <v>1443</v>
      </c>
      <c r="Z633" s="358" t="s">
        <v>1443</v>
      </c>
    </row>
    <row r="634" spans="2:26" x14ac:dyDescent="0.2">
      <c r="B634" s="358" t="s">
        <v>1838</v>
      </c>
      <c r="C634" s="358" t="s">
        <v>1442</v>
      </c>
      <c r="D634" s="358" t="s">
        <v>1867</v>
      </c>
      <c r="E634" s="358">
        <v>713</v>
      </c>
      <c r="F634" s="358">
        <v>0</v>
      </c>
      <c r="G634" s="358">
        <v>1.653</v>
      </c>
      <c r="H634" s="358">
        <v>4.1719999999999997</v>
      </c>
      <c r="I634" s="358">
        <v>0</v>
      </c>
      <c r="J634" s="358">
        <v>0</v>
      </c>
      <c r="K634" s="358">
        <v>0</v>
      </c>
      <c r="L634" s="358">
        <v>0</v>
      </c>
      <c r="M634" s="358">
        <v>0</v>
      </c>
      <c r="N634" s="358">
        <v>0</v>
      </c>
      <c r="O634" s="358">
        <v>0</v>
      </c>
      <c r="P634" s="358">
        <v>0</v>
      </c>
      <c r="Q634" s="358">
        <v>0</v>
      </c>
      <c r="R634" s="358">
        <v>0</v>
      </c>
      <c r="S634" s="358">
        <v>0</v>
      </c>
      <c r="T634" s="358">
        <v>0</v>
      </c>
      <c r="U634" s="358">
        <v>0</v>
      </c>
      <c r="V634" s="358">
        <v>0</v>
      </c>
      <c r="W634" s="358">
        <v>0</v>
      </c>
      <c r="X634" s="358">
        <v>0</v>
      </c>
      <c r="Y634" s="358" t="s">
        <v>1443</v>
      </c>
      <c r="Z634" s="358" t="s">
        <v>1443</v>
      </c>
    </row>
    <row r="635" spans="2:26" x14ac:dyDescent="0.2">
      <c r="B635" s="358" t="s">
        <v>1839</v>
      </c>
      <c r="C635" s="358" t="s">
        <v>1442</v>
      </c>
      <c r="D635" s="358" t="s">
        <v>1867</v>
      </c>
      <c r="E635" s="358">
        <v>401</v>
      </c>
      <c r="F635" s="358">
        <v>0</v>
      </c>
      <c r="G635" s="358">
        <v>2.649</v>
      </c>
      <c r="H635" s="358">
        <v>1.609</v>
      </c>
      <c r="I635" s="358">
        <v>0</v>
      </c>
      <c r="J635" s="358">
        <v>0</v>
      </c>
      <c r="K635" s="358">
        <v>0</v>
      </c>
      <c r="L635" s="358">
        <v>0</v>
      </c>
      <c r="M635" s="358">
        <v>0</v>
      </c>
      <c r="N635" s="358">
        <v>0</v>
      </c>
      <c r="O635" s="358">
        <v>0</v>
      </c>
      <c r="P635" s="358">
        <v>0</v>
      </c>
      <c r="Q635" s="358">
        <v>0</v>
      </c>
      <c r="R635" s="358">
        <v>0</v>
      </c>
      <c r="S635" s="358">
        <v>0</v>
      </c>
      <c r="T635" s="358">
        <v>0</v>
      </c>
      <c r="U635" s="358">
        <v>0</v>
      </c>
      <c r="V635" s="358">
        <v>0</v>
      </c>
      <c r="W635" s="358">
        <v>0</v>
      </c>
      <c r="X635" s="358">
        <v>0</v>
      </c>
      <c r="Y635" s="358" t="s">
        <v>1443</v>
      </c>
      <c r="Z635" s="358" t="s">
        <v>1443</v>
      </c>
    </row>
    <row r="636" spans="2:26" x14ac:dyDescent="0.2">
      <c r="B636" s="358" t="s">
        <v>1433</v>
      </c>
      <c r="C636" s="358" t="s">
        <v>1442</v>
      </c>
      <c r="D636" s="358" t="s">
        <v>1867</v>
      </c>
      <c r="E636" s="358">
        <v>180</v>
      </c>
      <c r="F636" s="358">
        <v>0</v>
      </c>
      <c r="G636" s="358">
        <v>1.339</v>
      </c>
      <c r="H636" s="358">
        <v>3.0019999999999998</v>
      </c>
      <c r="I636" s="358">
        <v>0</v>
      </c>
      <c r="J636" s="358">
        <v>5.2220000000000004</v>
      </c>
      <c r="K636" s="358">
        <v>0</v>
      </c>
      <c r="L636" s="358">
        <v>0</v>
      </c>
      <c r="M636" s="358">
        <v>0</v>
      </c>
      <c r="N636" s="358">
        <v>0</v>
      </c>
      <c r="O636" s="358">
        <v>0</v>
      </c>
      <c r="P636" s="358">
        <v>4</v>
      </c>
      <c r="Q636" s="358">
        <v>48239</v>
      </c>
      <c r="R636" s="358">
        <v>8.4076950725999995E-4</v>
      </c>
      <c r="S636" s="358">
        <v>0</v>
      </c>
      <c r="T636" s="358">
        <v>0</v>
      </c>
      <c r="U636" s="358">
        <v>0</v>
      </c>
      <c r="V636" s="358">
        <v>0</v>
      </c>
      <c r="W636" s="358">
        <v>0</v>
      </c>
      <c r="X636" s="358">
        <v>0</v>
      </c>
      <c r="Y636" s="358" t="s">
        <v>1449</v>
      </c>
      <c r="Z636" s="358" t="s">
        <v>1443</v>
      </c>
    </row>
    <row r="637" spans="2:26" x14ac:dyDescent="0.2">
      <c r="B637" s="358" t="s">
        <v>1840</v>
      </c>
      <c r="C637" s="358" t="s">
        <v>1442</v>
      </c>
      <c r="D637" s="358" t="s">
        <v>1867</v>
      </c>
      <c r="E637" s="358">
        <v>1</v>
      </c>
      <c r="F637" s="358">
        <v>0</v>
      </c>
      <c r="G637" s="358">
        <v>1.5</v>
      </c>
      <c r="H637" s="358">
        <v>4.6050000000000004</v>
      </c>
      <c r="I637" s="358">
        <v>0</v>
      </c>
      <c r="J637" s="358">
        <v>0</v>
      </c>
      <c r="K637" s="358">
        <v>0</v>
      </c>
      <c r="L637" s="358">
        <v>0</v>
      </c>
      <c r="M637" s="358">
        <v>0</v>
      </c>
      <c r="N637" s="358">
        <v>0</v>
      </c>
      <c r="O637" s="358">
        <v>0</v>
      </c>
      <c r="P637" s="358">
        <v>0</v>
      </c>
      <c r="Q637" s="358">
        <v>0</v>
      </c>
      <c r="R637" s="358">
        <v>0</v>
      </c>
      <c r="S637" s="358">
        <v>0</v>
      </c>
      <c r="T637" s="358">
        <v>0</v>
      </c>
      <c r="U637" s="358">
        <v>0</v>
      </c>
      <c r="V637" s="358">
        <v>0</v>
      </c>
      <c r="W637" s="358">
        <v>0</v>
      </c>
      <c r="X637" s="358">
        <v>0</v>
      </c>
      <c r="Y637" s="358" t="s">
        <v>1443</v>
      </c>
      <c r="Z637" s="358" t="s">
        <v>1443</v>
      </c>
    </row>
    <row r="638" spans="2:26" x14ac:dyDescent="0.2">
      <c r="B638" s="358" t="s">
        <v>1841</v>
      </c>
      <c r="C638" s="358" t="s">
        <v>1442</v>
      </c>
      <c r="D638" s="358" t="s">
        <v>1867</v>
      </c>
      <c r="E638" s="358">
        <v>230</v>
      </c>
      <c r="F638" s="358">
        <v>0</v>
      </c>
      <c r="G638" s="358">
        <v>1.1870000000000001</v>
      </c>
      <c r="H638" s="358">
        <v>4.6050000000000004</v>
      </c>
      <c r="I638" s="358">
        <v>0</v>
      </c>
      <c r="J638" s="358">
        <v>0</v>
      </c>
      <c r="K638" s="358">
        <v>0</v>
      </c>
      <c r="L638" s="358">
        <v>0</v>
      </c>
      <c r="M638" s="358">
        <v>0</v>
      </c>
      <c r="N638" s="358">
        <v>0</v>
      </c>
      <c r="O638" s="358">
        <v>0</v>
      </c>
      <c r="P638" s="358">
        <v>0</v>
      </c>
      <c r="Q638" s="358">
        <v>0</v>
      </c>
      <c r="R638" s="358">
        <v>0</v>
      </c>
      <c r="S638" s="358">
        <v>0</v>
      </c>
      <c r="T638" s="358">
        <v>0</v>
      </c>
      <c r="U638" s="358">
        <v>0</v>
      </c>
      <c r="V638" s="358">
        <v>0</v>
      </c>
      <c r="W638" s="358">
        <v>0</v>
      </c>
      <c r="X638" s="358">
        <v>0</v>
      </c>
      <c r="Y638" s="358" t="s">
        <v>1443</v>
      </c>
      <c r="Z638" s="358" t="s">
        <v>1443</v>
      </c>
    </row>
    <row r="639" spans="2:26" x14ac:dyDescent="0.2">
      <c r="B639" s="358" t="s">
        <v>1842</v>
      </c>
      <c r="C639" s="358" t="s">
        <v>1442</v>
      </c>
      <c r="D639" s="358" t="s">
        <v>1867</v>
      </c>
      <c r="E639" s="358">
        <v>171</v>
      </c>
      <c r="F639" s="358">
        <v>0</v>
      </c>
      <c r="G639" s="358">
        <v>1.3839999999999999</v>
      </c>
      <c r="H639" s="358">
        <v>2.5409999999999999</v>
      </c>
      <c r="I639" s="358">
        <v>0</v>
      </c>
      <c r="J639" s="358">
        <v>0</v>
      </c>
      <c r="K639" s="358">
        <v>0</v>
      </c>
      <c r="L639" s="358">
        <v>0</v>
      </c>
      <c r="M639" s="358">
        <v>0</v>
      </c>
      <c r="N639" s="358">
        <v>0</v>
      </c>
      <c r="O639" s="358">
        <v>0</v>
      </c>
      <c r="P639" s="358">
        <v>0</v>
      </c>
      <c r="Q639" s="358">
        <v>0</v>
      </c>
      <c r="R639" s="358">
        <v>0</v>
      </c>
      <c r="S639" s="358">
        <v>0</v>
      </c>
      <c r="T639" s="358">
        <v>0</v>
      </c>
      <c r="U639" s="358">
        <v>0</v>
      </c>
      <c r="V639" s="358">
        <v>0</v>
      </c>
      <c r="W639" s="358">
        <v>0</v>
      </c>
      <c r="X639" s="358">
        <v>0</v>
      </c>
      <c r="Y639" s="358" t="s">
        <v>1443</v>
      </c>
      <c r="Z639" s="358" t="s">
        <v>1443</v>
      </c>
    </row>
    <row r="640" spans="2:26" x14ac:dyDescent="0.2">
      <c r="B640" s="358" t="s">
        <v>1843</v>
      </c>
      <c r="C640" s="358" t="s">
        <v>1442</v>
      </c>
      <c r="D640" s="358" t="s">
        <v>1867</v>
      </c>
      <c r="E640" s="358">
        <v>25</v>
      </c>
      <c r="F640" s="358">
        <v>0</v>
      </c>
      <c r="G640" s="358">
        <v>0.35599999999999998</v>
      </c>
      <c r="H640" s="358">
        <v>1.379</v>
      </c>
      <c r="I640" s="358">
        <v>0</v>
      </c>
      <c r="J640" s="358">
        <v>0</v>
      </c>
      <c r="K640" s="358">
        <v>0</v>
      </c>
      <c r="L640" s="358">
        <v>0</v>
      </c>
      <c r="M640" s="358">
        <v>0</v>
      </c>
      <c r="N640" s="358">
        <v>0</v>
      </c>
      <c r="O640" s="358">
        <v>0</v>
      </c>
      <c r="P640" s="358">
        <v>0</v>
      </c>
      <c r="Q640" s="358">
        <v>0</v>
      </c>
      <c r="R640" s="358">
        <v>0</v>
      </c>
      <c r="S640" s="358">
        <v>0</v>
      </c>
      <c r="T640" s="358">
        <v>0</v>
      </c>
      <c r="U640" s="358">
        <v>0</v>
      </c>
      <c r="V640" s="358">
        <v>0</v>
      </c>
      <c r="W640" s="358">
        <v>0</v>
      </c>
      <c r="X640" s="358">
        <v>0</v>
      </c>
      <c r="Y640" s="358" t="s">
        <v>1443</v>
      </c>
      <c r="Z640" s="358" t="s">
        <v>1443</v>
      </c>
    </row>
    <row r="641" spans="2:26" x14ac:dyDescent="0.2">
      <c r="B641" s="358" t="s">
        <v>1434</v>
      </c>
      <c r="C641" s="358" t="s">
        <v>1442</v>
      </c>
      <c r="D641" s="358" t="s">
        <v>1867</v>
      </c>
      <c r="E641" s="358">
        <v>51</v>
      </c>
      <c r="F641" s="358">
        <v>0</v>
      </c>
      <c r="G641" s="358">
        <v>0.66500000000000004</v>
      </c>
      <c r="H641" s="358">
        <v>0.59</v>
      </c>
      <c r="I641" s="358">
        <v>0</v>
      </c>
      <c r="J641" s="358">
        <v>0.32200000000000001</v>
      </c>
      <c r="K641" s="358">
        <v>0</v>
      </c>
      <c r="L641" s="358">
        <v>0</v>
      </c>
      <c r="M641" s="358">
        <v>0</v>
      </c>
      <c r="N641" s="358">
        <v>0</v>
      </c>
      <c r="O641" s="358">
        <v>0</v>
      </c>
      <c r="P641" s="358">
        <v>3</v>
      </c>
      <c r="Q641" s="358">
        <v>4286</v>
      </c>
      <c r="R641" s="358">
        <v>1.0001719045E-4</v>
      </c>
      <c r="S641" s="358">
        <v>0</v>
      </c>
      <c r="T641" s="358">
        <v>0</v>
      </c>
      <c r="U641" s="358">
        <v>0</v>
      </c>
      <c r="V641" s="358">
        <v>0</v>
      </c>
      <c r="W641" s="358">
        <v>0</v>
      </c>
      <c r="X641" s="358">
        <v>0</v>
      </c>
      <c r="Y641" s="358" t="s">
        <v>1443</v>
      </c>
      <c r="Z641" s="358" t="s">
        <v>1443</v>
      </c>
    </row>
    <row r="642" spans="2:26" x14ac:dyDescent="0.2">
      <c r="B642" s="358" t="s">
        <v>1844</v>
      </c>
      <c r="C642" s="358" t="s">
        <v>1442</v>
      </c>
      <c r="D642" s="358" t="s">
        <v>1867</v>
      </c>
      <c r="E642" s="358">
        <v>925</v>
      </c>
      <c r="F642" s="358">
        <v>0</v>
      </c>
      <c r="G642" s="358">
        <v>3.9169999999999998</v>
      </c>
      <c r="H642" s="358">
        <v>3.3170000000000002</v>
      </c>
      <c r="I642" s="358">
        <v>3.3000000000000002E-2</v>
      </c>
      <c r="J642" s="358">
        <v>0</v>
      </c>
      <c r="K642" s="358">
        <v>1</v>
      </c>
      <c r="L642" s="358">
        <v>1422</v>
      </c>
      <c r="M642" s="358">
        <v>1422</v>
      </c>
      <c r="N642" s="358">
        <v>1.2502148810000001E-5</v>
      </c>
      <c r="O642" s="358">
        <v>1.2502148810000001E-5</v>
      </c>
      <c r="P642" s="358">
        <v>0</v>
      </c>
      <c r="Q642" s="358">
        <v>0</v>
      </c>
      <c r="R642" s="358">
        <v>0</v>
      </c>
      <c r="S642" s="358">
        <v>0</v>
      </c>
      <c r="T642" s="358">
        <v>0</v>
      </c>
      <c r="U642" s="358">
        <v>0</v>
      </c>
      <c r="V642" s="358">
        <v>0</v>
      </c>
      <c r="W642" s="358">
        <v>0</v>
      </c>
      <c r="X642" s="358">
        <v>0</v>
      </c>
      <c r="Y642" s="358" t="s">
        <v>1443</v>
      </c>
      <c r="Z642" s="358" t="s">
        <v>1443</v>
      </c>
    </row>
    <row r="643" spans="2:26" x14ac:dyDescent="0.2">
      <c r="B643" s="358" t="s">
        <v>1845</v>
      </c>
      <c r="C643" s="358" t="s">
        <v>1442</v>
      </c>
      <c r="D643" s="358" t="s">
        <v>1867</v>
      </c>
      <c r="E643" s="358">
        <v>337</v>
      </c>
      <c r="F643" s="358">
        <v>0</v>
      </c>
      <c r="G643" s="358">
        <v>1.4219999999999999</v>
      </c>
      <c r="H643" s="358">
        <v>3.274</v>
      </c>
      <c r="I643" s="358">
        <v>2.5000000000000001E-2</v>
      </c>
      <c r="J643" s="358">
        <v>0</v>
      </c>
      <c r="K643" s="358">
        <v>0</v>
      </c>
      <c r="L643" s="358">
        <v>395</v>
      </c>
      <c r="M643" s="358">
        <v>395</v>
      </c>
      <c r="N643" s="358">
        <v>3.1255371999999998E-6</v>
      </c>
      <c r="O643" s="358">
        <v>3.1255371999999998E-6</v>
      </c>
      <c r="P643" s="358">
        <v>0</v>
      </c>
      <c r="Q643" s="358">
        <v>0</v>
      </c>
      <c r="R643" s="358">
        <v>0</v>
      </c>
      <c r="S643" s="358">
        <v>0</v>
      </c>
      <c r="T643" s="358">
        <v>0</v>
      </c>
      <c r="U643" s="358">
        <v>0</v>
      </c>
      <c r="V643" s="358">
        <v>0</v>
      </c>
      <c r="W643" s="358">
        <v>0</v>
      </c>
      <c r="X643" s="358">
        <v>0</v>
      </c>
      <c r="Y643" s="358" t="s">
        <v>1443</v>
      </c>
      <c r="Z643" s="358" t="s">
        <v>1443</v>
      </c>
    </row>
    <row r="644" spans="2:26" x14ac:dyDescent="0.2">
      <c r="B644" s="358" t="s">
        <v>1216</v>
      </c>
      <c r="C644" s="358" t="s">
        <v>1442</v>
      </c>
      <c r="D644" s="358" t="s">
        <v>1868</v>
      </c>
      <c r="E644" s="358">
        <v>854</v>
      </c>
      <c r="F644" s="358">
        <v>1.0589999999999999</v>
      </c>
      <c r="G644" s="358">
        <v>0.65</v>
      </c>
      <c r="H644" s="358">
        <v>1.8939999999999999</v>
      </c>
      <c r="I644" s="358">
        <v>4.375</v>
      </c>
      <c r="J644" s="358">
        <v>0</v>
      </c>
      <c r="K644" s="358">
        <v>1</v>
      </c>
      <c r="L644" s="358">
        <v>303972</v>
      </c>
      <c r="M644" s="358">
        <v>0</v>
      </c>
      <c r="N644" s="358">
        <v>2.7379705886900001E-3</v>
      </c>
      <c r="O644" s="358">
        <v>0</v>
      </c>
      <c r="P644" s="358">
        <v>0</v>
      </c>
      <c r="Q644" s="358">
        <v>0</v>
      </c>
      <c r="R644" s="358">
        <v>0</v>
      </c>
      <c r="S644" s="358">
        <v>0</v>
      </c>
      <c r="T644" s="358">
        <v>0</v>
      </c>
      <c r="U644" s="358">
        <v>0</v>
      </c>
      <c r="V644" s="358">
        <v>0</v>
      </c>
      <c r="W644" s="358">
        <v>0</v>
      </c>
      <c r="X644" s="358">
        <v>0</v>
      </c>
      <c r="Y644" s="358" t="s">
        <v>1449</v>
      </c>
      <c r="Z644" s="358" t="s">
        <v>1443</v>
      </c>
    </row>
    <row r="645" spans="2:26" x14ac:dyDescent="0.2">
      <c r="B645" s="358" t="s">
        <v>1217</v>
      </c>
      <c r="C645" s="358" t="s">
        <v>1442</v>
      </c>
      <c r="D645" s="358" t="s">
        <v>1868</v>
      </c>
      <c r="E645" s="358">
        <v>3440</v>
      </c>
      <c r="F645" s="358">
        <v>8.4640000000000004</v>
      </c>
      <c r="G645" s="358">
        <v>0.55900000000000005</v>
      </c>
      <c r="H645" s="358">
        <v>5.202</v>
      </c>
      <c r="I645" s="358">
        <v>13.788</v>
      </c>
      <c r="J645" s="358">
        <v>0.52100000000000002</v>
      </c>
      <c r="K645" s="358">
        <v>5</v>
      </c>
      <c r="L645" s="358">
        <v>1404664</v>
      </c>
      <c r="M645" s="358">
        <v>207604</v>
      </c>
      <c r="N645" s="358">
        <v>2.163809404741E-2</v>
      </c>
      <c r="O645" s="358">
        <v>1.085186516433E-2</v>
      </c>
      <c r="P645" s="358">
        <v>2</v>
      </c>
      <c r="Q645" s="358">
        <v>53094</v>
      </c>
      <c r="R645" s="358">
        <v>5.3134132428999997E-4</v>
      </c>
      <c r="S645" s="358">
        <v>0</v>
      </c>
      <c r="T645" s="358">
        <v>0</v>
      </c>
      <c r="U645" s="358">
        <v>0</v>
      </c>
      <c r="V645" s="358">
        <v>0</v>
      </c>
      <c r="W645" s="358">
        <v>0</v>
      </c>
      <c r="X645" s="358">
        <v>0</v>
      </c>
      <c r="Y645" s="358" t="s">
        <v>1449</v>
      </c>
      <c r="Z645" s="358" t="s">
        <v>1443</v>
      </c>
    </row>
    <row r="646" spans="2:26" x14ac:dyDescent="0.2">
      <c r="B646" s="358" t="s">
        <v>1218</v>
      </c>
      <c r="C646" s="358" t="s">
        <v>1442</v>
      </c>
      <c r="D646" s="358" t="s">
        <v>1868</v>
      </c>
      <c r="E646" s="358">
        <v>400</v>
      </c>
      <c r="F646" s="358">
        <v>1.151</v>
      </c>
      <c r="G646" s="358">
        <v>0.83199999999999996</v>
      </c>
      <c r="H646" s="358">
        <v>2.5840000000000001</v>
      </c>
      <c r="I646" s="358">
        <v>7.5979999999999999</v>
      </c>
      <c r="J646" s="358">
        <v>0</v>
      </c>
      <c r="K646" s="358">
        <v>10</v>
      </c>
      <c r="L646" s="358">
        <v>181151</v>
      </c>
      <c r="M646" s="358">
        <v>42698</v>
      </c>
      <c r="N646" s="358">
        <v>2.3316507524700002E-3</v>
      </c>
      <c r="O646" s="358">
        <v>1.08456140899E-3</v>
      </c>
      <c r="P646" s="358">
        <v>0</v>
      </c>
      <c r="Q646" s="358">
        <v>0</v>
      </c>
      <c r="R646" s="358">
        <v>0</v>
      </c>
      <c r="S646" s="358">
        <v>0</v>
      </c>
      <c r="T646" s="358">
        <v>0</v>
      </c>
      <c r="U646" s="358">
        <v>0</v>
      </c>
      <c r="V646" s="358">
        <v>0</v>
      </c>
      <c r="W646" s="358">
        <v>0</v>
      </c>
      <c r="X646" s="358">
        <v>0</v>
      </c>
      <c r="Y646" s="358" t="s">
        <v>1449</v>
      </c>
      <c r="Z646" s="358" t="s">
        <v>1443</v>
      </c>
    </row>
    <row r="647" spans="2:26" x14ac:dyDescent="0.2">
      <c r="B647" s="358" t="s">
        <v>1219</v>
      </c>
      <c r="C647" s="358" t="s">
        <v>1442</v>
      </c>
      <c r="D647" s="358" t="s">
        <v>1868</v>
      </c>
      <c r="E647" s="358">
        <v>756</v>
      </c>
      <c r="F647" s="358">
        <v>1.677</v>
      </c>
      <c r="G647" s="358">
        <v>0.38200000000000001</v>
      </c>
      <c r="H647" s="358">
        <v>1.9</v>
      </c>
      <c r="I647" s="358">
        <v>4.3929999999999998</v>
      </c>
      <c r="J647" s="358">
        <v>0</v>
      </c>
      <c r="K647" s="358">
        <v>5</v>
      </c>
      <c r="L647" s="358">
        <v>269346</v>
      </c>
      <c r="M647" s="358">
        <v>12566</v>
      </c>
      <c r="N647" s="358">
        <v>4.5914141493100004E-3</v>
      </c>
      <c r="O647" s="358">
        <v>2.2785166200400002E-3</v>
      </c>
      <c r="P647" s="358">
        <v>0</v>
      </c>
      <c r="Q647" s="358">
        <v>0</v>
      </c>
      <c r="R647" s="358">
        <v>0</v>
      </c>
      <c r="S647" s="358">
        <v>0</v>
      </c>
      <c r="T647" s="358">
        <v>0</v>
      </c>
      <c r="U647" s="358">
        <v>0</v>
      </c>
      <c r="V647" s="358">
        <v>0</v>
      </c>
      <c r="W647" s="358">
        <v>0</v>
      </c>
      <c r="X647" s="358">
        <v>0</v>
      </c>
      <c r="Y647" s="358" t="s">
        <v>1449</v>
      </c>
      <c r="Z647" s="358" t="s">
        <v>1443</v>
      </c>
    </row>
    <row r="648" spans="2:26" x14ac:dyDescent="0.2">
      <c r="B648" s="358" t="s">
        <v>1220</v>
      </c>
      <c r="C648" s="358" t="s">
        <v>1442</v>
      </c>
      <c r="D648" s="358" t="s">
        <v>1868</v>
      </c>
      <c r="E648" s="358">
        <v>1113</v>
      </c>
      <c r="F648" s="358">
        <v>2.806</v>
      </c>
      <c r="G648" s="358">
        <v>1.355</v>
      </c>
      <c r="H648" s="358">
        <v>2.3929999999999998</v>
      </c>
      <c r="I648" s="358">
        <v>5.343</v>
      </c>
      <c r="J648" s="358">
        <v>0.126</v>
      </c>
      <c r="K648" s="358">
        <v>2</v>
      </c>
      <c r="L648" s="358">
        <v>382888</v>
      </c>
      <c r="M648" s="358">
        <v>4364</v>
      </c>
      <c r="N648" s="358">
        <v>3.5662379471499998E-3</v>
      </c>
      <c r="O648" s="358">
        <v>1.4690024848E-4</v>
      </c>
      <c r="P648" s="358">
        <v>1</v>
      </c>
      <c r="Q648" s="358">
        <v>9000</v>
      </c>
      <c r="R648" s="358">
        <v>6.2510744030000001E-5</v>
      </c>
      <c r="S648" s="358">
        <v>1</v>
      </c>
      <c r="T648" s="358">
        <v>0</v>
      </c>
      <c r="U648" s="358">
        <v>3.56311240995E-3</v>
      </c>
      <c r="V648" s="358">
        <v>3.56311240995E-3</v>
      </c>
      <c r="W648" s="358">
        <v>0</v>
      </c>
      <c r="X648" s="358">
        <v>0</v>
      </c>
      <c r="Y648" s="358" t="s">
        <v>1449</v>
      </c>
      <c r="Z648" s="358" t="s">
        <v>1443</v>
      </c>
    </row>
    <row r="649" spans="2:26" x14ac:dyDescent="0.2">
      <c r="B649" s="358" t="s">
        <v>1221</v>
      </c>
      <c r="C649" s="358" t="s">
        <v>1442</v>
      </c>
      <c r="D649" s="358" t="s">
        <v>1868</v>
      </c>
      <c r="E649" s="358">
        <v>627</v>
      </c>
      <c r="F649" s="358">
        <v>0.184</v>
      </c>
      <c r="G649" s="358">
        <v>4</v>
      </c>
      <c r="H649" s="358">
        <v>1.921</v>
      </c>
      <c r="I649" s="358">
        <v>4.5359999999999996</v>
      </c>
      <c r="J649" s="358">
        <v>0.39100000000000001</v>
      </c>
      <c r="K649" s="358">
        <v>1</v>
      </c>
      <c r="L649" s="358">
        <v>228014</v>
      </c>
      <c r="M649" s="358">
        <v>0</v>
      </c>
      <c r="N649" s="358">
        <v>2.0597290159199999E-3</v>
      </c>
      <c r="O649" s="358">
        <v>0</v>
      </c>
      <c r="P649" s="358">
        <v>5</v>
      </c>
      <c r="Q649" s="358">
        <v>19667</v>
      </c>
      <c r="R649" s="358">
        <v>3.5318570379000002E-4</v>
      </c>
      <c r="S649" s="358">
        <v>1</v>
      </c>
      <c r="T649" s="358">
        <v>0</v>
      </c>
      <c r="U649" s="358">
        <v>2.0534779415200002E-3</v>
      </c>
      <c r="V649" s="358">
        <v>2.0534779415200002E-3</v>
      </c>
      <c r="W649" s="358">
        <v>0</v>
      </c>
      <c r="X649" s="358">
        <v>0</v>
      </c>
      <c r="Y649" s="358" t="s">
        <v>1449</v>
      </c>
      <c r="Z649" s="358" t="s">
        <v>1443</v>
      </c>
    </row>
    <row r="650" spans="2:26" x14ac:dyDescent="0.2">
      <c r="B650" s="358" t="s">
        <v>1222</v>
      </c>
      <c r="C650" s="358" t="s">
        <v>1442</v>
      </c>
      <c r="D650" s="358" t="s">
        <v>1868</v>
      </c>
      <c r="E650" s="358">
        <v>1681</v>
      </c>
      <c r="F650" s="358">
        <v>4.5780000000000003</v>
      </c>
      <c r="G650" s="358">
        <v>0.17899999999999999</v>
      </c>
      <c r="H650" s="358">
        <v>2.4820000000000002</v>
      </c>
      <c r="I650" s="358">
        <v>5.62</v>
      </c>
      <c r="J650" s="358">
        <v>0</v>
      </c>
      <c r="K650" s="358">
        <v>3</v>
      </c>
      <c r="L650" s="358">
        <v>586383</v>
      </c>
      <c r="M650" s="358">
        <v>6833</v>
      </c>
      <c r="N650" s="358">
        <v>5.2915344824899999E-3</v>
      </c>
      <c r="O650" s="358">
        <v>5.625966963E-5</v>
      </c>
      <c r="P650" s="358">
        <v>0</v>
      </c>
      <c r="Q650" s="358">
        <v>0</v>
      </c>
      <c r="R650" s="358">
        <v>0</v>
      </c>
      <c r="S650" s="358">
        <v>1</v>
      </c>
      <c r="T650" s="358">
        <v>0</v>
      </c>
      <c r="U650" s="358">
        <v>5.2446514244599996E-3</v>
      </c>
      <c r="V650" s="358">
        <v>5.2446514244599996E-3</v>
      </c>
      <c r="W650" s="358">
        <v>0</v>
      </c>
      <c r="X650" s="358">
        <v>0</v>
      </c>
      <c r="Y650" s="358" t="s">
        <v>1449</v>
      </c>
      <c r="Z650" s="358" t="s">
        <v>1443</v>
      </c>
    </row>
    <row r="651" spans="2:26" x14ac:dyDescent="0.2">
      <c r="B651" s="358" t="s">
        <v>1223</v>
      </c>
      <c r="C651" s="358" t="s">
        <v>1442</v>
      </c>
      <c r="D651" s="358" t="s">
        <v>1868</v>
      </c>
      <c r="E651" s="358">
        <v>2199</v>
      </c>
      <c r="F651" s="358">
        <v>4.5720000000000001</v>
      </c>
      <c r="G651" s="358">
        <v>1.129</v>
      </c>
      <c r="H651" s="358">
        <v>3.548</v>
      </c>
      <c r="I651" s="358">
        <v>10.632999999999999</v>
      </c>
      <c r="J651" s="358">
        <v>0</v>
      </c>
      <c r="K651" s="358">
        <v>4</v>
      </c>
      <c r="L651" s="358">
        <v>1015235</v>
      </c>
      <c r="M651" s="358">
        <v>217619</v>
      </c>
      <c r="N651" s="358">
        <v>1.387425963838E-2</v>
      </c>
      <c r="O651" s="358">
        <v>6.9574458110000003E-3</v>
      </c>
      <c r="P651" s="358">
        <v>0</v>
      </c>
      <c r="Q651" s="358">
        <v>0</v>
      </c>
      <c r="R651" s="358">
        <v>0</v>
      </c>
      <c r="S651" s="358">
        <v>1</v>
      </c>
      <c r="T651" s="358">
        <v>0</v>
      </c>
      <c r="U651" s="358">
        <v>6.9230649017800001E-3</v>
      </c>
      <c r="V651" s="358">
        <v>6.9230649017800001E-3</v>
      </c>
      <c r="W651" s="358">
        <v>0</v>
      </c>
      <c r="X651" s="358">
        <v>0</v>
      </c>
      <c r="Y651" s="358" t="s">
        <v>1449</v>
      </c>
      <c r="Z651" s="358" t="s">
        <v>1443</v>
      </c>
    </row>
    <row r="652" spans="2:26" x14ac:dyDescent="0.2">
      <c r="B652" s="358" t="s">
        <v>1224</v>
      </c>
      <c r="C652" s="358" t="s">
        <v>1442</v>
      </c>
      <c r="D652" s="358" t="s">
        <v>1868</v>
      </c>
      <c r="E652" s="358">
        <v>138</v>
      </c>
      <c r="F652" s="358">
        <v>0.35699999999999998</v>
      </c>
      <c r="G652" s="358">
        <v>1.121</v>
      </c>
      <c r="H652" s="358">
        <v>2.004</v>
      </c>
      <c r="I652" s="358">
        <v>3.9790000000000001</v>
      </c>
      <c r="J652" s="358">
        <v>0</v>
      </c>
      <c r="K652" s="358">
        <v>1</v>
      </c>
      <c r="L652" s="358">
        <v>42212</v>
      </c>
      <c r="M652" s="358">
        <v>0</v>
      </c>
      <c r="N652" s="358">
        <v>3.8131553860999999E-4</v>
      </c>
      <c r="O652" s="358">
        <v>0</v>
      </c>
      <c r="P652" s="358">
        <v>0</v>
      </c>
      <c r="Q652" s="358">
        <v>0</v>
      </c>
      <c r="R652" s="358">
        <v>0</v>
      </c>
      <c r="S652" s="358">
        <v>1</v>
      </c>
      <c r="T652" s="358">
        <v>0</v>
      </c>
      <c r="U652" s="358">
        <v>4.8758380346999999E-4</v>
      </c>
      <c r="V652" s="358">
        <v>4.8758380346999999E-4</v>
      </c>
      <c r="W652" s="358">
        <v>0</v>
      </c>
      <c r="X652" s="358">
        <v>0</v>
      </c>
      <c r="Y652" s="358" t="s">
        <v>1449</v>
      </c>
      <c r="Z652" s="358" t="s">
        <v>1443</v>
      </c>
    </row>
    <row r="653" spans="2:26" x14ac:dyDescent="0.2">
      <c r="B653" s="358" t="s">
        <v>1225</v>
      </c>
      <c r="C653" s="358" t="s">
        <v>1442</v>
      </c>
      <c r="D653" s="358" t="s">
        <v>1868</v>
      </c>
      <c r="E653" s="358">
        <v>864</v>
      </c>
      <c r="F653" s="358">
        <v>1.522</v>
      </c>
      <c r="G653" s="358">
        <v>2.008</v>
      </c>
      <c r="H653" s="358">
        <v>2.72</v>
      </c>
      <c r="I653" s="358">
        <v>7.0570000000000004</v>
      </c>
      <c r="J653" s="358">
        <v>1.7410000000000001</v>
      </c>
      <c r="K653" s="358">
        <v>1</v>
      </c>
      <c r="L653" s="358">
        <v>345302</v>
      </c>
      <c r="M653" s="358">
        <v>368</v>
      </c>
      <c r="N653" s="358">
        <v>2.7098407538799999E-3</v>
      </c>
      <c r="O653" s="358">
        <v>1.2502148810000001E-5</v>
      </c>
      <c r="P653" s="358">
        <v>3</v>
      </c>
      <c r="Q653" s="358">
        <v>85175</v>
      </c>
      <c r="R653" s="358">
        <v>4.4382628263999998E-4</v>
      </c>
      <c r="S653" s="358">
        <v>1</v>
      </c>
      <c r="T653" s="358">
        <v>0</v>
      </c>
      <c r="U653" s="358">
        <v>2.6973386050699998E-3</v>
      </c>
      <c r="V653" s="358">
        <v>2.6973386050699998E-3</v>
      </c>
      <c r="W653" s="358">
        <v>0</v>
      </c>
      <c r="X653" s="358">
        <v>0</v>
      </c>
      <c r="Y653" s="358" t="s">
        <v>1449</v>
      </c>
      <c r="Z653" s="358" t="s">
        <v>1443</v>
      </c>
    </row>
    <row r="654" spans="2:26" x14ac:dyDescent="0.2">
      <c r="B654" s="358" t="s">
        <v>1846</v>
      </c>
      <c r="C654" s="358" t="s">
        <v>1442</v>
      </c>
      <c r="D654" s="358" t="s">
        <v>1868</v>
      </c>
      <c r="E654" s="358">
        <v>429</v>
      </c>
      <c r="F654" s="358">
        <v>0</v>
      </c>
      <c r="G654" s="358">
        <v>0</v>
      </c>
      <c r="H654" s="358">
        <v>2.4510000000000001</v>
      </c>
      <c r="I654" s="358">
        <v>4.2000000000000003E-2</v>
      </c>
      <c r="J654" s="358">
        <v>0</v>
      </c>
      <c r="K654" s="358">
        <v>0</v>
      </c>
      <c r="L654" s="358">
        <v>1144</v>
      </c>
      <c r="M654" s="358">
        <v>1144</v>
      </c>
      <c r="N654" s="358">
        <v>1.5627686010000001E-5</v>
      </c>
      <c r="O654" s="358">
        <v>1.5627686010000001E-5</v>
      </c>
      <c r="P654" s="358">
        <v>0</v>
      </c>
      <c r="Q654" s="358">
        <v>0</v>
      </c>
      <c r="R654" s="358">
        <v>0</v>
      </c>
      <c r="S654" s="358">
        <v>0</v>
      </c>
      <c r="T654" s="358">
        <v>0</v>
      </c>
      <c r="U654" s="358">
        <v>0</v>
      </c>
      <c r="V654" s="358">
        <v>0</v>
      </c>
      <c r="W654" s="358">
        <v>0</v>
      </c>
      <c r="X654" s="358">
        <v>0</v>
      </c>
      <c r="Y654" s="358" t="s">
        <v>1443</v>
      </c>
      <c r="Z654" s="358" t="s">
        <v>1443</v>
      </c>
    </row>
    <row r="655" spans="2:26" x14ac:dyDescent="0.2">
      <c r="B655" s="358" t="s">
        <v>1435</v>
      </c>
      <c r="C655" s="358" t="s">
        <v>1442</v>
      </c>
      <c r="D655" s="358" t="s">
        <v>1868</v>
      </c>
      <c r="E655" s="358">
        <v>829</v>
      </c>
      <c r="F655" s="358">
        <v>0</v>
      </c>
      <c r="G655" s="358">
        <v>0</v>
      </c>
      <c r="H655" s="358">
        <v>4.6159999999999997</v>
      </c>
      <c r="I655" s="358">
        <v>4.0000000000000001E-3</v>
      </c>
      <c r="J655" s="358">
        <v>7.1999999999999995E-2</v>
      </c>
      <c r="K655" s="358">
        <v>0</v>
      </c>
      <c r="L655" s="358">
        <v>102</v>
      </c>
      <c r="M655" s="358">
        <v>102</v>
      </c>
      <c r="N655" s="358">
        <v>6.2510743999999996E-6</v>
      </c>
      <c r="O655" s="358">
        <v>6.2510743999999996E-6</v>
      </c>
      <c r="P655" s="358">
        <v>1</v>
      </c>
      <c r="Q655" s="358">
        <v>1995</v>
      </c>
      <c r="R655" s="358">
        <v>2.1878760410000002E-5</v>
      </c>
      <c r="S655" s="358">
        <v>0</v>
      </c>
      <c r="T655" s="358">
        <v>0</v>
      </c>
      <c r="U655" s="358">
        <v>0</v>
      </c>
      <c r="V655" s="358">
        <v>0</v>
      </c>
      <c r="W655" s="358">
        <v>0</v>
      </c>
      <c r="X655" s="358">
        <v>0</v>
      </c>
      <c r="Y655" s="358" t="s">
        <v>1443</v>
      </c>
      <c r="Z655" s="358" t="s">
        <v>1443</v>
      </c>
    </row>
    <row r="656" spans="2:26" x14ac:dyDescent="0.2">
      <c r="B656" s="358" t="s">
        <v>1436</v>
      </c>
      <c r="C656" s="358" t="s">
        <v>1442</v>
      </c>
      <c r="D656" s="358" t="s">
        <v>1868</v>
      </c>
      <c r="E656" s="358">
        <v>1002</v>
      </c>
      <c r="F656" s="358">
        <v>0</v>
      </c>
      <c r="G656" s="358">
        <v>0</v>
      </c>
      <c r="H656" s="358">
        <v>4.8099999999999996</v>
      </c>
      <c r="I656" s="358">
        <v>7.0999999999999994E-2</v>
      </c>
      <c r="J656" s="358">
        <v>1.0999999999999999E-2</v>
      </c>
      <c r="K656" s="358">
        <v>1</v>
      </c>
      <c r="L656" s="358">
        <v>2291</v>
      </c>
      <c r="M656" s="358">
        <v>2291</v>
      </c>
      <c r="N656" s="358">
        <v>9.0640578849999996E-5</v>
      </c>
      <c r="O656" s="358">
        <v>9.0640578849999996E-5</v>
      </c>
      <c r="P656" s="358">
        <v>1</v>
      </c>
      <c r="Q656" s="358">
        <v>365</v>
      </c>
      <c r="R656" s="358">
        <v>3.1255371999999998E-6</v>
      </c>
      <c r="S656" s="358">
        <v>0</v>
      </c>
      <c r="T656" s="358">
        <v>0</v>
      </c>
      <c r="U656" s="358">
        <v>0</v>
      </c>
      <c r="V656" s="358">
        <v>0</v>
      </c>
      <c r="W656" s="358">
        <v>0</v>
      </c>
      <c r="X656" s="358">
        <v>0</v>
      </c>
      <c r="Y656" s="358" t="s">
        <v>1443</v>
      </c>
      <c r="Z656" s="358" t="s">
        <v>1443</v>
      </c>
    </row>
    <row r="657" spans="2:26" x14ac:dyDescent="0.2">
      <c r="B657" s="358" t="s">
        <v>1847</v>
      </c>
      <c r="C657" s="358" t="s">
        <v>1442</v>
      </c>
      <c r="D657" s="358" t="s">
        <v>1868</v>
      </c>
      <c r="E657" s="358">
        <v>1547</v>
      </c>
      <c r="F657" s="358">
        <v>0</v>
      </c>
      <c r="G657" s="358">
        <v>0</v>
      </c>
      <c r="H657" s="358">
        <v>8.4380000000000006</v>
      </c>
      <c r="I657" s="358">
        <v>4.3159999999999998</v>
      </c>
      <c r="J657" s="358">
        <v>0</v>
      </c>
      <c r="K657" s="358">
        <v>7</v>
      </c>
      <c r="L657" s="358">
        <v>121875</v>
      </c>
      <c r="M657" s="358">
        <v>121875</v>
      </c>
      <c r="N657" s="358">
        <v>3.9131725765400001E-3</v>
      </c>
      <c r="O657" s="358">
        <v>3.9131725765400001E-3</v>
      </c>
      <c r="P657" s="358">
        <v>0</v>
      </c>
      <c r="Q657" s="358">
        <v>0</v>
      </c>
      <c r="R657" s="358">
        <v>0</v>
      </c>
      <c r="S657" s="358">
        <v>0</v>
      </c>
      <c r="T657" s="358">
        <v>0</v>
      </c>
      <c r="U657" s="358">
        <v>0</v>
      </c>
      <c r="V657" s="358">
        <v>0</v>
      </c>
      <c r="W657" s="358">
        <v>0</v>
      </c>
      <c r="X657" s="358">
        <v>0</v>
      </c>
      <c r="Y657" s="358" t="s">
        <v>1443</v>
      </c>
      <c r="Z657" s="358" t="s">
        <v>1443</v>
      </c>
    </row>
    <row r="658" spans="2:26" x14ac:dyDescent="0.2">
      <c r="B658" s="358" t="s">
        <v>1437</v>
      </c>
      <c r="C658" s="358" t="s">
        <v>1442</v>
      </c>
      <c r="D658" s="358" t="s">
        <v>1868</v>
      </c>
      <c r="E658" s="358">
        <v>704</v>
      </c>
      <c r="F658" s="358">
        <v>6.1440000000000001</v>
      </c>
      <c r="G658" s="358">
        <v>0.78900000000000003</v>
      </c>
      <c r="H658" s="358">
        <v>0</v>
      </c>
      <c r="I658" s="358">
        <v>0</v>
      </c>
      <c r="J658" s="358">
        <v>0</v>
      </c>
      <c r="K658" s="358">
        <v>1</v>
      </c>
      <c r="L658" s="358">
        <v>2749</v>
      </c>
      <c r="M658" s="358">
        <v>2749</v>
      </c>
      <c r="N658" s="358">
        <v>2.5129319101700001E-3</v>
      </c>
      <c r="O658" s="358">
        <v>2.5129319101700001E-3</v>
      </c>
      <c r="P658" s="358">
        <v>2</v>
      </c>
      <c r="Q658" s="358">
        <v>7095</v>
      </c>
      <c r="R658" s="358">
        <v>1.4690024848E-4</v>
      </c>
      <c r="S658" s="358">
        <v>0</v>
      </c>
      <c r="T658" s="358">
        <v>0</v>
      </c>
      <c r="U658" s="358">
        <v>0</v>
      </c>
      <c r="V658" s="358">
        <v>0</v>
      </c>
      <c r="W658" s="358">
        <v>0</v>
      </c>
      <c r="X658" s="358">
        <v>0</v>
      </c>
      <c r="Y658" s="358" t="s">
        <v>1443</v>
      </c>
      <c r="Z658" s="358" t="s">
        <v>1443</v>
      </c>
    </row>
    <row r="659" spans="2:26" x14ac:dyDescent="0.2">
      <c r="B659" s="358" t="s">
        <v>1438</v>
      </c>
      <c r="C659" s="358" t="s">
        <v>1442</v>
      </c>
      <c r="D659" s="358" t="s">
        <v>1868</v>
      </c>
      <c r="E659" s="358">
        <v>702</v>
      </c>
      <c r="F659" s="358">
        <v>0</v>
      </c>
      <c r="G659" s="358">
        <v>0</v>
      </c>
      <c r="H659" s="358">
        <v>4.1920000000000002</v>
      </c>
      <c r="I659" s="358">
        <v>2.0739999999999998</v>
      </c>
      <c r="J659" s="358">
        <v>0.35599999999999998</v>
      </c>
      <c r="K659" s="358">
        <v>2</v>
      </c>
      <c r="L659" s="358">
        <v>53499</v>
      </c>
      <c r="M659" s="358">
        <v>53499</v>
      </c>
      <c r="N659" s="358">
        <v>2.5223085217799999E-3</v>
      </c>
      <c r="O659" s="358">
        <v>2.5223085217799999E-3</v>
      </c>
      <c r="P659" s="358">
        <v>1</v>
      </c>
      <c r="Q659" s="358">
        <v>9180</v>
      </c>
      <c r="R659" s="358">
        <v>1.6877900888999999E-4</v>
      </c>
      <c r="S659" s="358">
        <v>0</v>
      </c>
      <c r="T659" s="358">
        <v>0</v>
      </c>
      <c r="U659" s="358">
        <v>0</v>
      </c>
      <c r="V659" s="358">
        <v>0</v>
      </c>
      <c r="W659" s="358">
        <v>0</v>
      </c>
      <c r="X659" s="358">
        <v>0</v>
      </c>
      <c r="Y659" s="358" t="s">
        <v>1443</v>
      </c>
      <c r="Z659" s="358" t="s">
        <v>1443</v>
      </c>
    </row>
    <row r="660" spans="2:26" x14ac:dyDescent="0.2">
      <c r="B660" s="358" t="s">
        <v>1236</v>
      </c>
      <c r="C660" s="358" t="s">
        <v>1442</v>
      </c>
      <c r="D660" s="358" t="s">
        <v>1868</v>
      </c>
      <c r="E660" s="358">
        <v>834</v>
      </c>
      <c r="F660" s="358">
        <v>7.2149999999999999</v>
      </c>
      <c r="G660" s="358">
        <v>0.88400000000000001</v>
      </c>
      <c r="H660" s="358">
        <v>0</v>
      </c>
      <c r="I660" s="358">
        <v>0</v>
      </c>
      <c r="J660" s="358">
        <v>0</v>
      </c>
      <c r="K660" s="358">
        <v>4</v>
      </c>
      <c r="L660" s="358">
        <v>18527</v>
      </c>
      <c r="M660" s="358">
        <v>4552</v>
      </c>
      <c r="N660" s="358">
        <v>2.1566206691999999E-4</v>
      </c>
      <c r="O660" s="358">
        <v>1.3752363688000001E-4</v>
      </c>
      <c r="P660" s="358">
        <v>2</v>
      </c>
      <c r="Q660" s="358">
        <v>27615</v>
      </c>
      <c r="R660" s="358">
        <v>2.3441529012999999E-4</v>
      </c>
      <c r="S660" s="358">
        <v>0</v>
      </c>
      <c r="T660" s="358">
        <v>0</v>
      </c>
      <c r="U660" s="358">
        <v>0</v>
      </c>
      <c r="V660" s="358">
        <v>0</v>
      </c>
      <c r="W660" s="358">
        <v>0</v>
      </c>
      <c r="X660" s="358">
        <v>0</v>
      </c>
      <c r="Y660" s="358" t="s">
        <v>1443</v>
      </c>
      <c r="Z660" s="358" t="s">
        <v>1443</v>
      </c>
    </row>
    <row r="661" spans="2:26" x14ac:dyDescent="0.2">
      <c r="B661" s="358" t="s">
        <v>1439</v>
      </c>
      <c r="C661" s="358" t="s">
        <v>1442</v>
      </c>
      <c r="D661" s="358" t="s">
        <v>1868</v>
      </c>
      <c r="E661" s="358">
        <v>435</v>
      </c>
      <c r="F661" s="358">
        <v>4.5</v>
      </c>
      <c r="G661" s="358">
        <v>0.21199999999999999</v>
      </c>
      <c r="H661" s="358">
        <v>0</v>
      </c>
      <c r="I661" s="358">
        <v>0</v>
      </c>
      <c r="J661" s="358">
        <v>0</v>
      </c>
      <c r="K661" s="358">
        <v>1</v>
      </c>
      <c r="L661" s="358">
        <v>3268</v>
      </c>
      <c r="M661" s="358">
        <v>3268</v>
      </c>
      <c r="N661" s="358">
        <v>1.9065776930000001E-4</v>
      </c>
      <c r="O661" s="358">
        <v>1.9065776930000001E-4</v>
      </c>
      <c r="P661" s="358">
        <v>1</v>
      </c>
      <c r="Q661" s="358">
        <v>12600</v>
      </c>
      <c r="R661" s="358">
        <v>1.3127256247000001E-4</v>
      </c>
      <c r="S661" s="358">
        <v>0</v>
      </c>
      <c r="T661" s="358">
        <v>0</v>
      </c>
      <c r="U661" s="358">
        <v>0</v>
      </c>
      <c r="V661" s="358">
        <v>0</v>
      </c>
      <c r="W661" s="358">
        <v>0</v>
      </c>
      <c r="X661" s="358">
        <v>0</v>
      </c>
      <c r="Y661" s="358" t="s">
        <v>1443</v>
      </c>
      <c r="Z661" s="358" t="s">
        <v>1443</v>
      </c>
    </row>
    <row r="662" spans="2:26" x14ac:dyDescent="0.2">
      <c r="B662" s="358" t="s">
        <v>1271</v>
      </c>
      <c r="C662" s="358" t="s">
        <v>1442</v>
      </c>
      <c r="D662" s="358" t="s">
        <v>1868</v>
      </c>
      <c r="E662" s="358">
        <v>753</v>
      </c>
      <c r="F662" s="358">
        <v>6.5179999999999998</v>
      </c>
      <c r="G662" s="358">
        <v>0.314</v>
      </c>
      <c r="H662" s="358">
        <v>0</v>
      </c>
      <c r="I662" s="358">
        <v>0</v>
      </c>
      <c r="J662" s="358">
        <v>0</v>
      </c>
      <c r="K662" s="358">
        <v>2</v>
      </c>
      <c r="L662" s="358">
        <v>169222</v>
      </c>
      <c r="M662" s="358">
        <v>997</v>
      </c>
      <c r="N662" s="358">
        <v>2.5098063729700002E-3</v>
      </c>
      <c r="O662" s="358">
        <v>1.2502148810000001E-5</v>
      </c>
      <c r="P662" s="358">
        <v>2</v>
      </c>
      <c r="Q662" s="358">
        <v>5969</v>
      </c>
      <c r="R662" s="358">
        <v>7.1887355640000005E-5</v>
      </c>
      <c r="S662" s="358">
        <v>0</v>
      </c>
      <c r="T662" s="358">
        <v>0</v>
      </c>
      <c r="U662" s="358">
        <v>0</v>
      </c>
      <c r="V662" s="358">
        <v>0</v>
      </c>
      <c r="W662" s="358">
        <v>0</v>
      </c>
      <c r="X662" s="358">
        <v>0</v>
      </c>
      <c r="Y662" s="358" t="s">
        <v>1443</v>
      </c>
      <c r="Z662" s="358" t="s">
        <v>1443</v>
      </c>
    </row>
    <row r="663" spans="2:26" x14ac:dyDescent="0.2">
      <c r="B663" s="358" t="s">
        <v>1237</v>
      </c>
      <c r="C663" s="358" t="s">
        <v>1442</v>
      </c>
      <c r="D663" s="358" t="s">
        <v>1868</v>
      </c>
      <c r="E663" s="358">
        <v>1002</v>
      </c>
      <c r="F663" s="358">
        <v>6.5759999999999996</v>
      </c>
      <c r="G663" s="358">
        <v>0.29199999999999998</v>
      </c>
      <c r="H663" s="358">
        <v>0</v>
      </c>
      <c r="I663" s="358">
        <v>0</v>
      </c>
      <c r="J663" s="358">
        <v>0</v>
      </c>
      <c r="K663" s="358">
        <v>3</v>
      </c>
      <c r="L663" s="358">
        <v>223806</v>
      </c>
      <c r="M663" s="358">
        <v>5358</v>
      </c>
      <c r="N663" s="358">
        <v>6.5448749003699999E-3</v>
      </c>
      <c r="O663" s="358">
        <v>2.4691743893000002E-4</v>
      </c>
      <c r="P663" s="358">
        <v>1</v>
      </c>
      <c r="Q663" s="358">
        <v>6240</v>
      </c>
      <c r="R663" s="358">
        <v>7.5012892840000005E-5</v>
      </c>
      <c r="S663" s="358">
        <v>0</v>
      </c>
      <c r="T663" s="358">
        <v>0</v>
      </c>
      <c r="U663" s="358">
        <v>0</v>
      </c>
      <c r="V663" s="358">
        <v>0</v>
      </c>
      <c r="W663" s="358">
        <v>0</v>
      </c>
      <c r="X663" s="358">
        <v>0</v>
      </c>
      <c r="Y663" s="358" t="s">
        <v>1443</v>
      </c>
      <c r="Z663" s="358" t="s">
        <v>1443</v>
      </c>
    </row>
    <row r="664" spans="2:26" x14ac:dyDescent="0.2">
      <c r="B664" s="358" t="s">
        <v>1238</v>
      </c>
      <c r="C664" s="358" t="s">
        <v>1442</v>
      </c>
      <c r="D664" s="358" t="s">
        <v>1868</v>
      </c>
      <c r="E664" s="358">
        <v>787</v>
      </c>
      <c r="F664" s="358">
        <v>5.3760000000000003</v>
      </c>
      <c r="G664" s="358">
        <v>0.84699999999999998</v>
      </c>
      <c r="H664" s="358">
        <v>0</v>
      </c>
      <c r="I664" s="358">
        <v>0</v>
      </c>
      <c r="J664" s="358">
        <v>0</v>
      </c>
      <c r="K664" s="358">
        <v>1</v>
      </c>
      <c r="L664" s="358">
        <v>2019</v>
      </c>
      <c r="M664" s="358">
        <v>1188</v>
      </c>
      <c r="N664" s="358">
        <v>4.0631983620000003E-5</v>
      </c>
      <c r="O664" s="358">
        <v>3.7506446420000003E-5</v>
      </c>
      <c r="P664" s="358">
        <v>1</v>
      </c>
      <c r="Q664" s="358">
        <v>15225</v>
      </c>
      <c r="R664" s="358">
        <v>1.0939380206E-4</v>
      </c>
      <c r="S664" s="358">
        <v>0</v>
      </c>
      <c r="T664" s="358">
        <v>0</v>
      </c>
      <c r="U664" s="358">
        <v>0</v>
      </c>
      <c r="V664" s="358">
        <v>0</v>
      </c>
      <c r="W664" s="358">
        <v>0</v>
      </c>
      <c r="X664" s="358">
        <v>0</v>
      </c>
      <c r="Y664" s="358" t="s">
        <v>1443</v>
      </c>
      <c r="Z664" s="358" t="s">
        <v>1443</v>
      </c>
    </row>
    <row r="665" spans="2:26" x14ac:dyDescent="0.2">
      <c r="B665" s="358" t="s">
        <v>1848</v>
      </c>
      <c r="C665" s="358" t="s">
        <v>1442</v>
      </c>
      <c r="D665" s="358" t="s">
        <v>1867</v>
      </c>
      <c r="E665" s="358">
        <v>1</v>
      </c>
      <c r="F665" s="358">
        <v>0</v>
      </c>
      <c r="G665" s="358">
        <v>0</v>
      </c>
      <c r="H665" s="358">
        <v>0.53</v>
      </c>
      <c r="I665" s="358">
        <v>0</v>
      </c>
      <c r="J665" s="358">
        <v>0</v>
      </c>
      <c r="K665" s="358">
        <v>0</v>
      </c>
      <c r="L665" s="358">
        <v>0</v>
      </c>
      <c r="M665" s="358">
        <v>0</v>
      </c>
      <c r="N665" s="358">
        <v>0</v>
      </c>
      <c r="O665" s="358">
        <v>0</v>
      </c>
      <c r="P665" s="358">
        <v>0</v>
      </c>
      <c r="Q665" s="358">
        <v>0</v>
      </c>
      <c r="R665" s="358">
        <v>0</v>
      </c>
      <c r="S665" s="358">
        <v>0</v>
      </c>
      <c r="T665" s="358">
        <v>0</v>
      </c>
      <c r="U665" s="358">
        <v>0</v>
      </c>
      <c r="V665" s="358">
        <v>0</v>
      </c>
      <c r="W665" s="358">
        <v>0</v>
      </c>
      <c r="X665" s="358">
        <v>0</v>
      </c>
      <c r="Y665" s="358" t="s">
        <v>1443</v>
      </c>
      <c r="Z665" s="358" t="s">
        <v>1443</v>
      </c>
    </row>
    <row r="666" spans="2:26" x14ac:dyDescent="0.2">
      <c r="B666" s="358" t="s">
        <v>1849</v>
      </c>
      <c r="C666" s="358" t="s">
        <v>1442</v>
      </c>
      <c r="D666" s="358" t="s">
        <v>1867</v>
      </c>
      <c r="E666" s="358">
        <v>176</v>
      </c>
      <c r="F666" s="358">
        <v>0</v>
      </c>
      <c r="G666" s="358">
        <v>5.0890000000000004</v>
      </c>
      <c r="H666" s="358">
        <v>5.0380000000000003</v>
      </c>
      <c r="I666" s="358">
        <v>0</v>
      </c>
      <c r="J666" s="358">
        <v>0</v>
      </c>
      <c r="K666" s="358">
        <v>0</v>
      </c>
      <c r="L666" s="358">
        <v>0</v>
      </c>
      <c r="M666" s="358">
        <v>0</v>
      </c>
      <c r="N666" s="358">
        <v>0</v>
      </c>
      <c r="O666" s="358">
        <v>0</v>
      </c>
      <c r="P666" s="358">
        <v>0</v>
      </c>
      <c r="Q666" s="358">
        <v>0</v>
      </c>
      <c r="R666" s="358">
        <v>0</v>
      </c>
      <c r="S666" s="358">
        <v>0</v>
      </c>
      <c r="T666" s="358">
        <v>0</v>
      </c>
      <c r="U666" s="358">
        <v>0</v>
      </c>
      <c r="V666" s="358">
        <v>0</v>
      </c>
      <c r="W666" s="358">
        <v>0</v>
      </c>
      <c r="X666" s="358">
        <v>0</v>
      </c>
      <c r="Y666" s="358" t="s">
        <v>1443</v>
      </c>
      <c r="Z666" s="358" t="s">
        <v>1443</v>
      </c>
    </row>
    <row r="667" spans="2:26" x14ac:dyDescent="0.2">
      <c r="B667" s="358" t="s">
        <v>1850</v>
      </c>
      <c r="C667" s="358" t="s">
        <v>1442</v>
      </c>
      <c r="D667" s="358" t="s">
        <v>1867</v>
      </c>
      <c r="E667" s="358">
        <v>306</v>
      </c>
      <c r="F667" s="358">
        <v>0</v>
      </c>
      <c r="G667" s="358">
        <v>6.9690000000000003</v>
      </c>
      <c r="H667" s="358">
        <v>3.9159999999999999</v>
      </c>
      <c r="I667" s="358">
        <v>0</v>
      </c>
      <c r="J667" s="358">
        <v>0</v>
      </c>
      <c r="K667" s="358">
        <v>0</v>
      </c>
      <c r="L667" s="358">
        <v>0</v>
      </c>
      <c r="M667" s="358">
        <v>0</v>
      </c>
      <c r="N667" s="358">
        <v>0</v>
      </c>
      <c r="O667" s="358">
        <v>0</v>
      </c>
      <c r="P667" s="358">
        <v>0</v>
      </c>
      <c r="Q667" s="358">
        <v>0</v>
      </c>
      <c r="R667" s="358">
        <v>0</v>
      </c>
      <c r="S667" s="358">
        <v>0</v>
      </c>
      <c r="T667" s="358">
        <v>0</v>
      </c>
      <c r="U667" s="358">
        <v>0</v>
      </c>
      <c r="V667" s="358">
        <v>0</v>
      </c>
      <c r="W667" s="358">
        <v>0</v>
      </c>
      <c r="X667" s="358">
        <v>0</v>
      </c>
      <c r="Y667" s="358" t="s">
        <v>1443</v>
      </c>
      <c r="Z667" s="358" t="s">
        <v>1443</v>
      </c>
    </row>
    <row r="668" spans="2:26" x14ac:dyDescent="0.2">
      <c r="B668" s="358" t="s">
        <v>1851</v>
      </c>
      <c r="C668" s="358" t="s">
        <v>1442</v>
      </c>
      <c r="D668" s="358" t="s">
        <v>1868</v>
      </c>
      <c r="E668" s="358">
        <v>155</v>
      </c>
      <c r="F668" s="358">
        <v>1.4410000000000001</v>
      </c>
      <c r="G668" s="358">
        <v>0.875</v>
      </c>
      <c r="H668" s="358">
        <v>3.1909999999999998</v>
      </c>
      <c r="I668" s="358">
        <v>0.75800000000000001</v>
      </c>
      <c r="J668" s="358">
        <v>0</v>
      </c>
      <c r="K668" s="358">
        <v>1</v>
      </c>
      <c r="L668" s="358">
        <v>5674</v>
      </c>
      <c r="M668" s="358">
        <v>5674</v>
      </c>
      <c r="N668" s="358">
        <v>4.8445826626E-4</v>
      </c>
      <c r="O668" s="358">
        <v>4.8445826626E-4</v>
      </c>
      <c r="P668" s="358">
        <v>0</v>
      </c>
      <c r="Q668" s="358">
        <v>0</v>
      </c>
      <c r="R668" s="358">
        <v>0</v>
      </c>
      <c r="S668" s="358">
        <v>0</v>
      </c>
      <c r="T668" s="358">
        <v>0</v>
      </c>
      <c r="U668" s="358">
        <v>0</v>
      </c>
      <c r="V668" s="358">
        <v>0</v>
      </c>
      <c r="W668" s="358">
        <v>0</v>
      </c>
      <c r="X668" s="358">
        <v>0</v>
      </c>
      <c r="Y668" s="358" t="s">
        <v>1443</v>
      </c>
      <c r="Z668" s="358" t="s">
        <v>1443</v>
      </c>
    </row>
    <row r="669" spans="2:26" x14ac:dyDescent="0.2">
      <c r="B669" s="358" t="s">
        <v>1852</v>
      </c>
      <c r="C669" s="358" t="s">
        <v>1442</v>
      </c>
      <c r="D669" s="358" t="s">
        <v>1868</v>
      </c>
      <c r="E669" s="358">
        <v>1</v>
      </c>
      <c r="F669" s="358">
        <v>0</v>
      </c>
      <c r="G669" s="358">
        <v>5.3999999999999999E-2</v>
      </c>
      <c r="H669" s="358">
        <v>1.75</v>
      </c>
      <c r="I669" s="358">
        <v>0</v>
      </c>
      <c r="J669" s="358">
        <v>0</v>
      </c>
      <c r="K669" s="358">
        <v>0</v>
      </c>
      <c r="L669" s="358">
        <v>0</v>
      </c>
      <c r="M669" s="358">
        <v>0</v>
      </c>
      <c r="N669" s="358">
        <v>0</v>
      </c>
      <c r="O669" s="358">
        <v>0</v>
      </c>
      <c r="P669" s="358">
        <v>0</v>
      </c>
      <c r="Q669" s="358">
        <v>0</v>
      </c>
      <c r="R669" s="358">
        <v>0</v>
      </c>
      <c r="S669" s="358">
        <v>0</v>
      </c>
      <c r="T669" s="358">
        <v>0</v>
      </c>
      <c r="U669" s="358">
        <v>0</v>
      </c>
      <c r="V669" s="358">
        <v>0</v>
      </c>
      <c r="W669" s="358">
        <v>0</v>
      </c>
      <c r="X669" s="358">
        <v>0</v>
      </c>
      <c r="Y669" s="358" t="s">
        <v>1443</v>
      </c>
      <c r="Z669" s="358" t="s">
        <v>1443</v>
      </c>
    </row>
    <row r="670" spans="2:26" x14ac:dyDescent="0.2">
      <c r="B670" s="358" t="s">
        <v>1853</v>
      </c>
      <c r="C670" s="358" t="s">
        <v>1442</v>
      </c>
      <c r="D670" s="358" t="s">
        <v>1868</v>
      </c>
      <c r="E670" s="358">
        <v>1</v>
      </c>
      <c r="F670" s="358">
        <v>0</v>
      </c>
      <c r="G670" s="358">
        <v>1.7390000000000001</v>
      </c>
      <c r="H670" s="358">
        <v>3.6080000000000001</v>
      </c>
      <c r="I670" s="358">
        <v>0</v>
      </c>
      <c r="J670" s="358">
        <v>0</v>
      </c>
      <c r="K670" s="358">
        <v>0</v>
      </c>
      <c r="L670" s="358">
        <v>0</v>
      </c>
      <c r="M670" s="358">
        <v>0</v>
      </c>
      <c r="N670" s="358">
        <v>0</v>
      </c>
      <c r="O670" s="358">
        <v>0</v>
      </c>
      <c r="P670" s="358">
        <v>0</v>
      </c>
      <c r="Q670" s="358">
        <v>0</v>
      </c>
      <c r="R670" s="358">
        <v>0</v>
      </c>
      <c r="S670" s="358">
        <v>0</v>
      </c>
      <c r="T670" s="358">
        <v>0</v>
      </c>
      <c r="U670" s="358">
        <v>0</v>
      </c>
      <c r="V670" s="358">
        <v>0</v>
      </c>
      <c r="W670" s="358">
        <v>0</v>
      </c>
      <c r="X670" s="358">
        <v>0</v>
      </c>
      <c r="Y670" s="358" t="s">
        <v>1443</v>
      </c>
      <c r="Z670" s="358" t="s">
        <v>1443</v>
      </c>
    </row>
    <row r="671" spans="2:26" x14ac:dyDescent="0.2">
      <c r="B671" s="358" t="s">
        <v>1854</v>
      </c>
      <c r="C671" s="358" t="s">
        <v>1442</v>
      </c>
      <c r="D671" s="358" t="s">
        <v>1867</v>
      </c>
      <c r="E671" s="358">
        <v>0</v>
      </c>
      <c r="F671" s="358">
        <v>0</v>
      </c>
      <c r="G671" s="358">
        <v>0</v>
      </c>
      <c r="H671" s="358">
        <v>5.8999999999999997E-2</v>
      </c>
      <c r="I671" s="358">
        <v>0</v>
      </c>
      <c r="J671" s="358">
        <v>0</v>
      </c>
      <c r="K671" s="358">
        <v>0</v>
      </c>
      <c r="L671" s="358">
        <v>0</v>
      </c>
      <c r="M671" s="358">
        <v>0</v>
      </c>
      <c r="N671" s="358">
        <v>0</v>
      </c>
      <c r="O671" s="358">
        <v>0</v>
      </c>
      <c r="P671" s="358">
        <v>0</v>
      </c>
      <c r="Q671" s="358">
        <v>0</v>
      </c>
      <c r="R671" s="358">
        <v>0</v>
      </c>
      <c r="S671" s="358">
        <v>0</v>
      </c>
      <c r="T671" s="358">
        <v>0</v>
      </c>
      <c r="U671" s="358">
        <v>0</v>
      </c>
      <c r="V671" s="358">
        <v>0</v>
      </c>
      <c r="W671" s="358">
        <v>0</v>
      </c>
      <c r="X671" s="358">
        <v>0</v>
      </c>
      <c r="Y671" s="358" t="s">
        <v>1443</v>
      </c>
      <c r="Z671" s="358" t="s">
        <v>1443</v>
      </c>
    </row>
    <row r="672" spans="2:26" x14ac:dyDescent="0.2">
      <c r="B672" s="358" t="s">
        <v>1855</v>
      </c>
      <c r="C672" s="358" t="s">
        <v>1442</v>
      </c>
      <c r="D672" s="358" t="s">
        <v>1867</v>
      </c>
      <c r="E672" s="358">
        <v>189</v>
      </c>
      <c r="F672" s="358">
        <v>0</v>
      </c>
      <c r="G672" s="358">
        <v>6.6710000000000003</v>
      </c>
      <c r="H672" s="358">
        <v>0.78900000000000003</v>
      </c>
      <c r="I672" s="358">
        <v>0</v>
      </c>
      <c r="J672" s="358">
        <v>0</v>
      </c>
      <c r="K672" s="358">
        <v>0</v>
      </c>
      <c r="L672" s="358">
        <v>0</v>
      </c>
      <c r="M672" s="358">
        <v>0</v>
      </c>
      <c r="N672" s="358">
        <v>0</v>
      </c>
      <c r="O672" s="358">
        <v>0</v>
      </c>
      <c r="P672" s="358">
        <v>0</v>
      </c>
      <c r="Q672" s="358">
        <v>0</v>
      </c>
      <c r="R672" s="358">
        <v>0</v>
      </c>
      <c r="S672" s="358">
        <v>0</v>
      </c>
      <c r="T672" s="358">
        <v>0</v>
      </c>
      <c r="U672" s="358">
        <v>0</v>
      </c>
      <c r="V672" s="358">
        <v>0</v>
      </c>
      <c r="W672" s="358">
        <v>0</v>
      </c>
      <c r="X672" s="358">
        <v>0</v>
      </c>
      <c r="Y672" s="358" t="s">
        <v>1443</v>
      </c>
      <c r="Z672" s="358" t="s">
        <v>1443</v>
      </c>
    </row>
    <row r="673" spans="2:26" x14ac:dyDescent="0.2">
      <c r="B673" s="358" t="s">
        <v>1856</v>
      </c>
      <c r="C673" s="358" t="s">
        <v>1442</v>
      </c>
      <c r="D673" s="358" t="s">
        <v>1867</v>
      </c>
      <c r="E673" s="358">
        <v>1</v>
      </c>
      <c r="F673" s="358">
        <v>0</v>
      </c>
      <c r="G673" s="358">
        <v>4.08</v>
      </c>
      <c r="H673" s="358">
        <v>2.1480000000000001</v>
      </c>
      <c r="I673" s="358">
        <v>0</v>
      </c>
      <c r="J673" s="358">
        <v>0</v>
      </c>
      <c r="K673" s="358">
        <v>0</v>
      </c>
      <c r="L673" s="358">
        <v>0</v>
      </c>
      <c r="M673" s="358">
        <v>0</v>
      </c>
      <c r="N673" s="358">
        <v>0</v>
      </c>
      <c r="O673" s="358">
        <v>0</v>
      </c>
      <c r="P673" s="358">
        <v>0</v>
      </c>
      <c r="Q673" s="358">
        <v>0</v>
      </c>
      <c r="R673" s="358">
        <v>0</v>
      </c>
      <c r="S673" s="358">
        <v>0</v>
      </c>
      <c r="T673" s="358">
        <v>0</v>
      </c>
      <c r="U673" s="358">
        <v>0</v>
      </c>
      <c r="V673" s="358">
        <v>0</v>
      </c>
      <c r="W673" s="358">
        <v>0</v>
      </c>
      <c r="X673" s="358">
        <v>0</v>
      </c>
      <c r="Y673" s="358" t="s">
        <v>1443</v>
      </c>
      <c r="Z673" s="358" t="s">
        <v>1443</v>
      </c>
    </row>
    <row r="674" spans="2:26" x14ac:dyDescent="0.2">
      <c r="B674" s="358" t="s">
        <v>1857</v>
      </c>
      <c r="C674" s="358" t="s">
        <v>1442</v>
      </c>
      <c r="D674" s="358" t="s">
        <v>1868</v>
      </c>
      <c r="E674" s="358">
        <v>1</v>
      </c>
      <c r="F674" s="358">
        <v>0</v>
      </c>
      <c r="G674" s="358">
        <v>1.7350000000000001</v>
      </c>
      <c r="H674" s="358">
        <v>3.7519999999999998</v>
      </c>
      <c r="I674" s="358">
        <v>0</v>
      </c>
      <c r="J674" s="358">
        <v>0</v>
      </c>
      <c r="K674" s="358">
        <v>0</v>
      </c>
      <c r="L674" s="358">
        <v>0</v>
      </c>
      <c r="M674" s="358">
        <v>0</v>
      </c>
      <c r="N674" s="358">
        <v>0</v>
      </c>
      <c r="O674" s="358">
        <v>0</v>
      </c>
      <c r="P674" s="358">
        <v>0</v>
      </c>
      <c r="Q674" s="358">
        <v>0</v>
      </c>
      <c r="R674" s="358">
        <v>0</v>
      </c>
      <c r="S674" s="358">
        <v>0</v>
      </c>
      <c r="T674" s="358">
        <v>0</v>
      </c>
      <c r="U674" s="358">
        <v>0</v>
      </c>
      <c r="V674" s="358">
        <v>0</v>
      </c>
      <c r="W674" s="358">
        <v>0</v>
      </c>
      <c r="X674" s="358">
        <v>0</v>
      </c>
      <c r="Y674" s="358" t="s">
        <v>1443</v>
      </c>
      <c r="Z674" s="358" t="s">
        <v>1443</v>
      </c>
    </row>
    <row r="675" spans="2:26" x14ac:dyDescent="0.2">
      <c r="B675" s="358" t="s">
        <v>1440</v>
      </c>
      <c r="C675" s="358" t="s">
        <v>1442</v>
      </c>
      <c r="D675" s="358" t="s">
        <v>1868</v>
      </c>
      <c r="E675" s="358">
        <v>138</v>
      </c>
      <c r="F675" s="358">
        <v>2.7349999999999999</v>
      </c>
      <c r="G675" s="358">
        <v>5.3159999999999998</v>
      </c>
      <c r="H675" s="358">
        <v>5.96</v>
      </c>
      <c r="I675" s="358">
        <v>0</v>
      </c>
      <c r="J675" s="358">
        <v>1.5960000000000001</v>
      </c>
      <c r="K675" s="358">
        <v>0</v>
      </c>
      <c r="L675" s="358">
        <v>0</v>
      </c>
      <c r="M675" s="358">
        <v>0</v>
      </c>
      <c r="N675" s="358">
        <v>0</v>
      </c>
      <c r="O675" s="358">
        <v>0</v>
      </c>
      <c r="P675" s="358">
        <v>2</v>
      </c>
      <c r="Q675" s="358">
        <v>5692</v>
      </c>
      <c r="R675" s="358">
        <v>6.2510744030000001E-5</v>
      </c>
      <c r="S675" s="358">
        <v>0</v>
      </c>
      <c r="T675" s="358">
        <v>0</v>
      </c>
      <c r="U675" s="358">
        <v>0</v>
      </c>
      <c r="V675" s="358">
        <v>0</v>
      </c>
      <c r="W675" s="358">
        <v>0</v>
      </c>
      <c r="X675" s="358">
        <v>0</v>
      </c>
      <c r="Y675" s="358" t="s">
        <v>1443</v>
      </c>
      <c r="Z675" s="358" t="s">
        <v>1443</v>
      </c>
    </row>
    <row r="676" spans="2:26" x14ac:dyDescent="0.2">
      <c r="B676" s="358" t="s">
        <v>1858</v>
      </c>
      <c r="C676" s="358" t="s">
        <v>1442</v>
      </c>
      <c r="D676" s="358" t="s">
        <v>1868</v>
      </c>
      <c r="E676" s="358">
        <v>1</v>
      </c>
      <c r="F676" s="358">
        <v>0</v>
      </c>
      <c r="G676" s="358">
        <v>6.8129999999999997</v>
      </c>
      <c r="H676" s="358">
        <v>9.5000000000000001E-2</v>
      </c>
      <c r="I676" s="358">
        <v>0</v>
      </c>
      <c r="J676" s="358">
        <v>0</v>
      </c>
      <c r="K676" s="358">
        <v>0</v>
      </c>
      <c r="L676" s="358">
        <v>0</v>
      </c>
      <c r="M676" s="358">
        <v>0</v>
      </c>
      <c r="N676" s="358">
        <v>0</v>
      </c>
      <c r="O676" s="358">
        <v>0</v>
      </c>
      <c r="P676" s="358">
        <v>0</v>
      </c>
      <c r="Q676" s="358">
        <v>0</v>
      </c>
      <c r="R676" s="358">
        <v>0</v>
      </c>
      <c r="S676" s="358">
        <v>0</v>
      </c>
      <c r="T676" s="358">
        <v>0</v>
      </c>
      <c r="U676" s="358">
        <v>0</v>
      </c>
      <c r="V676" s="358">
        <v>0</v>
      </c>
      <c r="W676" s="358">
        <v>0</v>
      </c>
      <c r="X676" s="358">
        <v>0</v>
      </c>
      <c r="Y676" s="358" t="s">
        <v>1443</v>
      </c>
      <c r="Z676" s="358" t="s">
        <v>1443</v>
      </c>
    </row>
    <row r="677" spans="2:26" x14ac:dyDescent="0.2">
      <c r="B677" s="358" t="s">
        <v>1859</v>
      </c>
      <c r="C677" s="358" t="s">
        <v>1442</v>
      </c>
      <c r="D677" s="358" t="s">
        <v>1868</v>
      </c>
      <c r="E677" s="358">
        <v>0</v>
      </c>
      <c r="F677" s="358">
        <v>0</v>
      </c>
      <c r="G677" s="358">
        <v>0.46</v>
      </c>
      <c r="H677" s="358">
        <v>7.0999999999999994E-2</v>
      </c>
      <c r="I677" s="358">
        <v>0</v>
      </c>
      <c r="J677" s="358">
        <v>0</v>
      </c>
      <c r="K677" s="358">
        <v>0</v>
      </c>
      <c r="L677" s="358">
        <v>0</v>
      </c>
      <c r="M677" s="358">
        <v>0</v>
      </c>
      <c r="N677" s="358">
        <v>0</v>
      </c>
      <c r="O677" s="358">
        <v>0</v>
      </c>
      <c r="P677" s="358">
        <v>0</v>
      </c>
      <c r="Q677" s="358">
        <v>0</v>
      </c>
      <c r="R677" s="358">
        <v>0</v>
      </c>
      <c r="S677" s="358">
        <v>0</v>
      </c>
      <c r="T677" s="358">
        <v>0</v>
      </c>
      <c r="U677" s="358">
        <v>0</v>
      </c>
      <c r="V677" s="358">
        <v>0</v>
      </c>
      <c r="W677" s="358">
        <v>0</v>
      </c>
      <c r="X677" s="358">
        <v>0</v>
      </c>
      <c r="Y677" s="358" t="s">
        <v>1443</v>
      </c>
      <c r="Z677" s="358" t="s">
        <v>1443</v>
      </c>
    </row>
    <row r="678" spans="2:26" x14ac:dyDescent="0.2">
      <c r="B678" s="358" t="s">
        <v>1441</v>
      </c>
      <c r="C678" s="358" t="s">
        <v>1442</v>
      </c>
      <c r="D678" s="358" t="s">
        <v>1868</v>
      </c>
      <c r="E678" s="358">
        <v>11</v>
      </c>
      <c r="F678" s="358">
        <v>0</v>
      </c>
      <c r="G678" s="358">
        <v>0.78200000000000003</v>
      </c>
      <c r="H678" s="358">
        <v>1.353</v>
      </c>
      <c r="I678" s="358">
        <v>0</v>
      </c>
      <c r="J678" s="358">
        <v>0.17599999999999999</v>
      </c>
      <c r="K678" s="358">
        <v>0</v>
      </c>
      <c r="L678" s="358">
        <v>0</v>
      </c>
      <c r="M678" s="358">
        <v>0</v>
      </c>
      <c r="N678" s="358">
        <v>0</v>
      </c>
      <c r="O678" s="358">
        <v>0</v>
      </c>
      <c r="P678" s="358">
        <v>1</v>
      </c>
      <c r="Q678" s="358">
        <v>220</v>
      </c>
      <c r="R678" s="358">
        <v>3.1255371999999998E-6</v>
      </c>
      <c r="S678" s="358">
        <v>0</v>
      </c>
      <c r="T678" s="358">
        <v>0</v>
      </c>
      <c r="U678" s="358">
        <v>0</v>
      </c>
      <c r="V678" s="358">
        <v>0</v>
      </c>
      <c r="W678" s="358">
        <v>0</v>
      </c>
      <c r="X678" s="358">
        <v>0</v>
      </c>
      <c r="Y678" s="358" t="s">
        <v>1443</v>
      </c>
      <c r="Z678" s="358" t="s">
        <v>1443</v>
      </c>
    </row>
    <row r="679" spans="2:26" x14ac:dyDescent="0.2">
      <c r="B679" s="358" t="s">
        <v>1860</v>
      </c>
      <c r="C679" s="358" t="s">
        <v>1442</v>
      </c>
      <c r="D679" s="358" t="s">
        <v>1868</v>
      </c>
      <c r="E679" s="358">
        <v>133</v>
      </c>
      <c r="F679" s="358">
        <v>0</v>
      </c>
      <c r="G679" s="358">
        <v>6.8730000000000002</v>
      </c>
      <c r="H679" s="358">
        <v>4.6390000000000002</v>
      </c>
      <c r="I679" s="358">
        <v>0</v>
      </c>
      <c r="J679" s="358">
        <v>0</v>
      </c>
      <c r="K679" s="358">
        <v>0</v>
      </c>
      <c r="L679" s="358">
        <v>0</v>
      </c>
      <c r="M679" s="358">
        <v>0</v>
      </c>
      <c r="N679" s="358">
        <v>0</v>
      </c>
      <c r="O679" s="358">
        <v>0</v>
      </c>
      <c r="P679" s="358">
        <v>0</v>
      </c>
      <c r="Q679" s="358">
        <v>0</v>
      </c>
      <c r="R679" s="358">
        <v>0</v>
      </c>
      <c r="S679" s="358">
        <v>0</v>
      </c>
      <c r="T679" s="358">
        <v>0</v>
      </c>
      <c r="U679" s="358">
        <v>0</v>
      </c>
      <c r="V679" s="358">
        <v>0</v>
      </c>
      <c r="W679" s="358">
        <v>0</v>
      </c>
      <c r="X679" s="358">
        <v>0</v>
      </c>
      <c r="Y679" s="358" t="s">
        <v>1443</v>
      </c>
      <c r="Z679" s="358" t="s">
        <v>1443</v>
      </c>
    </row>
    <row r="680" spans="2:26" x14ac:dyDescent="0.2">
      <c r="B680" s="358" t="s">
        <v>1861</v>
      </c>
      <c r="C680" s="358" t="s">
        <v>1442</v>
      </c>
      <c r="D680" s="358" t="s">
        <v>1868</v>
      </c>
      <c r="E680" s="358">
        <v>0</v>
      </c>
      <c r="F680" s="358">
        <v>0</v>
      </c>
      <c r="G680" s="358">
        <v>1.41</v>
      </c>
      <c r="H680" s="358">
        <v>0</v>
      </c>
      <c r="I680" s="358">
        <v>0</v>
      </c>
      <c r="J680" s="358">
        <v>0</v>
      </c>
      <c r="K680" s="358">
        <v>0</v>
      </c>
      <c r="L680" s="358">
        <v>0</v>
      </c>
      <c r="M680" s="358">
        <v>0</v>
      </c>
      <c r="N680" s="358">
        <v>0</v>
      </c>
      <c r="O680" s="358">
        <v>0</v>
      </c>
      <c r="P680" s="358">
        <v>0</v>
      </c>
      <c r="Q680" s="358">
        <v>0</v>
      </c>
      <c r="R680" s="358">
        <v>0</v>
      </c>
      <c r="S680" s="358">
        <v>0</v>
      </c>
      <c r="T680" s="358">
        <v>0</v>
      </c>
      <c r="U680" s="358">
        <v>0</v>
      </c>
      <c r="V680" s="358">
        <v>0</v>
      </c>
      <c r="W680" s="358">
        <v>0</v>
      </c>
      <c r="X680" s="358">
        <v>0</v>
      </c>
      <c r="Y680" s="358" t="s">
        <v>1443</v>
      </c>
      <c r="Z680" s="358" t="s">
        <v>1443</v>
      </c>
    </row>
    <row r="681" spans="2:26" x14ac:dyDescent="0.2">
      <c r="B681" s="358" t="s">
        <v>1862</v>
      </c>
      <c r="C681" s="358" t="s">
        <v>1442</v>
      </c>
      <c r="D681" s="358" t="s">
        <v>1867</v>
      </c>
      <c r="E681" s="358">
        <v>112</v>
      </c>
      <c r="F681" s="358">
        <v>0</v>
      </c>
      <c r="G681" s="358">
        <v>1.415</v>
      </c>
      <c r="H681" s="358">
        <v>4.0090000000000003</v>
      </c>
      <c r="I681" s="358">
        <v>0</v>
      </c>
      <c r="J681" s="358">
        <v>0</v>
      </c>
      <c r="K681" s="358">
        <v>0</v>
      </c>
      <c r="L681" s="358">
        <v>0</v>
      </c>
      <c r="M681" s="358">
        <v>0</v>
      </c>
      <c r="N681" s="358">
        <v>0</v>
      </c>
      <c r="O681" s="358">
        <v>0</v>
      </c>
      <c r="P681" s="358">
        <v>0</v>
      </c>
      <c r="Q681" s="358">
        <v>0</v>
      </c>
      <c r="R681" s="358">
        <v>0</v>
      </c>
      <c r="S681" s="358">
        <v>0</v>
      </c>
      <c r="T681" s="358">
        <v>0</v>
      </c>
      <c r="U681" s="358">
        <v>0</v>
      </c>
      <c r="V681" s="358">
        <v>0</v>
      </c>
      <c r="W681" s="358">
        <v>0</v>
      </c>
      <c r="X681" s="358">
        <v>0</v>
      </c>
      <c r="Y681" s="358" t="s">
        <v>1443</v>
      </c>
      <c r="Z681" s="358" t="s">
        <v>1443</v>
      </c>
    </row>
    <row r="682" spans="2:26" x14ac:dyDescent="0.2">
      <c r="B682" s="358" t="s">
        <v>1863</v>
      </c>
      <c r="C682" s="358" t="s">
        <v>1442</v>
      </c>
      <c r="D682" s="358" t="s">
        <v>1867</v>
      </c>
      <c r="E682" s="358">
        <v>1</v>
      </c>
      <c r="F682" s="358">
        <v>0</v>
      </c>
      <c r="G682" s="358">
        <v>0</v>
      </c>
      <c r="H682" s="358">
        <v>0</v>
      </c>
      <c r="I682" s="358">
        <v>0</v>
      </c>
      <c r="J682" s="358">
        <v>0</v>
      </c>
      <c r="K682" s="358">
        <v>0</v>
      </c>
      <c r="L682" s="358">
        <v>0</v>
      </c>
      <c r="M682" s="358">
        <v>0</v>
      </c>
      <c r="N682" s="358">
        <v>0</v>
      </c>
      <c r="O682" s="358">
        <v>0</v>
      </c>
      <c r="P682" s="358">
        <v>0</v>
      </c>
      <c r="Q682" s="358">
        <v>0</v>
      </c>
      <c r="R682" s="358">
        <v>0</v>
      </c>
      <c r="S682" s="358">
        <v>0</v>
      </c>
      <c r="T682" s="358">
        <v>0</v>
      </c>
      <c r="U682" s="358">
        <v>0</v>
      </c>
      <c r="V682" s="358">
        <v>0</v>
      </c>
      <c r="W682" s="358">
        <v>0</v>
      </c>
      <c r="X682" s="358">
        <v>0</v>
      </c>
      <c r="Y682" s="358" t="s">
        <v>1443</v>
      </c>
      <c r="Z682" s="358" t="s">
        <v>1443</v>
      </c>
    </row>
    <row r="683" spans="2:26" x14ac:dyDescent="0.2">
      <c r="B683" s="358" t="s">
        <v>1864</v>
      </c>
      <c r="C683" s="358" t="s">
        <v>1442</v>
      </c>
      <c r="D683" s="358" t="s">
        <v>1868</v>
      </c>
      <c r="E683" s="358">
        <v>1</v>
      </c>
      <c r="F683" s="358">
        <v>0.123</v>
      </c>
      <c r="G683" s="358">
        <v>8.9999999999999993E-3</v>
      </c>
      <c r="H683" s="358">
        <v>9.6999999999999993</v>
      </c>
      <c r="I683" s="358">
        <v>0</v>
      </c>
      <c r="J683" s="358">
        <v>0</v>
      </c>
      <c r="K683" s="358">
        <v>0</v>
      </c>
      <c r="L683" s="358">
        <v>0</v>
      </c>
      <c r="M683" s="358">
        <v>0</v>
      </c>
      <c r="N683" s="358">
        <v>0</v>
      </c>
      <c r="O683" s="358">
        <v>0</v>
      </c>
      <c r="P683" s="358">
        <v>0</v>
      </c>
      <c r="Q683" s="358">
        <v>0</v>
      </c>
      <c r="R683" s="358">
        <v>0</v>
      </c>
      <c r="S683" s="358">
        <v>0</v>
      </c>
      <c r="T683" s="358">
        <v>0</v>
      </c>
      <c r="U683" s="358">
        <v>0</v>
      </c>
      <c r="V683" s="358">
        <v>0</v>
      </c>
      <c r="W683" s="358">
        <v>0</v>
      </c>
      <c r="X683" s="358">
        <v>0</v>
      </c>
      <c r="Y683" s="358" t="s">
        <v>1443</v>
      </c>
      <c r="Z683" s="358" t="s">
        <v>1443</v>
      </c>
    </row>
    <row r="684" spans="2:26" x14ac:dyDescent="0.2">
      <c r="B684" s="358" t="s">
        <v>1865</v>
      </c>
      <c r="C684" s="358" t="s">
        <v>1442</v>
      </c>
      <c r="D684" s="358" t="s">
        <v>1868</v>
      </c>
      <c r="E684" s="358">
        <v>0</v>
      </c>
      <c r="F684" s="358">
        <v>0.123</v>
      </c>
      <c r="G684" s="358">
        <v>0.01</v>
      </c>
      <c r="H684" s="358">
        <v>0</v>
      </c>
      <c r="I684" s="358">
        <v>0</v>
      </c>
      <c r="J684" s="358">
        <v>0</v>
      </c>
      <c r="K684" s="358">
        <v>0</v>
      </c>
      <c r="L684" s="358">
        <v>0</v>
      </c>
      <c r="M684" s="358">
        <v>0</v>
      </c>
      <c r="N684" s="358">
        <v>0</v>
      </c>
      <c r="O684" s="358">
        <v>0</v>
      </c>
      <c r="P684" s="358">
        <v>0</v>
      </c>
      <c r="Q684" s="358">
        <v>0</v>
      </c>
      <c r="R684" s="358">
        <v>0</v>
      </c>
      <c r="S684" s="358">
        <v>0</v>
      </c>
      <c r="T684" s="358">
        <v>0</v>
      </c>
      <c r="U684" s="358">
        <v>0</v>
      </c>
      <c r="V684" s="358">
        <v>0</v>
      </c>
      <c r="W684" s="358">
        <v>0</v>
      </c>
      <c r="X684" s="358">
        <v>0</v>
      </c>
      <c r="Y684" s="358" t="s">
        <v>1443</v>
      </c>
      <c r="Z684" s="358" t="s">
        <v>1443</v>
      </c>
    </row>
    <row r="685" spans="2:26" x14ac:dyDescent="0.2">
      <c r="B685" s="279"/>
      <c r="C685" s="279"/>
      <c r="D685" s="279"/>
      <c r="E685" s="279"/>
      <c r="F685" s="279"/>
      <c r="G685" s="279"/>
      <c r="H685" s="279"/>
      <c r="I685" s="279"/>
      <c r="J685" s="279"/>
      <c r="K685" s="279"/>
      <c r="L685" s="279"/>
      <c r="M685" s="279"/>
      <c r="N685" s="279"/>
      <c r="O685" s="279"/>
      <c r="P685" s="279"/>
      <c r="Q685" s="279"/>
      <c r="R685" s="279"/>
      <c r="S685" s="279"/>
      <c r="T685" s="279"/>
      <c r="U685" s="279"/>
      <c r="V685" s="279"/>
      <c r="W685" s="279"/>
      <c r="X685" s="279"/>
      <c r="Y685" s="279"/>
      <c r="Z685" s="279"/>
    </row>
    <row r="686" spans="2:26" x14ac:dyDescent="0.2">
      <c r="B686" s="279"/>
      <c r="C686" s="279"/>
      <c r="D686" s="279"/>
      <c r="E686" s="279"/>
      <c r="F686" s="279"/>
      <c r="G686" s="279"/>
      <c r="H686" s="279"/>
      <c r="I686" s="279"/>
      <c r="J686" s="279"/>
      <c r="K686" s="279"/>
      <c r="L686" s="279"/>
      <c r="M686" s="279"/>
      <c r="N686" s="279"/>
      <c r="O686" s="279"/>
      <c r="P686" s="279"/>
      <c r="Q686" s="279"/>
      <c r="R686" s="279"/>
      <c r="S686" s="279"/>
      <c r="T686" s="279"/>
      <c r="U686" s="279"/>
      <c r="V686" s="279"/>
      <c r="W686" s="279"/>
      <c r="X686" s="279"/>
      <c r="Y686" s="279"/>
      <c r="Z686" s="279"/>
    </row>
  </sheetData>
  <phoneticPr fontId="31" type="noConversion"/>
  <dataValidations count="1">
    <dataValidation type="list" allowBlank="1" showInputMessage="1" showErrorMessage="1" sqref="D7:D686">
      <formula1>"CBD, Urban, Rural short, Rural long"</formula1>
    </dataValidation>
  </dataValidations>
  <pageMargins left="0.19685039370078741" right="0.19685039370078741" top="0.39370078740157483" bottom="0.39370078740157483" header="0.19685039370078741" footer="0.19685039370078741"/>
  <pageSetup paperSize="8" scale="36" fitToHeight="0" orientation="landscape" r:id="rId1"/>
  <headerFooter alignWithMargins="0">
    <oddHeader>&amp;R&amp;A</oddHeader>
    <oddFooter>&amp;L&amp;D&amp;C&amp;F&amp;R&amp;P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3"/>
  <sheetViews>
    <sheetView view="pageBreakPreview" zoomScale="75" zoomScaleNormal="100" workbookViewId="0">
      <selection activeCell="A5" sqref="A5"/>
    </sheetView>
  </sheetViews>
  <sheetFormatPr defaultRowHeight="12.75" x14ac:dyDescent="0.2"/>
  <cols>
    <col min="1" max="1" width="10.85546875" customWidth="1"/>
    <col min="2" max="2" width="78.5703125" bestFit="1" customWidth="1"/>
    <col min="4" max="4" width="18.42578125" style="300" bestFit="1" customWidth="1"/>
  </cols>
  <sheetData>
    <row r="1" spans="2:14" ht="20.25" x14ac:dyDescent="0.3">
      <c r="B1" s="113" t="str">
        <f>Cover!C22</f>
        <v>CitiPower Pty</v>
      </c>
    </row>
    <row r="2" spans="2:14" ht="20.25" x14ac:dyDescent="0.3">
      <c r="B2" s="113" t="s">
        <v>2405</v>
      </c>
    </row>
    <row r="3" spans="2:14" ht="20.25" x14ac:dyDescent="0.3">
      <c r="B3" s="83">
        <f>Cover!C26</f>
        <v>2013</v>
      </c>
    </row>
    <row r="5" spans="2:14" ht="15.75" x14ac:dyDescent="0.25">
      <c r="B5" s="84" t="s">
        <v>2130</v>
      </c>
      <c r="C5" s="82"/>
      <c r="D5" s="324"/>
      <c r="E5" s="82"/>
      <c r="F5" s="82"/>
      <c r="G5" s="82"/>
      <c r="H5" s="82"/>
      <c r="I5" s="82"/>
      <c r="J5" s="82"/>
      <c r="K5" s="82"/>
      <c r="L5" s="82"/>
      <c r="M5" s="82"/>
      <c r="N5" s="82"/>
    </row>
    <row r="6" spans="2:14" x14ac:dyDescent="0.2">
      <c r="B6" s="82"/>
      <c r="C6" s="82"/>
      <c r="D6" s="324"/>
      <c r="E6" s="82"/>
      <c r="F6" s="82"/>
      <c r="G6" s="82"/>
      <c r="H6" s="82"/>
      <c r="I6" s="82"/>
      <c r="J6" s="82"/>
      <c r="K6" s="82"/>
      <c r="L6" s="82"/>
      <c r="M6" s="82"/>
      <c r="N6" s="82"/>
    </row>
    <row r="7" spans="2:14" x14ac:dyDescent="0.2">
      <c r="B7" s="515" t="s">
        <v>1970</v>
      </c>
      <c r="C7" s="516"/>
      <c r="D7" s="325" t="s">
        <v>1971</v>
      </c>
      <c r="E7" s="82"/>
      <c r="F7" s="82"/>
      <c r="G7" s="82"/>
      <c r="H7" s="82"/>
      <c r="I7" s="82"/>
      <c r="J7" s="82"/>
      <c r="K7" s="82"/>
      <c r="L7" s="82"/>
      <c r="M7" s="82"/>
      <c r="N7" s="82"/>
    </row>
    <row r="8" spans="2:14" x14ac:dyDescent="0.2">
      <c r="B8" s="513" t="s">
        <v>1972</v>
      </c>
      <c r="C8" s="514"/>
      <c r="D8" s="326">
        <v>37075</v>
      </c>
      <c r="E8" s="82"/>
      <c r="F8" s="82"/>
      <c r="G8" s="82"/>
      <c r="H8" s="82"/>
      <c r="I8" s="82"/>
      <c r="J8" s="82"/>
      <c r="K8" s="82"/>
      <c r="L8" s="82"/>
      <c r="M8" s="82"/>
      <c r="N8" s="82"/>
    </row>
    <row r="9" spans="2:14" x14ac:dyDescent="0.2">
      <c r="B9" s="513" t="s">
        <v>1973</v>
      </c>
      <c r="C9" s="514"/>
      <c r="D9" s="326">
        <v>94595</v>
      </c>
      <c r="E9" s="82"/>
      <c r="F9" s="82"/>
      <c r="G9" s="82"/>
      <c r="H9" s="82"/>
      <c r="I9" s="82"/>
      <c r="J9" s="82"/>
      <c r="K9" s="82"/>
      <c r="L9" s="82"/>
      <c r="M9" s="82"/>
      <c r="N9" s="82"/>
    </row>
    <row r="10" spans="2:14" x14ac:dyDescent="0.2">
      <c r="B10" s="513" t="s">
        <v>1974</v>
      </c>
      <c r="C10" s="514"/>
      <c r="D10" s="326">
        <v>9887</v>
      </c>
      <c r="E10" s="82"/>
      <c r="F10" s="82"/>
      <c r="G10" s="82"/>
      <c r="H10" s="82"/>
      <c r="I10" s="82"/>
      <c r="J10" s="82"/>
      <c r="K10" s="82"/>
      <c r="L10" s="82"/>
      <c r="M10" s="82"/>
      <c r="N10" s="82"/>
    </row>
    <row r="11" spans="2:14" x14ac:dyDescent="0.2">
      <c r="B11" s="513" t="s">
        <v>1975</v>
      </c>
      <c r="C11" s="514"/>
      <c r="D11" s="326">
        <v>45922</v>
      </c>
      <c r="E11" s="82"/>
      <c r="F11" s="82"/>
      <c r="G11" s="82"/>
      <c r="H11" s="82"/>
      <c r="I11" s="82"/>
      <c r="J11" s="82"/>
      <c r="K11" s="82"/>
      <c r="L11" s="82"/>
      <c r="M11" s="82"/>
      <c r="N11" s="82"/>
    </row>
    <row r="12" spans="2:14" x14ac:dyDescent="0.2">
      <c r="B12" s="513" t="s">
        <v>1976</v>
      </c>
      <c r="C12" s="514"/>
      <c r="D12" s="326">
        <v>10485</v>
      </c>
      <c r="E12" s="82"/>
      <c r="F12" s="82"/>
      <c r="G12" s="82"/>
      <c r="H12" s="82"/>
      <c r="I12" s="82"/>
      <c r="J12" s="82"/>
      <c r="K12" s="82"/>
      <c r="L12" s="82"/>
      <c r="M12" s="82"/>
      <c r="N12" s="82"/>
    </row>
    <row r="13" spans="2:14" x14ac:dyDescent="0.2">
      <c r="B13" s="513" t="s">
        <v>1977</v>
      </c>
      <c r="C13" s="514"/>
      <c r="D13" s="326">
        <v>8999</v>
      </c>
      <c r="E13" s="82"/>
      <c r="F13" s="82"/>
      <c r="G13" s="82"/>
      <c r="H13" s="82"/>
      <c r="I13" s="82"/>
      <c r="J13" s="82"/>
      <c r="K13" s="82"/>
      <c r="L13" s="82"/>
      <c r="M13" s="82"/>
      <c r="N13" s="82"/>
    </row>
    <row r="14" spans="2:14" x14ac:dyDescent="0.2">
      <c r="B14" s="513" t="s">
        <v>1978</v>
      </c>
      <c r="C14" s="514"/>
      <c r="D14" s="326">
        <v>11831</v>
      </c>
      <c r="E14" s="82"/>
      <c r="F14" s="82"/>
      <c r="G14" s="82"/>
      <c r="H14" s="82"/>
      <c r="I14" s="82"/>
      <c r="J14" s="82"/>
      <c r="K14" s="82"/>
      <c r="L14" s="82"/>
      <c r="M14" s="82"/>
      <c r="N14" s="82"/>
    </row>
    <row r="15" spans="2:14" x14ac:dyDescent="0.2">
      <c r="B15" s="513" t="s">
        <v>1979</v>
      </c>
      <c r="C15" s="514"/>
      <c r="D15" s="326">
        <v>0</v>
      </c>
      <c r="E15" s="82"/>
      <c r="F15" s="82"/>
      <c r="G15" s="82"/>
      <c r="H15" s="82"/>
      <c r="I15" s="82"/>
      <c r="J15" s="82"/>
      <c r="K15" s="82"/>
      <c r="L15" s="82"/>
      <c r="M15" s="82"/>
      <c r="N15" s="82"/>
    </row>
    <row r="16" spans="2:14" x14ac:dyDescent="0.2">
      <c r="B16" s="513" t="s">
        <v>1980</v>
      </c>
      <c r="C16" s="514"/>
      <c r="D16" s="326">
        <v>257</v>
      </c>
      <c r="E16" s="82"/>
      <c r="F16" s="82"/>
      <c r="G16" s="82"/>
      <c r="H16" s="82"/>
      <c r="I16" s="82"/>
      <c r="J16" s="82"/>
      <c r="K16" s="82"/>
      <c r="L16" s="82"/>
      <c r="M16" s="82"/>
      <c r="N16" s="82"/>
    </row>
    <row r="17" spans="2:14" x14ac:dyDescent="0.2">
      <c r="B17" s="513" t="s">
        <v>2009</v>
      </c>
      <c r="C17" s="514"/>
      <c r="D17" s="326">
        <v>6540</v>
      </c>
      <c r="E17" s="82"/>
      <c r="F17" s="82"/>
      <c r="G17" s="82"/>
      <c r="H17" s="82"/>
      <c r="I17" s="82"/>
      <c r="J17" s="82"/>
      <c r="K17" s="82"/>
      <c r="L17" s="82"/>
      <c r="M17" s="82"/>
      <c r="N17" s="82"/>
    </row>
    <row r="18" spans="2:14" x14ac:dyDescent="0.2">
      <c r="B18" s="82"/>
      <c r="C18" s="82"/>
      <c r="D18" s="324"/>
      <c r="E18" s="82"/>
      <c r="F18" s="82"/>
      <c r="G18" s="82"/>
      <c r="H18" s="82"/>
      <c r="I18" s="82"/>
      <c r="J18" s="82"/>
      <c r="K18" s="82"/>
      <c r="L18" s="82"/>
      <c r="M18" s="82"/>
      <c r="N18" s="82"/>
    </row>
    <row r="19" spans="2:14" ht="15.75" x14ac:dyDescent="0.25">
      <c r="B19" s="84" t="s">
        <v>2406</v>
      </c>
      <c r="C19" s="85"/>
      <c r="D19" s="327"/>
      <c r="E19" s="85"/>
      <c r="F19" s="85"/>
      <c r="G19" s="85"/>
      <c r="H19" s="85"/>
      <c r="I19" s="85"/>
      <c r="J19" s="85"/>
      <c r="K19" s="85"/>
      <c r="L19" s="85"/>
      <c r="M19" s="85"/>
      <c r="N19" s="85"/>
    </row>
    <row r="20" spans="2:14" x14ac:dyDescent="0.2">
      <c r="B20" s="82"/>
      <c r="C20" s="82"/>
      <c r="D20" s="324"/>
      <c r="E20" s="82"/>
      <c r="F20" s="82"/>
      <c r="G20" s="82"/>
      <c r="H20" s="82"/>
      <c r="I20" s="82"/>
      <c r="J20" s="82"/>
      <c r="K20" s="82"/>
      <c r="L20" s="82"/>
      <c r="M20" s="82"/>
      <c r="N20" s="82"/>
    </row>
    <row r="21" spans="2:14" x14ac:dyDescent="0.2">
      <c r="B21" s="517" t="s">
        <v>2010</v>
      </c>
      <c r="C21" s="518"/>
      <c r="D21" s="326">
        <v>439.82336087002</v>
      </c>
      <c r="E21" s="82"/>
      <c r="F21" s="82"/>
      <c r="G21" s="82"/>
      <c r="H21" s="82"/>
      <c r="I21" s="82"/>
      <c r="J21" s="82"/>
      <c r="K21" s="82"/>
      <c r="L21" s="82"/>
      <c r="M21" s="82"/>
      <c r="N21" s="82"/>
    </row>
    <row r="22" spans="2:14" x14ac:dyDescent="0.2">
      <c r="B22" s="82"/>
      <c r="C22" s="82"/>
      <c r="D22" s="324"/>
      <c r="E22" s="82"/>
      <c r="F22" s="82"/>
      <c r="G22" s="82"/>
      <c r="H22" s="82"/>
      <c r="I22" s="82"/>
      <c r="J22" s="82"/>
      <c r="K22" s="82"/>
      <c r="L22" s="82"/>
      <c r="M22" s="82"/>
      <c r="N22" s="82"/>
    </row>
    <row r="23" spans="2:14" ht="24" customHeight="1" x14ac:dyDescent="0.2">
      <c r="B23" s="519" t="s">
        <v>2166</v>
      </c>
      <c r="C23" s="520"/>
      <c r="D23" s="520"/>
      <c r="E23" s="520"/>
      <c r="F23" s="520"/>
      <c r="G23" s="520"/>
      <c r="H23" s="520"/>
      <c r="I23" s="521"/>
      <c r="J23" s="82"/>
      <c r="K23" s="82"/>
      <c r="L23" s="82"/>
      <c r="M23" s="82"/>
      <c r="N23" s="82"/>
    </row>
    <row r="24" spans="2:14" ht="12.75" customHeight="1" x14ac:dyDescent="0.2">
      <c r="J24" s="123"/>
      <c r="K24" s="123"/>
      <c r="L24" s="123"/>
      <c r="M24" s="123"/>
      <c r="N24" s="82"/>
    </row>
    <row r="25" spans="2:14" x14ac:dyDescent="0.2">
      <c r="J25" s="123"/>
      <c r="K25" s="123"/>
      <c r="L25" s="123"/>
      <c r="M25" s="123"/>
      <c r="N25" s="82"/>
    </row>
    <row r="26" spans="2:14" x14ac:dyDescent="0.2">
      <c r="J26" s="123"/>
      <c r="K26" s="123"/>
      <c r="L26" s="123"/>
      <c r="M26" s="123"/>
      <c r="N26" s="82"/>
    </row>
    <row r="27" spans="2:14" x14ac:dyDescent="0.2">
      <c r="J27" s="123"/>
      <c r="K27" s="123"/>
      <c r="L27" s="123"/>
      <c r="M27" s="123"/>
      <c r="N27" s="82"/>
    </row>
    <row r="28" spans="2:14" x14ac:dyDescent="0.2">
      <c r="J28" s="123"/>
      <c r="K28" s="123"/>
      <c r="L28" s="123"/>
      <c r="M28" s="123"/>
      <c r="N28" s="82"/>
    </row>
    <row r="29" spans="2:14" x14ac:dyDescent="0.2">
      <c r="B29" s="123"/>
      <c r="C29" s="123"/>
      <c r="D29" s="328"/>
      <c r="E29" s="123"/>
      <c r="F29" s="123"/>
      <c r="G29" s="123"/>
      <c r="H29" s="123"/>
      <c r="I29" s="123"/>
      <c r="J29" s="123"/>
      <c r="K29" s="123"/>
      <c r="L29" s="123"/>
      <c r="M29" s="123"/>
      <c r="N29" s="82"/>
    </row>
    <row r="30" spans="2:14" x14ac:dyDescent="0.2">
      <c r="B30" s="82"/>
      <c r="C30" s="82"/>
      <c r="D30" s="324"/>
      <c r="E30" s="82"/>
      <c r="F30" s="82"/>
      <c r="G30" s="82"/>
      <c r="H30" s="82"/>
      <c r="I30" s="82"/>
      <c r="J30" s="82"/>
      <c r="K30" s="82"/>
      <c r="L30" s="82"/>
      <c r="M30" s="82"/>
      <c r="N30" s="82"/>
    </row>
    <row r="31" spans="2:14" x14ac:dyDescent="0.2">
      <c r="B31" s="82"/>
      <c r="C31" s="82"/>
      <c r="D31" s="324"/>
      <c r="E31" s="82"/>
      <c r="F31" s="82"/>
      <c r="G31" s="82"/>
      <c r="H31" s="82"/>
      <c r="I31" s="82"/>
      <c r="J31" s="82"/>
      <c r="K31" s="82"/>
      <c r="L31" s="82"/>
      <c r="M31" s="82"/>
      <c r="N31" s="82"/>
    </row>
    <row r="32" spans="2:14" x14ac:dyDescent="0.2">
      <c r="B32" s="82"/>
      <c r="C32" s="82"/>
      <c r="D32" s="324"/>
      <c r="E32" s="82"/>
      <c r="F32" s="82"/>
      <c r="G32" s="82"/>
      <c r="H32" s="82"/>
      <c r="I32" s="82"/>
      <c r="J32" s="82"/>
      <c r="K32" s="82"/>
      <c r="L32" s="82"/>
      <c r="M32" s="82"/>
      <c r="N32" s="82"/>
    </row>
    <row r="33" spans="2:14" x14ac:dyDescent="0.2">
      <c r="B33" s="82"/>
      <c r="C33" s="82"/>
      <c r="D33" s="324"/>
      <c r="E33" s="82"/>
      <c r="F33" s="82"/>
      <c r="G33" s="82"/>
      <c r="H33" s="82"/>
      <c r="I33" s="82"/>
      <c r="J33" s="82"/>
      <c r="K33" s="82"/>
      <c r="L33" s="82"/>
      <c r="M33" s="82"/>
      <c r="N33" s="82"/>
    </row>
    <row r="34" spans="2:14" x14ac:dyDescent="0.2">
      <c r="B34" s="82"/>
      <c r="C34" s="82"/>
      <c r="D34" s="324"/>
      <c r="E34" s="82"/>
      <c r="F34" s="82"/>
      <c r="G34" s="82"/>
      <c r="H34" s="82"/>
      <c r="I34" s="82"/>
      <c r="J34" s="82"/>
      <c r="K34" s="82"/>
      <c r="L34" s="82"/>
      <c r="M34" s="82"/>
      <c r="N34" s="82"/>
    </row>
    <row r="35" spans="2:14" x14ac:dyDescent="0.2">
      <c r="B35" s="82"/>
      <c r="C35" s="82"/>
      <c r="D35" s="324"/>
      <c r="E35" s="82"/>
      <c r="F35" s="82"/>
      <c r="G35" s="82"/>
      <c r="H35" s="82"/>
      <c r="I35" s="82"/>
      <c r="J35" s="82"/>
      <c r="K35" s="82"/>
      <c r="L35" s="82"/>
      <c r="M35" s="82"/>
      <c r="N35" s="82"/>
    </row>
    <row r="36" spans="2:14" x14ac:dyDescent="0.2">
      <c r="B36" s="82"/>
      <c r="C36" s="82"/>
      <c r="D36" s="324"/>
      <c r="E36" s="82"/>
      <c r="F36" s="82"/>
      <c r="G36" s="82"/>
      <c r="H36" s="82"/>
      <c r="I36" s="82"/>
      <c r="J36" s="82"/>
      <c r="K36" s="82"/>
      <c r="L36" s="82"/>
      <c r="M36" s="82"/>
      <c r="N36" s="82"/>
    </row>
    <row r="37" spans="2:14" x14ac:dyDescent="0.2">
      <c r="B37" s="82"/>
      <c r="C37" s="82"/>
      <c r="D37" s="324"/>
      <c r="E37" s="82"/>
      <c r="F37" s="82"/>
      <c r="G37" s="82"/>
      <c r="H37" s="82"/>
      <c r="I37" s="82"/>
      <c r="J37" s="82"/>
      <c r="K37" s="82"/>
      <c r="L37" s="82"/>
      <c r="M37" s="82"/>
      <c r="N37" s="82"/>
    </row>
    <row r="38" spans="2:14" x14ac:dyDescent="0.2">
      <c r="B38" s="82"/>
      <c r="C38" s="82"/>
      <c r="D38" s="324"/>
      <c r="E38" s="82"/>
      <c r="F38" s="82"/>
      <c r="G38" s="82"/>
      <c r="H38" s="82"/>
      <c r="I38" s="82"/>
      <c r="J38" s="82"/>
      <c r="K38" s="82"/>
      <c r="L38" s="82"/>
      <c r="M38" s="82"/>
      <c r="N38" s="82"/>
    </row>
    <row r="39" spans="2:14" x14ac:dyDescent="0.2">
      <c r="B39" s="82"/>
      <c r="C39" s="82"/>
      <c r="D39" s="324"/>
      <c r="E39" s="82"/>
      <c r="F39" s="82"/>
      <c r="G39" s="82"/>
      <c r="H39" s="82"/>
      <c r="I39" s="82"/>
      <c r="J39" s="82"/>
      <c r="K39" s="82"/>
      <c r="L39" s="82"/>
      <c r="M39" s="82"/>
      <c r="N39" s="82"/>
    </row>
    <row r="40" spans="2:14" x14ac:dyDescent="0.2">
      <c r="B40" s="82"/>
      <c r="C40" s="82"/>
      <c r="D40" s="324"/>
      <c r="E40" s="82"/>
      <c r="F40" s="82"/>
      <c r="G40" s="82"/>
      <c r="H40" s="82"/>
      <c r="I40" s="82"/>
      <c r="J40" s="82"/>
      <c r="K40" s="82"/>
      <c r="L40" s="82"/>
      <c r="M40" s="82"/>
      <c r="N40" s="82"/>
    </row>
    <row r="41" spans="2:14" x14ac:dyDescent="0.2">
      <c r="B41" s="82"/>
      <c r="C41" s="82"/>
      <c r="D41" s="324"/>
      <c r="E41" s="82"/>
      <c r="F41" s="82"/>
      <c r="G41" s="82"/>
      <c r="H41" s="82"/>
      <c r="I41" s="82"/>
      <c r="J41" s="82"/>
      <c r="K41" s="82"/>
      <c r="L41" s="82"/>
      <c r="M41" s="82"/>
      <c r="N41" s="82"/>
    </row>
    <row r="42" spans="2:14" x14ac:dyDescent="0.2">
      <c r="B42" s="82"/>
      <c r="C42" s="82"/>
      <c r="D42" s="324"/>
      <c r="E42" s="82"/>
      <c r="F42" s="82"/>
      <c r="G42" s="82"/>
      <c r="H42" s="82"/>
      <c r="I42" s="82"/>
      <c r="J42" s="82"/>
      <c r="K42" s="82"/>
      <c r="L42" s="82"/>
      <c r="M42" s="82"/>
      <c r="N42" s="82"/>
    </row>
    <row r="43" spans="2:14" x14ac:dyDescent="0.2">
      <c r="B43" s="82"/>
      <c r="C43" s="82"/>
      <c r="D43" s="324"/>
      <c r="E43" s="82"/>
      <c r="F43" s="82"/>
      <c r="G43" s="82"/>
      <c r="H43" s="82"/>
      <c r="I43" s="82"/>
      <c r="J43" s="82"/>
      <c r="K43" s="82"/>
      <c r="L43" s="82"/>
      <c r="M43" s="82"/>
      <c r="N43" s="82"/>
    </row>
    <row r="44" spans="2:14" x14ac:dyDescent="0.2">
      <c r="B44" s="82"/>
      <c r="C44" s="82"/>
      <c r="D44" s="324"/>
      <c r="E44" s="82"/>
      <c r="F44" s="82"/>
      <c r="G44" s="82"/>
      <c r="H44" s="82"/>
      <c r="I44" s="82"/>
      <c r="J44" s="82"/>
      <c r="K44" s="82"/>
      <c r="L44" s="82"/>
      <c r="M44" s="82"/>
      <c r="N44" s="82"/>
    </row>
    <row r="45" spans="2:14" x14ac:dyDescent="0.2">
      <c r="B45" s="82"/>
      <c r="C45" s="82"/>
      <c r="D45" s="324"/>
      <c r="E45" s="82"/>
      <c r="F45" s="82"/>
      <c r="G45" s="82"/>
      <c r="H45" s="82"/>
      <c r="I45" s="82"/>
      <c r="J45" s="82"/>
      <c r="K45" s="82"/>
      <c r="L45" s="82"/>
      <c r="M45" s="82"/>
      <c r="N45" s="82"/>
    </row>
    <row r="46" spans="2:14" x14ac:dyDescent="0.2">
      <c r="B46" s="82"/>
      <c r="C46" s="82"/>
      <c r="D46" s="324"/>
      <c r="E46" s="82"/>
      <c r="F46" s="82"/>
      <c r="G46" s="82"/>
      <c r="H46" s="82"/>
      <c r="I46" s="82"/>
      <c r="J46" s="82"/>
      <c r="K46" s="82"/>
      <c r="L46" s="82"/>
      <c r="M46" s="82"/>
      <c r="N46" s="82"/>
    </row>
    <row r="47" spans="2:14" x14ac:dyDescent="0.2">
      <c r="B47" s="82"/>
      <c r="C47" s="82"/>
      <c r="D47" s="324"/>
      <c r="E47" s="82"/>
      <c r="F47" s="82"/>
      <c r="G47" s="82"/>
      <c r="H47" s="82"/>
      <c r="I47" s="82"/>
      <c r="J47" s="82"/>
      <c r="K47" s="82"/>
      <c r="L47" s="82"/>
      <c r="M47" s="82"/>
      <c r="N47" s="82"/>
    </row>
    <row r="48" spans="2:14" x14ac:dyDescent="0.2">
      <c r="B48" s="82"/>
      <c r="C48" s="82"/>
      <c r="D48" s="324"/>
      <c r="E48" s="82"/>
      <c r="F48" s="82"/>
      <c r="G48" s="82"/>
      <c r="H48" s="82"/>
      <c r="I48" s="82"/>
      <c r="J48" s="82"/>
      <c r="K48" s="82"/>
      <c r="L48" s="82"/>
      <c r="M48" s="82"/>
      <c r="N48" s="82"/>
    </row>
    <row r="49" spans="2:14" x14ac:dyDescent="0.2">
      <c r="B49" s="82"/>
      <c r="C49" s="82"/>
      <c r="D49" s="324"/>
      <c r="E49" s="82"/>
      <c r="F49" s="82"/>
      <c r="G49" s="82"/>
      <c r="H49" s="82"/>
      <c r="I49" s="82"/>
      <c r="J49" s="82"/>
      <c r="K49" s="82"/>
      <c r="L49" s="82"/>
      <c r="M49" s="82"/>
      <c r="N49" s="82"/>
    </row>
    <row r="50" spans="2:14" x14ac:dyDescent="0.2">
      <c r="B50" s="82"/>
      <c r="C50" s="82"/>
      <c r="D50" s="324"/>
      <c r="E50" s="82"/>
      <c r="F50" s="82"/>
      <c r="G50" s="82"/>
      <c r="H50" s="82"/>
      <c r="I50" s="82"/>
      <c r="J50" s="82"/>
      <c r="K50" s="82"/>
      <c r="L50" s="82"/>
      <c r="M50" s="82"/>
      <c r="N50" s="82"/>
    </row>
    <row r="51" spans="2:14" x14ac:dyDescent="0.2">
      <c r="B51" s="82"/>
      <c r="C51" s="82"/>
      <c r="D51" s="324"/>
      <c r="E51" s="82"/>
      <c r="F51" s="82"/>
      <c r="G51" s="82"/>
      <c r="H51" s="82"/>
      <c r="I51" s="82"/>
      <c r="J51" s="82"/>
      <c r="K51" s="82"/>
      <c r="L51" s="82"/>
      <c r="M51" s="82"/>
      <c r="N51" s="82"/>
    </row>
    <row r="52" spans="2:14" x14ac:dyDescent="0.2">
      <c r="B52" s="82"/>
      <c r="C52" s="82"/>
      <c r="D52" s="324"/>
      <c r="E52" s="82"/>
      <c r="F52" s="82"/>
      <c r="G52" s="82"/>
      <c r="H52" s="82"/>
      <c r="I52" s="82"/>
      <c r="J52" s="82"/>
      <c r="K52" s="82"/>
      <c r="L52" s="82"/>
      <c r="M52" s="82"/>
      <c r="N52" s="82"/>
    </row>
    <row r="53" spans="2:14" x14ac:dyDescent="0.2">
      <c r="B53" s="82"/>
      <c r="C53" s="82"/>
      <c r="D53" s="324"/>
      <c r="E53" s="82"/>
      <c r="F53" s="82"/>
      <c r="G53" s="82"/>
      <c r="H53" s="82"/>
      <c r="I53" s="82"/>
      <c r="J53" s="82"/>
      <c r="K53" s="82"/>
      <c r="L53" s="82"/>
      <c r="M53" s="82"/>
      <c r="N53" s="82"/>
    </row>
    <row r="54" spans="2:14" x14ac:dyDescent="0.2">
      <c r="B54" s="82"/>
      <c r="C54" s="82"/>
      <c r="D54" s="324"/>
      <c r="E54" s="82"/>
      <c r="F54" s="82"/>
      <c r="G54" s="82"/>
      <c r="H54" s="82"/>
      <c r="I54" s="82"/>
      <c r="J54" s="82"/>
      <c r="K54" s="82"/>
      <c r="L54" s="82"/>
      <c r="M54" s="82"/>
      <c r="N54" s="82"/>
    </row>
    <row r="55" spans="2:14" x14ac:dyDescent="0.2">
      <c r="B55" s="82"/>
      <c r="C55" s="82"/>
      <c r="D55" s="324"/>
      <c r="E55" s="82"/>
      <c r="F55" s="82"/>
      <c r="G55" s="82"/>
      <c r="H55" s="82"/>
      <c r="I55" s="82"/>
      <c r="J55" s="82"/>
      <c r="K55" s="82"/>
      <c r="L55" s="82"/>
      <c r="M55" s="82"/>
      <c r="N55" s="82"/>
    </row>
    <row r="56" spans="2:14" x14ac:dyDescent="0.2">
      <c r="B56" s="82"/>
      <c r="C56" s="82"/>
      <c r="D56" s="324"/>
      <c r="E56" s="82"/>
      <c r="F56" s="82"/>
      <c r="G56" s="82"/>
      <c r="H56" s="82"/>
      <c r="I56" s="82"/>
      <c r="J56" s="82"/>
      <c r="K56" s="82"/>
      <c r="L56" s="82"/>
      <c r="M56" s="82"/>
      <c r="N56" s="82"/>
    </row>
    <row r="57" spans="2:14" x14ac:dyDescent="0.2">
      <c r="B57" s="82"/>
      <c r="C57" s="82"/>
      <c r="D57" s="324"/>
      <c r="E57" s="82"/>
      <c r="F57" s="82"/>
      <c r="G57" s="82"/>
      <c r="H57" s="82"/>
      <c r="I57" s="82"/>
      <c r="J57" s="82"/>
      <c r="K57" s="82"/>
      <c r="L57" s="82"/>
      <c r="M57" s="82"/>
      <c r="N57" s="82"/>
    </row>
    <row r="58" spans="2:14" x14ac:dyDescent="0.2">
      <c r="B58" s="82"/>
      <c r="C58" s="82"/>
      <c r="D58" s="324"/>
      <c r="E58" s="82"/>
      <c r="F58" s="82"/>
      <c r="G58" s="82"/>
      <c r="H58" s="82"/>
      <c r="I58" s="82"/>
      <c r="J58" s="82"/>
      <c r="K58" s="82"/>
      <c r="L58" s="82"/>
      <c r="M58" s="82"/>
      <c r="N58" s="82"/>
    </row>
    <row r="59" spans="2:14" x14ac:dyDescent="0.2">
      <c r="B59" s="82"/>
      <c r="C59" s="82"/>
      <c r="D59" s="324"/>
      <c r="E59" s="82"/>
      <c r="F59" s="82"/>
      <c r="G59" s="82"/>
      <c r="H59" s="82"/>
      <c r="I59" s="82"/>
      <c r="J59" s="82"/>
      <c r="K59" s="82"/>
      <c r="L59" s="82"/>
      <c r="M59" s="82"/>
      <c r="N59" s="82"/>
    </row>
    <row r="60" spans="2:14" x14ac:dyDescent="0.2">
      <c r="B60" s="82"/>
      <c r="C60" s="82"/>
      <c r="D60" s="324"/>
      <c r="E60" s="82"/>
      <c r="F60" s="82"/>
      <c r="G60" s="82"/>
      <c r="H60" s="82"/>
      <c r="I60" s="82"/>
      <c r="J60" s="82"/>
      <c r="K60" s="82"/>
      <c r="L60" s="82"/>
      <c r="M60" s="82"/>
      <c r="N60" s="82"/>
    </row>
    <row r="61" spans="2:14" x14ac:dyDescent="0.2">
      <c r="B61" s="82"/>
      <c r="C61" s="82"/>
      <c r="D61" s="324"/>
      <c r="E61" s="82"/>
      <c r="F61" s="82"/>
      <c r="G61" s="82"/>
      <c r="H61" s="82"/>
      <c r="I61" s="82"/>
      <c r="J61" s="82"/>
      <c r="K61" s="82"/>
      <c r="L61" s="82"/>
      <c r="M61" s="82"/>
      <c r="N61" s="82"/>
    </row>
    <row r="62" spans="2:14" x14ac:dyDescent="0.2">
      <c r="B62" s="82"/>
      <c r="C62" s="82"/>
      <c r="D62" s="324"/>
      <c r="E62" s="82"/>
      <c r="F62" s="82"/>
      <c r="G62" s="82"/>
      <c r="H62" s="82"/>
      <c r="I62" s="82"/>
      <c r="J62" s="82"/>
      <c r="K62" s="82"/>
      <c r="L62" s="82"/>
      <c r="M62" s="82"/>
      <c r="N62" s="82"/>
    </row>
    <row r="63" spans="2:14" x14ac:dyDescent="0.2">
      <c r="B63" s="82"/>
      <c r="C63" s="82"/>
      <c r="D63" s="324"/>
      <c r="E63" s="82"/>
      <c r="F63" s="82"/>
      <c r="G63" s="82"/>
      <c r="H63" s="82"/>
      <c r="I63" s="82"/>
      <c r="J63" s="82"/>
      <c r="K63" s="82"/>
      <c r="L63" s="82"/>
      <c r="M63" s="82"/>
      <c r="N63" s="82"/>
    </row>
    <row r="64" spans="2:14" x14ac:dyDescent="0.2">
      <c r="B64" s="82"/>
      <c r="C64" s="82"/>
      <c r="D64" s="324"/>
      <c r="E64" s="82"/>
      <c r="F64" s="82"/>
      <c r="G64" s="82"/>
      <c r="H64" s="82"/>
      <c r="I64" s="82"/>
      <c r="J64" s="82"/>
      <c r="K64" s="82"/>
      <c r="L64" s="82"/>
      <c r="M64" s="82"/>
      <c r="N64" s="82"/>
    </row>
    <row r="65" spans="2:14" x14ac:dyDescent="0.2">
      <c r="B65" s="82"/>
      <c r="C65" s="82"/>
      <c r="D65" s="324"/>
      <c r="E65" s="82"/>
      <c r="F65" s="82"/>
      <c r="G65" s="82"/>
      <c r="H65" s="82"/>
      <c r="I65" s="82"/>
      <c r="J65" s="82"/>
      <c r="K65" s="82"/>
      <c r="L65" s="82"/>
      <c r="M65" s="82"/>
      <c r="N65" s="82"/>
    </row>
    <row r="66" spans="2:14" x14ac:dyDescent="0.2">
      <c r="B66" s="82"/>
      <c r="C66" s="82"/>
      <c r="D66" s="324"/>
      <c r="E66" s="82"/>
      <c r="F66" s="82"/>
      <c r="G66" s="82"/>
      <c r="H66" s="82"/>
      <c r="I66" s="82"/>
      <c r="J66" s="82"/>
      <c r="K66" s="82"/>
      <c r="L66" s="82"/>
      <c r="M66" s="82"/>
      <c r="N66" s="82"/>
    </row>
    <row r="67" spans="2:14" x14ac:dyDescent="0.2">
      <c r="B67" s="82"/>
      <c r="C67" s="82"/>
      <c r="D67" s="324"/>
      <c r="E67" s="82"/>
      <c r="F67" s="82"/>
      <c r="G67" s="82"/>
      <c r="H67" s="82"/>
      <c r="I67" s="82"/>
      <c r="J67" s="82"/>
      <c r="K67" s="82"/>
      <c r="L67" s="82"/>
      <c r="M67" s="82"/>
      <c r="N67" s="82"/>
    </row>
    <row r="68" spans="2:14" x14ac:dyDescent="0.2">
      <c r="B68" s="82"/>
      <c r="C68" s="82"/>
      <c r="D68" s="324"/>
      <c r="E68" s="82"/>
      <c r="F68" s="82"/>
      <c r="G68" s="82"/>
      <c r="H68" s="82"/>
      <c r="I68" s="82"/>
      <c r="J68" s="82"/>
      <c r="K68" s="82"/>
      <c r="L68" s="82"/>
      <c r="M68" s="82"/>
      <c r="N68" s="82"/>
    </row>
    <row r="69" spans="2:14" x14ac:dyDescent="0.2">
      <c r="B69" s="82"/>
      <c r="C69" s="82"/>
      <c r="D69" s="324"/>
      <c r="E69" s="82"/>
      <c r="F69" s="82"/>
      <c r="G69" s="82"/>
      <c r="H69" s="82"/>
      <c r="I69" s="82"/>
      <c r="J69" s="82"/>
      <c r="K69" s="82"/>
      <c r="L69" s="82"/>
      <c r="M69" s="82"/>
      <c r="N69" s="82"/>
    </row>
    <row r="70" spans="2:14" x14ac:dyDescent="0.2">
      <c r="B70" s="82"/>
      <c r="C70" s="82"/>
      <c r="D70" s="324"/>
      <c r="E70" s="82"/>
      <c r="F70" s="82"/>
      <c r="G70" s="82"/>
      <c r="H70" s="82"/>
      <c r="I70" s="82"/>
      <c r="J70" s="82"/>
      <c r="K70" s="82"/>
      <c r="L70" s="82"/>
      <c r="M70" s="82"/>
      <c r="N70" s="82"/>
    </row>
    <row r="71" spans="2:14" x14ac:dyDescent="0.2">
      <c r="B71" s="82"/>
      <c r="C71" s="82"/>
      <c r="D71" s="324"/>
      <c r="E71" s="82"/>
      <c r="F71" s="82"/>
      <c r="G71" s="82"/>
      <c r="H71" s="82"/>
      <c r="I71" s="82"/>
      <c r="J71" s="82"/>
      <c r="K71" s="82"/>
      <c r="L71" s="82"/>
      <c r="M71" s="82"/>
      <c r="N71" s="82"/>
    </row>
    <row r="72" spans="2:14" x14ac:dyDescent="0.2">
      <c r="B72" s="82"/>
      <c r="C72" s="82"/>
      <c r="D72" s="324"/>
      <c r="E72" s="82"/>
      <c r="F72" s="82"/>
      <c r="G72" s="82"/>
      <c r="H72" s="82"/>
      <c r="I72" s="82"/>
      <c r="J72" s="82"/>
      <c r="K72" s="82"/>
      <c r="L72" s="82"/>
      <c r="M72" s="82"/>
      <c r="N72" s="82"/>
    </row>
    <row r="73" spans="2:14" x14ac:dyDescent="0.2">
      <c r="B73" s="82"/>
      <c r="C73" s="82"/>
      <c r="D73" s="324"/>
      <c r="E73" s="82"/>
      <c r="F73" s="82"/>
      <c r="G73" s="82"/>
      <c r="H73" s="82"/>
      <c r="I73" s="82"/>
      <c r="J73" s="82"/>
      <c r="K73" s="82"/>
      <c r="L73" s="82"/>
      <c r="M73" s="82"/>
      <c r="N73" s="82"/>
    </row>
    <row r="74" spans="2:14" x14ac:dyDescent="0.2">
      <c r="B74" s="82"/>
      <c r="C74" s="82"/>
      <c r="D74" s="324"/>
      <c r="E74" s="82"/>
      <c r="F74" s="82"/>
      <c r="G74" s="82"/>
      <c r="H74" s="82"/>
      <c r="I74" s="82"/>
      <c r="J74" s="82"/>
      <c r="K74" s="82"/>
      <c r="L74" s="82"/>
      <c r="M74" s="82"/>
      <c r="N74" s="82"/>
    </row>
    <row r="75" spans="2:14" x14ac:dyDescent="0.2">
      <c r="B75" s="82"/>
      <c r="C75" s="82"/>
      <c r="D75" s="324"/>
      <c r="E75" s="82"/>
      <c r="F75" s="82"/>
      <c r="G75" s="82"/>
      <c r="H75" s="82"/>
      <c r="I75" s="82"/>
      <c r="J75" s="82"/>
      <c r="K75" s="82"/>
      <c r="L75" s="82"/>
      <c r="M75" s="82"/>
      <c r="N75" s="82"/>
    </row>
    <row r="76" spans="2:14" x14ac:dyDescent="0.2">
      <c r="B76" s="82"/>
      <c r="C76" s="82"/>
      <c r="D76" s="324"/>
      <c r="E76" s="82"/>
      <c r="F76" s="82"/>
      <c r="G76" s="82"/>
      <c r="H76" s="82"/>
      <c r="I76" s="82"/>
      <c r="J76" s="82"/>
      <c r="K76" s="82"/>
      <c r="L76" s="82"/>
      <c r="M76" s="82"/>
      <c r="N76" s="82"/>
    </row>
    <row r="77" spans="2:14" x14ac:dyDescent="0.2">
      <c r="B77" s="82"/>
      <c r="C77" s="82"/>
      <c r="D77" s="324"/>
      <c r="E77" s="82"/>
      <c r="F77" s="82"/>
      <c r="G77" s="82"/>
      <c r="H77" s="82"/>
      <c r="I77" s="82"/>
      <c r="J77" s="82"/>
      <c r="K77" s="82"/>
      <c r="L77" s="82"/>
      <c r="M77" s="82"/>
      <c r="N77" s="82"/>
    </row>
    <row r="78" spans="2:14" x14ac:dyDescent="0.2">
      <c r="B78" s="82"/>
      <c r="C78" s="82"/>
      <c r="D78" s="324"/>
      <c r="E78" s="82"/>
      <c r="F78" s="82"/>
      <c r="G78" s="82"/>
      <c r="H78" s="82"/>
      <c r="I78" s="82"/>
      <c r="J78" s="82"/>
      <c r="K78" s="82"/>
      <c r="L78" s="82"/>
      <c r="M78" s="82"/>
      <c r="N78" s="82"/>
    </row>
    <row r="79" spans="2:14" x14ac:dyDescent="0.2">
      <c r="B79" s="82"/>
      <c r="C79" s="82"/>
      <c r="D79" s="324"/>
      <c r="E79" s="82"/>
      <c r="F79" s="82"/>
      <c r="G79" s="82"/>
      <c r="H79" s="82"/>
      <c r="I79" s="82"/>
      <c r="J79" s="82"/>
      <c r="K79" s="82"/>
      <c r="L79" s="82"/>
      <c r="M79" s="82"/>
      <c r="N79" s="82"/>
    </row>
    <row r="80" spans="2:14" x14ac:dyDescent="0.2">
      <c r="B80" s="82"/>
      <c r="C80" s="82"/>
      <c r="D80" s="324"/>
      <c r="E80" s="82"/>
      <c r="F80" s="82"/>
      <c r="G80" s="82"/>
      <c r="H80" s="82"/>
      <c r="I80" s="82"/>
      <c r="J80" s="82"/>
      <c r="K80" s="82"/>
      <c r="L80" s="82"/>
      <c r="M80" s="82"/>
      <c r="N80" s="82"/>
    </row>
    <row r="81" spans="2:14" x14ac:dyDescent="0.2">
      <c r="B81" s="82"/>
      <c r="C81" s="82"/>
      <c r="D81" s="324"/>
      <c r="E81" s="82"/>
      <c r="F81" s="82"/>
      <c r="G81" s="82"/>
      <c r="H81" s="82"/>
      <c r="I81" s="82"/>
      <c r="J81" s="82"/>
      <c r="K81" s="82"/>
      <c r="L81" s="82"/>
      <c r="M81" s="82"/>
      <c r="N81" s="82"/>
    </row>
    <row r="82" spans="2:14" x14ac:dyDescent="0.2">
      <c r="B82" s="82"/>
      <c r="C82" s="82"/>
      <c r="D82" s="324"/>
      <c r="E82" s="82"/>
      <c r="F82" s="82"/>
      <c r="G82" s="82"/>
      <c r="H82" s="82"/>
      <c r="I82" s="82"/>
      <c r="J82" s="82"/>
      <c r="K82" s="82"/>
      <c r="L82" s="82"/>
      <c r="M82" s="82"/>
      <c r="N82" s="82"/>
    </row>
    <row r="83" spans="2:14" x14ac:dyDescent="0.2">
      <c r="B83" s="82"/>
      <c r="C83" s="82"/>
      <c r="D83" s="324"/>
      <c r="E83" s="82"/>
      <c r="F83" s="82"/>
      <c r="G83" s="82"/>
      <c r="H83" s="82"/>
      <c r="I83" s="82"/>
      <c r="J83" s="82"/>
      <c r="K83" s="82"/>
      <c r="L83" s="82"/>
      <c r="M83" s="82"/>
      <c r="N83" s="82"/>
    </row>
  </sheetData>
  <mergeCells count="13">
    <mergeCell ref="B13:C13"/>
    <mergeCell ref="B14:C14"/>
    <mergeCell ref="B21:C21"/>
    <mergeCell ref="B23:I23"/>
    <mergeCell ref="B15:C15"/>
    <mergeCell ref="B16:C16"/>
    <mergeCell ref="B17:C17"/>
    <mergeCell ref="B12:C12"/>
    <mergeCell ref="B7:C7"/>
    <mergeCell ref="B8:C8"/>
    <mergeCell ref="B9:C9"/>
    <mergeCell ref="B10:C10"/>
    <mergeCell ref="B11:C11"/>
  </mergeCells>
  <phoneticPr fontId="31" type="noConversion"/>
  <pageMargins left="0.19685039370078741" right="0.19685039370078741" top="0.39370078740157483" bottom="0.39370078740157483" header="0.19685039370078741" footer="0.19685039370078741"/>
  <pageSetup paperSize="9" scale="85" orientation="landscape" r:id="rId1"/>
  <headerFooter alignWithMargins="0">
    <oddHeader>&amp;R&amp;A</oddHeader>
    <oddFooter>&amp;L&amp;D&amp;C&amp;F&amp;R&amp;P of &amp;N</oddFooter>
  </headerFooter>
  <colBreaks count="2" manualBreakCount="2">
    <brk id="1" max="27" man="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pageSetUpPr fitToPage="1"/>
  </sheetPr>
  <dimension ref="A1:T36"/>
  <sheetViews>
    <sheetView tabSelected="1" view="pageBreakPreview" zoomScaleNormal="85" zoomScaleSheetLayoutView="70" workbookViewId="0">
      <selection activeCell="C4" sqref="C4"/>
    </sheetView>
  </sheetViews>
  <sheetFormatPr defaultRowHeight="23.25" x14ac:dyDescent="0.35"/>
  <cols>
    <col min="1" max="1" width="8.140625" style="34" customWidth="1"/>
    <col min="2" max="2" width="5.7109375" style="34" customWidth="1"/>
    <col min="3" max="8" width="16.7109375" style="34" customWidth="1"/>
    <col min="9" max="9" width="20.7109375" style="34" customWidth="1"/>
    <col min="10" max="10" width="13" style="34" customWidth="1"/>
    <col min="11" max="11" width="8" style="34" customWidth="1"/>
    <col min="12" max="12" width="3.7109375" style="34" customWidth="1"/>
    <col min="13" max="18" width="10.7109375" style="34" customWidth="1"/>
    <col min="19" max="19" width="4" style="34" customWidth="1"/>
    <col min="20" max="16384" width="9.140625" style="34"/>
  </cols>
  <sheetData>
    <row r="1" spans="1:20" ht="15" customHeight="1" thickBot="1" x14ac:dyDescent="0.4">
      <c r="A1" s="34" t="s">
        <v>2006</v>
      </c>
    </row>
    <row r="2" spans="1:20" ht="15" customHeight="1" x14ac:dyDescent="0.35">
      <c r="B2" s="35"/>
      <c r="C2" s="36"/>
      <c r="D2" s="36"/>
      <c r="E2" s="36"/>
      <c r="F2" s="36"/>
      <c r="G2" s="36"/>
      <c r="H2" s="36"/>
      <c r="I2" s="36"/>
      <c r="J2" s="36"/>
      <c r="K2" s="37"/>
      <c r="L2" s="38"/>
      <c r="M2" s="38"/>
      <c r="N2" s="38"/>
      <c r="O2" s="38"/>
      <c r="P2" s="38"/>
      <c r="Q2" s="38"/>
      <c r="R2" s="38"/>
      <c r="S2" s="38"/>
      <c r="T2" s="39"/>
    </row>
    <row r="3" spans="1:20" ht="51.6" customHeight="1" x14ac:dyDescent="0.35">
      <c r="B3" s="40"/>
      <c r="C3" s="41"/>
      <c r="D3" s="41"/>
      <c r="E3" s="414" t="s">
        <v>2007</v>
      </c>
      <c r="F3" s="415"/>
      <c r="G3" s="415"/>
      <c r="H3" s="415"/>
      <c r="I3" s="41"/>
      <c r="J3" s="42"/>
      <c r="K3" s="43"/>
      <c r="L3" s="44"/>
      <c r="M3" s="44"/>
      <c r="N3" s="44"/>
      <c r="O3" s="44"/>
      <c r="P3" s="44"/>
      <c r="Q3" s="44"/>
      <c r="R3" s="44"/>
      <c r="S3" s="45"/>
      <c r="T3" s="39"/>
    </row>
    <row r="4" spans="1:20" ht="21" customHeight="1" x14ac:dyDescent="0.35">
      <c r="B4" s="40"/>
      <c r="C4" s="41"/>
      <c r="D4" s="41"/>
      <c r="E4" s="41"/>
      <c r="F4" s="41"/>
      <c r="G4" s="41"/>
      <c r="H4" s="41"/>
      <c r="I4" s="41"/>
      <c r="J4" s="42"/>
      <c r="K4" s="43"/>
      <c r="L4" s="44"/>
      <c r="M4" s="44"/>
      <c r="N4" s="44"/>
      <c r="O4" s="44"/>
      <c r="P4" s="44"/>
      <c r="Q4" s="44"/>
      <c r="R4" s="44"/>
      <c r="S4" s="45"/>
      <c r="T4" s="39"/>
    </row>
    <row r="5" spans="1:20" ht="21" customHeight="1" x14ac:dyDescent="0.35">
      <c r="B5" s="40"/>
      <c r="C5" s="46"/>
      <c r="D5" s="46"/>
      <c r="E5" s="46"/>
      <c r="F5" s="46"/>
      <c r="G5" s="41" t="s">
        <v>2008</v>
      </c>
      <c r="H5" s="46"/>
      <c r="I5" s="46"/>
      <c r="J5" s="47"/>
      <c r="K5" s="48"/>
      <c r="L5" s="49"/>
      <c r="M5" s="49"/>
      <c r="N5" s="49"/>
      <c r="O5" s="49"/>
      <c r="P5" s="49"/>
      <c r="Q5" s="49"/>
      <c r="R5" s="49"/>
      <c r="S5" s="50"/>
      <c r="T5" s="39"/>
    </row>
    <row r="6" spans="1:20" ht="15" customHeight="1" thickBot="1" x14ac:dyDescent="0.4">
      <c r="B6" s="40"/>
      <c r="C6" s="51"/>
      <c r="D6" s="52"/>
      <c r="E6" s="51"/>
      <c r="F6" s="51"/>
      <c r="G6" s="53"/>
      <c r="H6" s="51"/>
      <c r="I6" s="51"/>
      <c r="J6" s="54"/>
      <c r="K6" s="55"/>
      <c r="L6" s="56"/>
      <c r="M6" s="56"/>
      <c r="N6" s="56"/>
      <c r="O6" s="56"/>
      <c r="P6" s="56"/>
      <c r="Q6" s="56"/>
      <c r="R6" s="56"/>
      <c r="S6" s="38"/>
      <c r="T6" s="39"/>
    </row>
    <row r="7" spans="1:20" s="57" customFormat="1" ht="15" customHeight="1" x14ac:dyDescent="0.2">
      <c r="B7" s="58"/>
      <c r="C7" s="59"/>
      <c r="D7" s="59"/>
      <c r="E7" s="59"/>
      <c r="F7" s="59"/>
      <c r="G7" s="59"/>
      <c r="H7" s="59"/>
      <c r="I7" s="59"/>
      <c r="J7" s="59"/>
      <c r="K7" s="60"/>
      <c r="L7" s="61"/>
      <c r="M7" s="56"/>
      <c r="N7" s="56"/>
      <c r="O7" s="56"/>
      <c r="P7" s="56"/>
      <c r="Q7" s="56"/>
      <c r="R7" s="56"/>
      <c r="S7" s="49"/>
      <c r="T7" s="62"/>
    </row>
    <row r="8" spans="1:20" s="57" customFormat="1" ht="15" customHeight="1" x14ac:dyDescent="0.2">
      <c r="B8" s="63"/>
      <c r="C8" s="64" t="s">
        <v>2139</v>
      </c>
      <c r="D8" s="64"/>
      <c r="E8" s="64"/>
      <c r="F8" s="64"/>
      <c r="G8" s="64"/>
      <c r="H8" s="64"/>
      <c r="I8" s="65"/>
      <c r="J8" s="65"/>
      <c r="K8" s="66"/>
      <c r="L8" s="61"/>
      <c r="M8" s="56"/>
      <c r="N8" s="56"/>
      <c r="O8" s="56"/>
      <c r="P8" s="56"/>
      <c r="Q8" s="56"/>
      <c r="R8" s="56"/>
      <c r="S8" s="49"/>
      <c r="T8" s="62"/>
    </row>
    <row r="9" spans="1:20" s="57" customFormat="1" ht="15" customHeight="1" x14ac:dyDescent="0.2">
      <c r="B9" s="63"/>
      <c r="C9" s="64"/>
      <c r="D9" s="64"/>
      <c r="E9" s="64"/>
      <c r="F9" s="64"/>
      <c r="G9" s="64"/>
      <c r="H9" s="64"/>
      <c r="I9" s="65"/>
      <c r="J9" s="65"/>
      <c r="K9" s="66"/>
      <c r="L9" s="61"/>
      <c r="M9" s="56"/>
      <c r="N9" s="56"/>
      <c r="O9" s="56"/>
      <c r="P9" s="56"/>
      <c r="Q9" s="56"/>
      <c r="R9" s="56"/>
      <c r="S9" s="49"/>
      <c r="T9" s="62"/>
    </row>
    <row r="10" spans="1:20" s="57" customFormat="1" ht="15" customHeight="1" x14ac:dyDescent="0.2">
      <c r="B10" s="63"/>
      <c r="C10" s="64"/>
      <c r="D10" s="64"/>
      <c r="E10" s="64"/>
      <c r="F10" s="64"/>
      <c r="G10" s="64"/>
      <c r="H10" s="64"/>
      <c r="I10" s="65"/>
      <c r="J10" s="65"/>
      <c r="K10" s="66"/>
      <c r="L10" s="61"/>
      <c r="M10" s="56"/>
      <c r="N10" s="56"/>
      <c r="O10" s="56"/>
      <c r="P10" s="56"/>
      <c r="Q10" s="56"/>
      <c r="R10" s="56"/>
      <c r="S10" s="49"/>
      <c r="T10" s="62"/>
    </row>
    <row r="11" spans="1:20" s="57" customFormat="1" ht="15" customHeight="1" x14ac:dyDescent="0.2">
      <c r="B11" s="63"/>
      <c r="C11" s="64"/>
      <c r="D11" s="64"/>
      <c r="E11" s="64"/>
      <c r="F11" s="64"/>
      <c r="G11" s="64"/>
      <c r="H11" s="64"/>
      <c r="I11" s="65"/>
      <c r="J11" s="65"/>
      <c r="K11" s="66"/>
      <c r="L11" s="61"/>
      <c r="M11" s="56"/>
      <c r="N11" s="56"/>
      <c r="O11" s="56"/>
      <c r="P11" s="56"/>
      <c r="Q11" s="56"/>
      <c r="R11" s="56"/>
      <c r="S11" s="49"/>
      <c r="T11" s="62"/>
    </row>
    <row r="12" spans="1:20" s="57" customFormat="1" ht="15" customHeight="1" x14ac:dyDescent="0.2">
      <c r="B12" s="63"/>
      <c r="C12" s="64" t="s">
        <v>2146</v>
      </c>
      <c r="D12" s="64"/>
      <c r="E12" s="64"/>
      <c r="F12" s="64" t="s">
        <v>2140</v>
      </c>
      <c r="G12" s="64"/>
      <c r="H12" s="64"/>
      <c r="I12" s="64" t="s">
        <v>2320</v>
      </c>
      <c r="J12" s="64"/>
      <c r="K12" s="66"/>
      <c r="L12" s="61"/>
      <c r="M12" s="56"/>
      <c r="N12" s="56"/>
      <c r="O12" s="56"/>
      <c r="P12" s="56"/>
      <c r="Q12" s="56"/>
      <c r="R12" s="56"/>
      <c r="S12" s="49"/>
      <c r="T12" s="62"/>
    </row>
    <row r="13" spans="1:20" s="57" customFormat="1" ht="15" customHeight="1" x14ac:dyDescent="0.2">
      <c r="B13" s="63"/>
      <c r="C13" s="64"/>
      <c r="D13" s="64"/>
      <c r="E13" s="64"/>
      <c r="F13" s="64"/>
      <c r="G13" s="64"/>
      <c r="H13" s="64"/>
      <c r="I13" s="64"/>
      <c r="J13" s="64"/>
      <c r="K13" s="66"/>
      <c r="L13" s="61"/>
      <c r="M13" s="56"/>
      <c r="N13" s="56"/>
      <c r="O13" s="56"/>
      <c r="P13" s="56"/>
      <c r="Q13" s="56"/>
      <c r="R13" s="56"/>
      <c r="S13" s="49"/>
      <c r="T13" s="62"/>
    </row>
    <row r="14" spans="1:20" s="57" customFormat="1" ht="15" customHeight="1" x14ac:dyDescent="0.2">
      <c r="B14" s="63"/>
      <c r="C14" s="64"/>
      <c r="D14" s="64"/>
      <c r="E14" s="64"/>
      <c r="F14" s="64"/>
      <c r="G14" s="64"/>
      <c r="H14" s="64"/>
      <c r="I14" s="64"/>
      <c r="J14" s="64"/>
      <c r="K14" s="66"/>
      <c r="L14" s="61"/>
      <c r="M14" s="56"/>
      <c r="N14" s="56"/>
      <c r="O14" s="56"/>
      <c r="P14" s="56"/>
      <c r="Q14" s="56"/>
      <c r="R14" s="56"/>
      <c r="S14" s="49"/>
      <c r="T14" s="62"/>
    </row>
    <row r="15" spans="1:20" s="57" customFormat="1" ht="15" customHeight="1" x14ac:dyDescent="0.2">
      <c r="B15" s="63"/>
      <c r="C15" s="64"/>
      <c r="D15" s="64"/>
      <c r="E15" s="64"/>
      <c r="F15" s="64"/>
      <c r="G15" s="64"/>
      <c r="H15" s="64"/>
      <c r="I15" s="64"/>
      <c r="J15" s="64"/>
      <c r="K15" s="66"/>
      <c r="L15" s="61"/>
      <c r="M15" s="56"/>
      <c r="N15" s="56"/>
      <c r="O15" s="56"/>
      <c r="P15" s="56"/>
      <c r="Q15" s="56"/>
      <c r="R15" s="56"/>
      <c r="S15" s="49"/>
      <c r="T15" s="62"/>
    </row>
    <row r="16" spans="1:20" s="57" customFormat="1" ht="15" customHeight="1" x14ac:dyDescent="0.2">
      <c r="B16" s="63"/>
      <c r="C16" s="64"/>
      <c r="D16" s="64"/>
      <c r="E16" s="64"/>
      <c r="F16" s="64" t="s">
        <v>2318</v>
      </c>
      <c r="G16" s="64"/>
      <c r="H16" s="64"/>
      <c r="I16" s="64"/>
      <c r="J16" s="64"/>
      <c r="K16" s="66"/>
      <c r="L16" s="61"/>
      <c r="M16" s="56"/>
      <c r="N16" s="56"/>
      <c r="O16" s="56"/>
      <c r="P16" s="56"/>
      <c r="Q16" s="56"/>
      <c r="R16" s="56"/>
      <c r="S16" s="49"/>
      <c r="T16" s="62"/>
    </row>
    <row r="17" spans="1:20" s="57" customFormat="1" ht="15" customHeight="1" x14ac:dyDescent="0.2">
      <c r="B17" s="63"/>
      <c r="C17" s="413"/>
      <c r="D17" s="413"/>
      <c r="E17" s="413"/>
      <c r="F17" s="64"/>
      <c r="G17" s="64"/>
      <c r="H17" s="64"/>
      <c r="I17" s="64"/>
      <c r="J17" s="64"/>
      <c r="K17" s="66"/>
      <c r="L17" s="61"/>
      <c r="M17" s="56"/>
      <c r="N17" s="56"/>
      <c r="O17" s="56"/>
      <c r="P17" s="56"/>
      <c r="Q17" s="56"/>
      <c r="R17" s="56"/>
      <c r="S17" s="49"/>
      <c r="T17" s="62"/>
    </row>
    <row r="18" spans="1:20" s="57" customFormat="1" ht="15" customHeight="1" x14ac:dyDescent="0.2">
      <c r="B18" s="63"/>
      <c r="C18" s="64"/>
      <c r="D18" s="64"/>
      <c r="E18" s="64"/>
      <c r="F18" s="64"/>
      <c r="G18" s="64"/>
      <c r="H18" s="64"/>
      <c r="I18" s="64"/>
      <c r="J18" s="64"/>
      <c r="K18" s="66"/>
      <c r="L18" s="61"/>
      <c r="M18" s="67"/>
      <c r="N18" s="56"/>
      <c r="O18" s="56"/>
      <c r="P18" s="56"/>
      <c r="Q18" s="56"/>
      <c r="R18" s="56"/>
      <c r="S18" s="49"/>
      <c r="T18" s="62"/>
    </row>
    <row r="19" spans="1:20" s="57" customFormat="1" ht="15" customHeight="1" x14ac:dyDescent="0.2">
      <c r="B19" s="63"/>
      <c r="C19" s="64"/>
      <c r="D19" s="64"/>
      <c r="E19" s="64"/>
      <c r="F19" s="64"/>
      <c r="G19" s="64"/>
      <c r="H19" s="64"/>
      <c r="I19" s="64"/>
      <c r="J19" s="64"/>
      <c r="K19" s="66"/>
      <c r="L19" s="61"/>
      <c r="M19" s="56"/>
      <c r="N19" s="56"/>
      <c r="O19" s="56"/>
      <c r="P19" s="56"/>
      <c r="Q19" s="56"/>
      <c r="R19" s="56"/>
      <c r="S19" s="49"/>
      <c r="T19" s="62"/>
    </row>
    <row r="20" spans="1:20" s="57" customFormat="1" ht="15" customHeight="1" x14ac:dyDescent="0.2">
      <c r="B20" s="63"/>
      <c r="C20" s="64"/>
      <c r="D20" s="64"/>
      <c r="E20" s="64"/>
      <c r="F20" s="64" t="s">
        <v>2317</v>
      </c>
      <c r="G20" s="64"/>
      <c r="H20" s="64"/>
      <c r="I20" s="64"/>
      <c r="J20" s="64"/>
      <c r="K20" s="66"/>
      <c r="L20" s="61"/>
      <c r="M20" s="56"/>
      <c r="N20" s="56"/>
      <c r="O20" s="56"/>
      <c r="P20" s="56"/>
      <c r="Q20" s="56"/>
      <c r="R20" s="56"/>
      <c r="S20" s="49"/>
      <c r="T20" s="62"/>
    </row>
    <row r="21" spans="1:20" s="57" customFormat="1" ht="15" customHeight="1" x14ac:dyDescent="0.2">
      <c r="B21" s="63"/>
      <c r="C21" s="64"/>
      <c r="D21" s="64"/>
      <c r="E21" s="64"/>
      <c r="F21" s="64"/>
      <c r="G21" s="64"/>
      <c r="H21" s="64"/>
      <c r="I21" s="64"/>
      <c r="J21" s="64"/>
      <c r="K21" s="66"/>
      <c r="L21" s="61"/>
      <c r="M21" s="56"/>
      <c r="N21" s="56"/>
      <c r="O21" s="56"/>
      <c r="P21" s="56"/>
      <c r="Q21" s="56"/>
      <c r="R21" s="56"/>
      <c r="S21" s="49"/>
      <c r="T21" s="62"/>
    </row>
    <row r="22" spans="1:20" s="57" customFormat="1" ht="15" customHeight="1" x14ac:dyDescent="0.2">
      <c r="B22" s="199"/>
      <c r="C22" s="64"/>
      <c r="D22" s="64"/>
      <c r="E22" s="64"/>
      <c r="F22" s="64"/>
      <c r="G22" s="64"/>
      <c r="H22" s="64"/>
      <c r="I22" s="64"/>
      <c r="J22" s="64"/>
      <c r="K22" s="200"/>
      <c r="L22" s="61"/>
      <c r="M22" s="56"/>
      <c r="N22" s="56"/>
      <c r="O22" s="56"/>
      <c r="P22" s="56"/>
      <c r="Q22" s="56"/>
      <c r="R22" s="56"/>
      <c r="S22" s="49"/>
      <c r="T22" s="62"/>
    </row>
    <row r="23" spans="1:20" s="57" customFormat="1" ht="15" customHeight="1" x14ac:dyDescent="0.2">
      <c r="B23" s="199"/>
      <c r="C23" s="64"/>
      <c r="D23" s="64"/>
      <c r="E23" s="64"/>
      <c r="F23" s="64"/>
      <c r="G23" s="64"/>
      <c r="H23" s="64"/>
      <c r="I23" s="64"/>
      <c r="J23" s="64"/>
      <c r="K23" s="200"/>
      <c r="L23" s="61"/>
      <c r="M23" s="56"/>
      <c r="N23" s="56"/>
      <c r="O23" s="56"/>
      <c r="P23" s="56"/>
      <c r="Q23" s="56"/>
      <c r="R23" s="56"/>
      <c r="S23" s="49"/>
      <c r="T23" s="62"/>
    </row>
    <row r="24" spans="1:20" s="57" customFormat="1" ht="15" customHeight="1" x14ac:dyDescent="0.2">
      <c r="B24" s="199"/>
      <c r="C24" s="64"/>
      <c r="D24" s="64"/>
      <c r="E24" s="64"/>
      <c r="F24" s="64" t="s">
        <v>2319</v>
      </c>
      <c r="G24" s="64"/>
      <c r="H24" s="64"/>
      <c r="I24" s="64"/>
      <c r="J24" s="64"/>
      <c r="K24" s="200"/>
      <c r="L24" s="61"/>
      <c r="M24" s="56"/>
      <c r="N24" s="56"/>
      <c r="O24" s="56"/>
      <c r="P24" s="56"/>
      <c r="Q24" s="56"/>
      <c r="R24" s="56"/>
      <c r="S24" s="49"/>
      <c r="T24" s="62"/>
    </row>
    <row r="25" spans="1:20" s="57" customFormat="1" ht="15" customHeight="1" x14ac:dyDescent="0.2">
      <c r="B25" s="199"/>
      <c r="C25" s="64"/>
      <c r="D25" s="64"/>
      <c r="E25" s="64"/>
      <c r="F25" s="64"/>
      <c r="G25" s="64"/>
      <c r="H25" s="64"/>
      <c r="I25" s="64"/>
      <c r="J25" s="64"/>
      <c r="K25" s="200"/>
      <c r="L25" s="61"/>
      <c r="M25" s="56"/>
      <c r="N25" s="56"/>
      <c r="O25" s="56"/>
      <c r="P25" s="56"/>
      <c r="Q25" s="56"/>
      <c r="R25" s="56"/>
      <c r="S25" s="49"/>
      <c r="T25" s="62"/>
    </row>
    <row r="26" spans="1:20" s="57" customFormat="1" ht="15" customHeight="1" x14ac:dyDescent="0.2">
      <c r="B26" s="199"/>
      <c r="C26" s="64"/>
      <c r="D26" s="64"/>
      <c r="E26" s="64"/>
      <c r="F26" s="64"/>
      <c r="G26" s="64"/>
      <c r="H26" s="64"/>
      <c r="I26" s="64"/>
      <c r="J26" s="64"/>
      <c r="K26" s="200"/>
      <c r="L26" s="61"/>
      <c r="M26" s="56"/>
      <c r="N26" s="56"/>
      <c r="O26" s="56"/>
      <c r="P26" s="56"/>
      <c r="Q26" s="56"/>
      <c r="R26" s="56"/>
      <c r="S26" s="49"/>
      <c r="T26" s="62"/>
    </row>
    <row r="27" spans="1:20" s="57" customFormat="1" ht="15" customHeight="1" x14ac:dyDescent="0.2">
      <c r="B27" s="199"/>
      <c r="C27" s="64"/>
      <c r="D27" s="64"/>
      <c r="E27" s="64"/>
      <c r="F27" s="64"/>
      <c r="G27" s="64"/>
      <c r="H27" s="64"/>
      <c r="I27" s="64"/>
      <c r="J27" s="64"/>
      <c r="K27" s="200"/>
      <c r="L27" s="61"/>
      <c r="M27" s="56"/>
      <c r="N27" s="56"/>
      <c r="O27" s="56"/>
      <c r="P27" s="56"/>
      <c r="Q27" s="56"/>
      <c r="R27" s="56"/>
      <c r="S27" s="49"/>
      <c r="T27" s="62"/>
    </row>
    <row r="28" spans="1:20" x14ac:dyDescent="0.35">
      <c r="A28" s="39"/>
      <c r="B28" s="206"/>
      <c r="C28" s="64"/>
      <c r="D28" s="64"/>
      <c r="E28" s="207"/>
      <c r="F28" s="64"/>
      <c r="G28" s="64"/>
      <c r="H28" s="64"/>
      <c r="I28" s="64"/>
      <c r="J28" s="64"/>
      <c r="K28" s="208"/>
    </row>
    <row r="29" spans="1:20" ht="24" thickBot="1" x14ac:dyDescent="0.4">
      <c r="A29" s="39"/>
      <c r="B29" s="68"/>
      <c r="C29" s="69"/>
      <c r="D29" s="69"/>
      <c r="E29" s="70"/>
      <c r="F29" s="69"/>
      <c r="G29" s="69"/>
      <c r="H29" s="69"/>
      <c r="I29" s="69"/>
      <c r="J29" s="69"/>
      <c r="K29" s="71"/>
    </row>
    <row r="30" spans="1:20" x14ac:dyDescent="0.35">
      <c r="A30" s="39"/>
      <c r="B30" s="38"/>
      <c r="C30" s="38"/>
      <c r="D30" s="38"/>
      <c r="E30" s="38"/>
      <c r="F30" s="38"/>
      <c r="G30" s="38"/>
      <c r="H30" s="38"/>
      <c r="I30" s="38"/>
      <c r="J30" s="39"/>
    </row>
    <row r="31" spans="1:20" x14ac:dyDescent="0.35">
      <c r="A31" s="39"/>
      <c r="B31" s="38"/>
      <c r="C31" s="38"/>
      <c r="D31" s="38"/>
      <c r="E31" s="38"/>
      <c r="F31" s="38"/>
      <c r="G31" s="38"/>
      <c r="H31" s="38"/>
      <c r="I31" s="38"/>
      <c r="J31" s="39"/>
    </row>
    <row r="32" spans="1:20" x14ac:dyDescent="0.35">
      <c r="A32" s="39"/>
      <c r="B32" s="38"/>
      <c r="C32" s="38"/>
      <c r="D32" s="38"/>
      <c r="E32" s="38"/>
      <c r="F32" s="38"/>
      <c r="G32" s="38"/>
      <c r="H32" s="38"/>
      <c r="I32" s="39"/>
      <c r="J32" s="39"/>
    </row>
    <row r="33" spans="1:10" x14ac:dyDescent="0.35">
      <c r="A33" s="39"/>
      <c r="B33" s="38"/>
      <c r="C33" s="38"/>
      <c r="D33" s="38"/>
      <c r="E33" s="38"/>
      <c r="F33" s="38"/>
      <c r="G33" s="38"/>
      <c r="H33" s="38"/>
      <c r="I33" s="39"/>
      <c r="J33" s="39"/>
    </row>
    <row r="34" spans="1:10" x14ac:dyDescent="0.35">
      <c r="A34" s="39"/>
      <c r="B34" s="39"/>
      <c r="C34" s="39"/>
      <c r="D34" s="39"/>
      <c r="E34" s="39"/>
      <c r="F34" s="38"/>
      <c r="G34" s="38"/>
      <c r="H34" s="38"/>
    </row>
    <row r="35" spans="1:10" x14ac:dyDescent="0.35">
      <c r="A35" s="39"/>
      <c r="B35" s="39"/>
      <c r="C35" s="39"/>
      <c r="D35" s="39"/>
      <c r="E35" s="39"/>
      <c r="F35" s="38"/>
      <c r="G35" s="39"/>
      <c r="H35" s="39"/>
    </row>
    <row r="36" spans="1:10" x14ac:dyDescent="0.35">
      <c r="F36" s="72"/>
    </row>
  </sheetData>
  <mergeCells count="2">
    <mergeCell ref="C17:E17"/>
    <mergeCell ref="E3:H3"/>
  </mergeCells>
  <phoneticPr fontId="31" type="noConversion"/>
  <pageMargins left="0.19685039370078741" right="0.19685039370078741" top="0.39370078740157483" bottom="0.39370078740157483" header="0.19685039370078741" footer="0.19685039370078741"/>
  <pageSetup paperSize="9" scale="81" orientation="landscape" r:id="rId1"/>
  <headerFooter alignWithMargins="0">
    <oddHeader>&amp;R&amp;A</oddHeader>
    <oddFooter>&amp;L&amp;D&amp;C&amp;F&amp;R&amp;P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9"/>
  <sheetViews>
    <sheetView view="pageBreakPreview" zoomScale="75" zoomScaleNormal="85" zoomScaleSheetLayoutView="85" workbookViewId="0">
      <selection activeCell="E38" sqref="E38"/>
    </sheetView>
  </sheetViews>
  <sheetFormatPr defaultColWidth="8.85546875" defaultRowHeight="12.75" x14ac:dyDescent="0.2"/>
  <cols>
    <col min="1" max="1" width="10.42578125" style="85" customWidth="1"/>
    <col min="2" max="2" width="49.5703125" style="85" customWidth="1"/>
    <col min="3" max="3" width="15.28515625" style="85" customWidth="1"/>
    <col min="4" max="4" width="16.42578125" style="85" customWidth="1"/>
    <col min="5" max="5" width="16.140625" style="85" customWidth="1"/>
    <col min="6" max="6" width="18.5703125" style="85" customWidth="1"/>
    <col min="7" max="7" width="15.7109375" style="85" customWidth="1"/>
    <col min="8" max="9" width="8.85546875" style="85"/>
    <col min="10" max="10" width="10.7109375" style="85" customWidth="1"/>
    <col min="11" max="16384" width="8.85546875" style="85"/>
  </cols>
  <sheetData>
    <row r="1" spans="2:10" ht="20.25" x14ac:dyDescent="0.3">
      <c r="B1" s="81" t="str">
        <f>Cover!C22</f>
        <v>CitiPower Pty</v>
      </c>
    </row>
    <row r="2" spans="2:10" ht="20.25" x14ac:dyDescent="0.3">
      <c r="B2" s="81" t="s">
        <v>2125</v>
      </c>
    </row>
    <row r="3" spans="2:10" ht="20.25" x14ac:dyDescent="0.3">
      <c r="B3" s="83">
        <f>Cover!C26</f>
        <v>2013</v>
      </c>
    </row>
    <row r="4" spans="2:10" ht="18" x14ac:dyDescent="0.25">
      <c r="B4" s="139" t="s">
        <v>1874</v>
      </c>
      <c r="H4" s="424"/>
      <c r="I4" s="424"/>
      <c r="J4" s="424"/>
    </row>
    <row r="5" spans="2:10" ht="23.25" x14ac:dyDescent="0.35">
      <c r="B5" s="285"/>
      <c r="H5" s="424"/>
      <c r="I5" s="424"/>
      <c r="J5" s="424"/>
    </row>
    <row r="7" spans="2:10" ht="15.75" x14ac:dyDescent="0.25">
      <c r="B7" s="84" t="s">
        <v>2347</v>
      </c>
    </row>
    <row r="9" spans="2:10" ht="20.25" x14ac:dyDescent="0.2">
      <c r="B9" s="86"/>
      <c r="C9" s="418" t="s">
        <v>1875</v>
      </c>
      <c r="D9" s="419"/>
      <c r="E9" s="419"/>
      <c r="F9" s="419"/>
      <c r="G9" s="420"/>
    </row>
    <row r="10" spans="2:10" ht="30" x14ac:dyDescent="0.2">
      <c r="B10" s="87" t="s">
        <v>2348</v>
      </c>
      <c r="C10" s="88" t="s">
        <v>1867</v>
      </c>
      <c r="D10" s="88" t="s">
        <v>1868</v>
      </c>
      <c r="E10" s="88" t="s">
        <v>1876</v>
      </c>
      <c r="F10" s="88" t="s">
        <v>1877</v>
      </c>
      <c r="G10" s="89" t="s">
        <v>1878</v>
      </c>
    </row>
    <row r="11" spans="2:10" ht="17.25" customHeight="1" x14ac:dyDescent="0.2">
      <c r="B11" s="90" t="s">
        <v>2329</v>
      </c>
      <c r="C11" s="329">
        <v>8.0090627069608598</v>
      </c>
      <c r="D11" s="329">
        <v>103.11280930200699</v>
      </c>
      <c r="E11" s="329">
        <v>0</v>
      </c>
      <c r="F11" s="329">
        <v>0</v>
      </c>
      <c r="G11" s="329">
        <v>86.057181703105201</v>
      </c>
    </row>
    <row r="12" spans="2:10" ht="17.25" customHeight="1" x14ac:dyDescent="0.2">
      <c r="B12" s="90" t="s">
        <v>2415</v>
      </c>
      <c r="C12" s="329">
        <v>8.0090627069608598</v>
      </c>
      <c r="D12" s="329">
        <v>31.057189212658098</v>
      </c>
      <c r="E12" s="329">
        <v>0</v>
      </c>
      <c r="F12" s="329">
        <v>0</v>
      </c>
      <c r="G12" s="329">
        <v>26.9238056540968</v>
      </c>
    </row>
    <row r="13" spans="2:10" x14ac:dyDescent="0.2">
      <c r="B13" s="92"/>
      <c r="C13" s="93"/>
      <c r="D13" s="93"/>
      <c r="E13" s="93"/>
      <c r="F13" s="93"/>
      <c r="G13" s="93"/>
    </row>
    <row r="14" spans="2:10" ht="15.75" x14ac:dyDescent="0.25">
      <c r="B14" s="84" t="s">
        <v>2349</v>
      </c>
      <c r="C14" s="94"/>
      <c r="D14" s="94"/>
      <c r="E14" s="94"/>
      <c r="F14" s="94"/>
      <c r="G14" s="94"/>
    </row>
    <row r="15" spans="2:10" x14ac:dyDescent="0.2">
      <c r="B15" s="95"/>
      <c r="C15" s="96"/>
      <c r="D15" s="96"/>
      <c r="E15" s="96"/>
      <c r="F15" s="96"/>
      <c r="G15" s="96"/>
      <c r="H15" s="424"/>
      <c r="I15" s="424"/>
      <c r="J15" s="424"/>
    </row>
    <row r="16" spans="2:10" ht="15.75" x14ac:dyDescent="0.2">
      <c r="B16" s="91"/>
      <c r="C16" s="418" t="s">
        <v>1875</v>
      </c>
      <c r="D16" s="419"/>
      <c r="E16" s="419"/>
      <c r="F16" s="419"/>
      <c r="G16" s="420"/>
    </row>
    <row r="17" spans="2:7" ht="30" x14ac:dyDescent="0.2">
      <c r="B17" s="87" t="s">
        <v>2350</v>
      </c>
      <c r="C17" s="88" t="s">
        <v>1867</v>
      </c>
      <c r="D17" s="88" t="s">
        <v>1868</v>
      </c>
      <c r="E17" s="88" t="s">
        <v>1876</v>
      </c>
      <c r="F17" s="88" t="s">
        <v>1877</v>
      </c>
      <c r="G17" s="89" t="s">
        <v>1878</v>
      </c>
    </row>
    <row r="18" spans="2:7" ht="17.25" customHeight="1" x14ac:dyDescent="0.2">
      <c r="B18" s="90" t="s">
        <v>2329</v>
      </c>
      <c r="C18" s="329">
        <v>0.17407368677890001</v>
      </c>
      <c r="D18" s="329">
        <v>0.82113517692627003</v>
      </c>
      <c r="E18" s="329">
        <v>0</v>
      </c>
      <c r="F18" s="329">
        <v>0</v>
      </c>
      <c r="G18" s="329">
        <v>0.70509306287018003</v>
      </c>
    </row>
    <row r="19" spans="2:7" ht="17.25" customHeight="1" x14ac:dyDescent="0.2">
      <c r="B19" s="90" t="s">
        <v>2415</v>
      </c>
      <c r="C19" s="329">
        <v>0.17407368677890001</v>
      </c>
      <c r="D19" s="329">
        <v>0.44270224361782001</v>
      </c>
      <c r="E19" s="329">
        <v>0</v>
      </c>
      <c r="F19" s="329">
        <v>0</v>
      </c>
      <c r="G19" s="329">
        <v>0.39452718435980999</v>
      </c>
    </row>
    <row r="20" spans="2:7" x14ac:dyDescent="0.2">
      <c r="B20" s="97"/>
      <c r="C20" s="94"/>
      <c r="D20" s="94"/>
      <c r="E20" s="94"/>
      <c r="F20" s="94"/>
      <c r="G20" s="94"/>
    </row>
    <row r="21" spans="2:7" ht="15.75" x14ac:dyDescent="0.25">
      <c r="B21" s="84" t="s">
        <v>2351</v>
      </c>
      <c r="C21" s="94"/>
      <c r="D21" s="94"/>
      <c r="E21" s="94"/>
      <c r="F21" s="94"/>
      <c r="G21" s="94"/>
    </row>
    <row r="22" spans="2:7" x14ac:dyDescent="0.2">
      <c r="B22" s="95"/>
      <c r="C22" s="96"/>
      <c r="D22" s="96"/>
      <c r="E22" s="96"/>
      <c r="F22" s="96"/>
      <c r="G22" s="96"/>
    </row>
    <row r="23" spans="2:7" ht="15.75" x14ac:dyDescent="0.2">
      <c r="B23" s="91"/>
      <c r="C23" s="418" t="s">
        <v>1875</v>
      </c>
      <c r="D23" s="419"/>
      <c r="E23" s="419"/>
      <c r="F23" s="419"/>
      <c r="G23" s="420"/>
    </row>
    <row r="24" spans="2:7" ht="30" x14ac:dyDescent="0.2">
      <c r="B24" s="87" t="s">
        <v>1957</v>
      </c>
      <c r="C24" s="88" t="s">
        <v>1867</v>
      </c>
      <c r="D24" s="88" t="s">
        <v>1868</v>
      </c>
      <c r="E24" s="88" t="s">
        <v>1876</v>
      </c>
      <c r="F24" s="88" t="s">
        <v>1877</v>
      </c>
      <c r="G24" s="89" t="s">
        <v>1878</v>
      </c>
    </row>
    <row r="25" spans="2:7" ht="17.25" customHeight="1" x14ac:dyDescent="0.2">
      <c r="B25" s="90" t="s">
        <v>2329</v>
      </c>
      <c r="C25" s="329">
        <v>2.5044442120669998E-2</v>
      </c>
      <c r="D25" s="329">
        <v>0.13437713040862001</v>
      </c>
      <c r="E25" s="329">
        <v>0</v>
      </c>
      <c r="F25" s="329">
        <v>0</v>
      </c>
      <c r="G25" s="329">
        <v>0.11476972604666</v>
      </c>
    </row>
    <row r="26" spans="2:7" ht="17.25" customHeight="1" x14ac:dyDescent="0.2">
      <c r="B26" s="90" t="s">
        <v>2415</v>
      </c>
      <c r="C26" s="329">
        <v>2.5044442120669998E-2</v>
      </c>
      <c r="D26" s="329">
        <v>0.12728179855047</v>
      </c>
      <c r="E26" s="329">
        <v>0</v>
      </c>
      <c r="F26" s="329">
        <v>0</v>
      </c>
      <c r="G26" s="329">
        <v>0.10894685023988</v>
      </c>
    </row>
    <row r="27" spans="2:7" x14ac:dyDescent="0.2">
      <c r="B27" s="97"/>
      <c r="C27" s="94"/>
      <c r="D27" s="94"/>
      <c r="E27" s="94"/>
      <c r="F27" s="94"/>
      <c r="G27" s="94"/>
    </row>
    <row r="28" spans="2:7" x14ac:dyDescent="0.2">
      <c r="B28" s="416" t="s">
        <v>1958</v>
      </c>
      <c r="C28" s="417"/>
    </row>
    <row r="30" spans="2:7" ht="15.75" x14ac:dyDescent="0.2">
      <c r="B30" s="91"/>
      <c r="C30" s="418" t="s">
        <v>1875</v>
      </c>
      <c r="D30" s="419"/>
      <c r="E30" s="419"/>
      <c r="F30" s="419"/>
      <c r="G30" s="420"/>
    </row>
    <row r="31" spans="2:7" ht="30" x14ac:dyDescent="0.2">
      <c r="B31" s="87" t="s">
        <v>1968</v>
      </c>
      <c r="C31" s="88" t="s">
        <v>1867</v>
      </c>
      <c r="D31" s="88" t="s">
        <v>1868</v>
      </c>
      <c r="E31" s="88" t="s">
        <v>1876</v>
      </c>
      <c r="F31" s="88" t="s">
        <v>1877</v>
      </c>
      <c r="G31" s="89" t="s">
        <v>1878</v>
      </c>
    </row>
    <row r="32" spans="2:7" ht="15" x14ac:dyDescent="0.2">
      <c r="B32" s="91" t="s">
        <v>1879</v>
      </c>
      <c r="C32" s="329">
        <v>8.7968733660985006</v>
      </c>
      <c r="D32" s="329">
        <v>19.069170916375601</v>
      </c>
      <c r="E32" s="329">
        <v>0</v>
      </c>
      <c r="F32" s="329">
        <v>0</v>
      </c>
      <c r="G32" s="329">
        <v>17.226967134976299</v>
      </c>
    </row>
    <row r="33" spans="2:7" ht="15" x14ac:dyDescent="0.2">
      <c r="B33" s="91" t="s">
        <v>1880</v>
      </c>
      <c r="C33" s="329">
        <v>4.0973892432639998E-2</v>
      </c>
      <c r="D33" s="329">
        <v>6.1995604931309997E-2</v>
      </c>
      <c r="E33" s="329">
        <v>0</v>
      </c>
      <c r="F33" s="329">
        <v>0</v>
      </c>
      <c r="G33" s="329">
        <v>5.8225632530590002E-2</v>
      </c>
    </row>
    <row r="35" spans="2:7" ht="15.75" x14ac:dyDescent="0.25">
      <c r="B35" s="84" t="s">
        <v>1959</v>
      </c>
    </row>
    <row r="37" spans="2:7" ht="30" x14ac:dyDescent="0.2">
      <c r="B37" s="91"/>
      <c r="C37" s="89" t="s">
        <v>1867</v>
      </c>
      <c r="D37" s="89" t="s">
        <v>1868</v>
      </c>
      <c r="E37" s="89" t="s">
        <v>1876</v>
      </c>
      <c r="F37" s="89" t="s">
        <v>1877</v>
      </c>
      <c r="G37" s="89" t="s">
        <v>1878</v>
      </c>
    </row>
    <row r="38" spans="2:7" ht="15" x14ac:dyDescent="0.2">
      <c r="B38" s="278" t="s">
        <v>1962</v>
      </c>
      <c r="C38" s="330">
        <v>56922</v>
      </c>
      <c r="D38" s="330">
        <v>261135</v>
      </c>
      <c r="E38" s="330">
        <v>0</v>
      </c>
      <c r="F38" s="330">
        <v>0</v>
      </c>
      <c r="G38" s="330">
        <f>SUM(C38:F38)</f>
        <v>318057</v>
      </c>
    </row>
    <row r="39" spans="2:7" ht="15" x14ac:dyDescent="0.2">
      <c r="B39" s="278" t="s">
        <v>1963</v>
      </c>
      <c r="C39" s="330">
        <v>57718</v>
      </c>
      <c r="D39" s="330">
        <v>263849</v>
      </c>
      <c r="E39" s="330">
        <v>0</v>
      </c>
      <c r="F39" s="330">
        <v>0</v>
      </c>
      <c r="G39" s="330">
        <f>SUM(C39:F39)</f>
        <v>321567</v>
      </c>
    </row>
    <row r="40" spans="2:7" ht="15" x14ac:dyDescent="0.2">
      <c r="B40" s="278" t="s">
        <v>1964</v>
      </c>
      <c r="C40" s="331">
        <f>(C38+C39)/2</f>
        <v>57320</v>
      </c>
      <c r="D40" s="331">
        <f>(D38+D39)/2</f>
        <v>262492</v>
      </c>
      <c r="E40" s="331">
        <f>(E38+E39)/2</f>
        <v>0</v>
      </c>
      <c r="F40" s="331">
        <f>(F38+F39)/2</f>
        <v>0</v>
      </c>
      <c r="G40" s="331">
        <f>(G38+G39)/2</f>
        <v>319812</v>
      </c>
    </row>
    <row r="42" spans="2:7" x14ac:dyDescent="0.2">
      <c r="B42" s="421" t="s">
        <v>2352</v>
      </c>
      <c r="C42" s="422"/>
      <c r="D42" s="422"/>
      <c r="E42" s="422"/>
      <c r="F42" s="422"/>
      <c r="G42" s="423"/>
    </row>
    <row r="43" spans="2:7" x14ac:dyDescent="0.2">
      <c r="B43" s="425" t="s">
        <v>1881</v>
      </c>
      <c r="C43" s="426"/>
      <c r="D43" s="426"/>
      <c r="E43" s="426"/>
      <c r="F43" s="426"/>
      <c r="G43" s="427"/>
    </row>
    <row r="44" spans="2:7" x14ac:dyDescent="0.2">
      <c r="B44" s="275"/>
      <c r="C44" s="284"/>
      <c r="D44" s="284"/>
      <c r="E44" s="284"/>
      <c r="F44" s="284"/>
      <c r="G44" s="286"/>
    </row>
    <row r="45" spans="2:7" x14ac:dyDescent="0.2">
      <c r="B45" s="425" t="s">
        <v>1882</v>
      </c>
      <c r="C45" s="426"/>
      <c r="D45" s="426"/>
      <c r="E45" s="426"/>
      <c r="F45" s="426"/>
      <c r="G45" s="427"/>
    </row>
    <row r="46" spans="2:7" x14ac:dyDescent="0.2">
      <c r="B46" s="425" t="s">
        <v>2147</v>
      </c>
      <c r="C46" s="429"/>
      <c r="D46" s="429"/>
      <c r="E46" s="429"/>
      <c r="F46" s="429"/>
      <c r="G46" s="430"/>
    </row>
    <row r="47" spans="2:7" x14ac:dyDescent="0.2">
      <c r="B47" s="425" t="s">
        <v>1965</v>
      </c>
      <c r="C47" s="429"/>
      <c r="D47" s="429"/>
      <c r="E47" s="429"/>
      <c r="F47" s="429"/>
      <c r="G47" s="430"/>
    </row>
    <row r="48" spans="2:7" x14ac:dyDescent="0.2">
      <c r="B48" s="426" t="s">
        <v>2353</v>
      </c>
      <c r="C48" s="429"/>
      <c r="D48" s="429"/>
      <c r="E48" s="429"/>
      <c r="F48" s="429"/>
      <c r="G48" s="429"/>
    </row>
    <row r="49" spans="2:7" x14ac:dyDescent="0.2">
      <c r="B49" s="428"/>
      <c r="C49" s="429"/>
      <c r="D49" s="429"/>
      <c r="E49" s="429"/>
      <c r="F49" s="429"/>
      <c r="G49" s="429"/>
    </row>
  </sheetData>
  <mergeCells count="15">
    <mergeCell ref="B43:G43"/>
    <mergeCell ref="B49:G49"/>
    <mergeCell ref="B48:G48"/>
    <mergeCell ref="B46:G46"/>
    <mergeCell ref="B45:G45"/>
    <mergeCell ref="B47:G47"/>
    <mergeCell ref="B28:C28"/>
    <mergeCell ref="C30:G30"/>
    <mergeCell ref="B42:G42"/>
    <mergeCell ref="H4:J4"/>
    <mergeCell ref="H5:J5"/>
    <mergeCell ref="C9:G9"/>
    <mergeCell ref="H15:J15"/>
    <mergeCell ref="C16:G16"/>
    <mergeCell ref="C23:G23"/>
  </mergeCells>
  <phoneticPr fontId="21" type="noConversion"/>
  <pageMargins left="0.19685039370078741" right="0.19685039370078741" top="0.39370078740157483" bottom="0.39370078740157483" header="0.19685039370078741" footer="0.19685039370078741"/>
  <pageSetup paperSize="9" scale="77" orientation="portrait" r:id="rId1"/>
  <headerFooter alignWithMargins="0">
    <oddHeader>&amp;R&amp;A</oddHeader>
    <oddFooter>&amp;L&amp;D&amp;C&amp;F&amp;R&amp;P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81"/>
  <sheetViews>
    <sheetView view="pageBreakPreview" zoomScale="75" zoomScaleNormal="85" zoomScaleSheetLayoutView="75" workbookViewId="0">
      <selection activeCell="H47" sqref="H47"/>
    </sheetView>
  </sheetViews>
  <sheetFormatPr defaultColWidth="8.85546875" defaultRowHeight="12.75" x14ac:dyDescent="0.2"/>
  <cols>
    <col min="1" max="1" width="12.85546875" style="82" customWidth="1"/>
    <col min="2" max="2" width="24.140625" style="82" customWidth="1"/>
    <col min="3" max="3" width="21.28515625" style="82" customWidth="1"/>
    <col min="4" max="4" width="15.28515625" style="82" customWidth="1"/>
    <col min="5" max="5" width="16.5703125" style="82" customWidth="1"/>
    <col min="6" max="6" width="14.28515625" style="82" customWidth="1"/>
    <col min="7" max="7" width="14.7109375" style="82" customWidth="1"/>
    <col min="8" max="8" width="16.140625" style="82" customWidth="1"/>
    <col min="9" max="16384" width="8.85546875" style="82"/>
  </cols>
  <sheetData>
    <row r="1" spans="2:10" ht="20.25" x14ac:dyDescent="0.3">
      <c r="B1" s="81" t="str">
        <f>Cover!C22</f>
        <v>CitiPower Pty</v>
      </c>
      <c r="E1" s="98"/>
    </row>
    <row r="2" spans="2:10" ht="20.25" x14ac:dyDescent="0.3">
      <c r="B2" s="81" t="s">
        <v>2126</v>
      </c>
      <c r="E2" s="98"/>
    </row>
    <row r="3" spans="2:10" ht="20.25" x14ac:dyDescent="0.3">
      <c r="B3" s="83">
        <f>Cover!C26</f>
        <v>2013</v>
      </c>
      <c r="E3" s="98"/>
    </row>
    <row r="4" spans="2:10" ht="18" x14ac:dyDescent="0.25">
      <c r="B4" s="139" t="s">
        <v>1866</v>
      </c>
      <c r="E4" s="98"/>
      <c r="H4" s="440"/>
      <c r="I4" s="440"/>
      <c r="J4" s="440"/>
    </row>
    <row r="6" spans="2:10" ht="15.75" x14ac:dyDescent="0.25">
      <c r="B6" s="84" t="s">
        <v>1869</v>
      </c>
      <c r="C6" s="84"/>
      <c r="D6" s="85"/>
    </row>
    <row r="7" spans="2:10" ht="15.75" x14ac:dyDescent="0.25">
      <c r="B7" s="84"/>
      <c r="C7" s="84"/>
      <c r="D7" s="85"/>
    </row>
    <row r="8" spans="2:10" ht="25.5" x14ac:dyDescent="0.2">
      <c r="B8" s="99" t="s">
        <v>1883</v>
      </c>
      <c r="C8" s="99" t="s">
        <v>2329</v>
      </c>
      <c r="D8" s="99" t="s">
        <v>2336</v>
      </c>
    </row>
    <row r="9" spans="2:10" ht="30" x14ac:dyDescent="0.2">
      <c r="B9" s="91" t="s">
        <v>2099</v>
      </c>
      <c r="C9" s="330">
        <v>53696</v>
      </c>
      <c r="D9" s="330">
        <v>49087</v>
      </c>
    </row>
    <row r="10" spans="2:10" ht="45" x14ac:dyDescent="0.2">
      <c r="B10" s="91" t="s">
        <v>1884</v>
      </c>
      <c r="C10" s="330">
        <v>39862</v>
      </c>
      <c r="D10" s="330">
        <v>38293</v>
      </c>
    </row>
    <row r="11" spans="2:10" ht="45" x14ac:dyDescent="0.2">
      <c r="B11" s="91" t="s">
        <v>1885</v>
      </c>
      <c r="C11" s="332">
        <f>C10/C9</f>
        <v>0.74236442193087004</v>
      </c>
      <c r="D11" s="332">
        <f>D10/D9</f>
        <v>0.78010471204188481</v>
      </c>
    </row>
    <row r="12" spans="2:10" ht="15" x14ac:dyDescent="0.2">
      <c r="B12" s="100"/>
      <c r="C12" s="101"/>
      <c r="D12" s="102"/>
    </row>
    <row r="13" spans="2:10" x14ac:dyDescent="0.2">
      <c r="B13" s="212" t="s">
        <v>2168</v>
      </c>
      <c r="C13" s="213"/>
      <c r="D13" s="214"/>
      <c r="E13" s="215"/>
      <c r="F13" s="215"/>
      <c r="G13" s="216"/>
    </row>
    <row r="14" spans="2:10" x14ac:dyDescent="0.2">
      <c r="B14" s="226" t="s">
        <v>2341</v>
      </c>
      <c r="C14" s="217"/>
      <c r="D14" s="218"/>
      <c r="E14" s="219"/>
      <c r="F14" s="219"/>
      <c r="G14" s="220"/>
    </row>
    <row r="15" spans="2:10" x14ac:dyDescent="0.2">
      <c r="B15" s="221"/>
      <c r="C15" s="222"/>
      <c r="D15" s="223"/>
      <c r="E15" s="224"/>
      <c r="F15" s="224"/>
      <c r="G15" s="225"/>
    </row>
    <row r="16" spans="2:10" ht="15" x14ac:dyDescent="0.2">
      <c r="B16" s="100"/>
      <c r="C16" s="101"/>
      <c r="D16" s="102"/>
    </row>
    <row r="17" spans="2:7" ht="15.75" x14ac:dyDescent="0.25">
      <c r="B17" s="84" t="s">
        <v>1870</v>
      </c>
      <c r="C17" s="103"/>
      <c r="D17" s="104"/>
      <c r="E17" s="105"/>
      <c r="F17" s="105"/>
    </row>
    <row r="18" spans="2:7" ht="15.75" x14ac:dyDescent="0.25">
      <c r="B18" s="84"/>
      <c r="C18" s="103"/>
      <c r="D18" s="104"/>
      <c r="E18" s="105"/>
      <c r="F18" s="105"/>
    </row>
    <row r="19" spans="2:7" x14ac:dyDescent="0.2">
      <c r="B19" s="441" t="s">
        <v>2120</v>
      </c>
      <c r="C19" s="442"/>
      <c r="D19" s="106"/>
      <c r="E19" s="106"/>
      <c r="F19" s="106"/>
      <c r="G19" s="107"/>
    </row>
    <row r="20" spans="2:7" ht="15.75" x14ac:dyDescent="0.25">
      <c r="B20" s="84"/>
      <c r="C20" s="103"/>
      <c r="D20" s="104"/>
      <c r="E20" s="105"/>
      <c r="F20" s="105"/>
    </row>
    <row r="21" spans="2:7" ht="24.6" customHeight="1" x14ac:dyDescent="0.2">
      <c r="B21" s="99" t="s">
        <v>1886</v>
      </c>
      <c r="C21" s="99" t="s">
        <v>2329</v>
      </c>
      <c r="D21" s="108"/>
      <c r="E21" s="105"/>
      <c r="F21" s="105"/>
    </row>
    <row r="22" spans="2:7" ht="39" customHeight="1" x14ac:dyDescent="0.2">
      <c r="B22" s="91" t="s">
        <v>1887</v>
      </c>
      <c r="C22" s="330">
        <v>5979</v>
      </c>
      <c r="D22" s="108"/>
      <c r="E22" s="105"/>
      <c r="F22" s="105"/>
    </row>
    <row r="23" spans="2:7" ht="74.25" customHeight="1" x14ac:dyDescent="0.2">
      <c r="B23" s="91" t="s">
        <v>1888</v>
      </c>
      <c r="C23" s="330">
        <v>0</v>
      </c>
      <c r="D23" s="85"/>
    </row>
    <row r="24" spans="2:7" ht="69" customHeight="1" x14ac:dyDescent="0.2">
      <c r="B24" s="91" t="s">
        <v>1889</v>
      </c>
      <c r="C24" s="332">
        <f>C23/C22</f>
        <v>0</v>
      </c>
      <c r="D24" s="85"/>
    </row>
    <row r="25" spans="2:7" ht="16.149999999999999" customHeight="1" x14ac:dyDescent="0.2">
      <c r="B25" s="100"/>
      <c r="C25" s="101"/>
      <c r="D25" s="85"/>
    </row>
    <row r="26" spans="2:7" ht="15.75" x14ac:dyDescent="0.25">
      <c r="B26" s="443" t="s">
        <v>1871</v>
      </c>
      <c r="C26" s="443"/>
      <c r="D26" s="103"/>
    </row>
    <row r="27" spans="2:7" ht="15.75" x14ac:dyDescent="0.25">
      <c r="B27" s="211"/>
      <c r="C27" s="211"/>
      <c r="D27" s="103"/>
    </row>
    <row r="28" spans="2:7" s="85" customFormat="1" x14ac:dyDescent="0.2">
      <c r="B28" s="212" t="s">
        <v>2168</v>
      </c>
      <c r="C28" s="213"/>
      <c r="D28" s="214"/>
      <c r="E28" s="215"/>
      <c r="F28" s="215"/>
      <c r="G28" s="216"/>
    </row>
    <row r="29" spans="2:7" s="85" customFormat="1" x14ac:dyDescent="0.2">
      <c r="B29" s="221" t="s">
        <v>2407</v>
      </c>
      <c r="C29" s="222"/>
      <c r="D29" s="223"/>
      <c r="E29" s="224"/>
      <c r="F29" s="224"/>
      <c r="G29" s="225"/>
    </row>
    <row r="30" spans="2:7" ht="15.75" x14ac:dyDescent="0.25">
      <c r="B30" s="109"/>
      <c r="C30" s="110"/>
      <c r="D30" s="103"/>
    </row>
    <row r="31" spans="2:7" x14ac:dyDescent="0.2">
      <c r="B31" s="99" t="s">
        <v>1890</v>
      </c>
      <c r="C31" s="99" t="s">
        <v>2329</v>
      </c>
      <c r="D31" s="85"/>
    </row>
    <row r="32" spans="2:7" ht="35.25" customHeight="1" x14ac:dyDescent="0.2">
      <c r="B32" s="91" t="s">
        <v>1891</v>
      </c>
      <c r="C32" s="375">
        <v>52164</v>
      </c>
      <c r="D32" s="85"/>
    </row>
    <row r="33" spans="2:9" ht="47.25" customHeight="1" x14ac:dyDescent="0.2">
      <c r="B33" s="91" t="s">
        <v>1892</v>
      </c>
      <c r="C33" s="330">
        <v>3093</v>
      </c>
      <c r="D33" s="85"/>
    </row>
    <row r="34" spans="2:9" ht="159" customHeight="1" x14ac:dyDescent="0.2">
      <c r="B34" s="91" t="s">
        <v>2148</v>
      </c>
      <c r="C34" s="330">
        <v>635</v>
      </c>
      <c r="D34" s="85"/>
    </row>
    <row r="35" spans="2:9" ht="60" x14ac:dyDescent="0.2">
      <c r="B35" s="280" t="s">
        <v>2337</v>
      </c>
      <c r="C35" s="330">
        <v>7</v>
      </c>
      <c r="D35" s="85"/>
    </row>
    <row r="36" spans="2:9" ht="75" x14ac:dyDescent="0.2">
      <c r="B36" s="280" t="s">
        <v>2338</v>
      </c>
      <c r="C36" s="332">
        <f>C35/C33</f>
        <v>2.2631749110895573E-3</v>
      </c>
      <c r="D36" s="85"/>
    </row>
    <row r="37" spans="2:9" x14ac:dyDescent="0.2">
      <c r="B37" s="111"/>
      <c r="C37" s="112"/>
      <c r="D37" s="85"/>
    </row>
    <row r="38" spans="2:9" ht="8.25" customHeight="1" x14ac:dyDescent="0.2"/>
    <row r="39" spans="2:9" ht="15.75" x14ac:dyDescent="0.25">
      <c r="B39" s="74" t="s">
        <v>2342</v>
      </c>
      <c r="C39"/>
      <c r="D39"/>
      <c r="E39"/>
      <c r="F39"/>
      <c r="G39"/>
      <c r="H39"/>
      <c r="I39"/>
    </row>
    <row r="40" spans="2:9" x14ac:dyDescent="0.2">
      <c r="B40"/>
      <c r="C40"/>
      <c r="D40"/>
      <c r="E40"/>
      <c r="F40"/>
      <c r="G40"/>
      <c r="H40"/>
      <c r="I40"/>
    </row>
    <row r="41" spans="2:9" x14ac:dyDescent="0.2">
      <c r="B41" s="437" t="s">
        <v>1924</v>
      </c>
      <c r="C41" s="438"/>
      <c r="D41" s="438"/>
      <c r="E41" s="438"/>
      <c r="F41" s="438"/>
      <c r="G41" s="439"/>
      <c r="H41" s="80"/>
      <c r="I41"/>
    </row>
    <row r="42" spans="2:9" x14ac:dyDescent="0.2">
      <c r="B42" s="431" t="s">
        <v>1941</v>
      </c>
      <c r="C42" s="432"/>
      <c r="D42" s="432"/>
      <c r="E42" s="432"/>
      <c r="F42" s="432"/>
      <c r="G42" s="433"/>
      <c r="H42" s="333">
        <f>6193+12659</f>
        <v>18852</v>
      </c>
      <c r="I42"/>
    </row>
    <row r="43" spans="2:9" x14ac:dyDescent="0.2">
      <c r="B43" s="431" t="s">
        <v>1942</v>
      </c>
      <c r="C43" s="432"/>
      <c r="D43" s="432"/>
      <c r="E43" s="432"/>
      <c r="F43" s="432"/>
      <c r="G43" s="433"/>
      <c r="H43" s="333">
        <v>3213</v>
      </c>
      <c r="I43"/>
    </row>
    <row r="44" spans="2:9" x14ac:dyDescent="0.2">
      <c r="B44" s="431" t="s">
        <v>1940</v>
      </c>
      <c r="C44" s="432"/>
      <c r="D44" s="432"/>
      <c r="E44" s="432"/>
      <c r="F44" s="432"/>
      <c r="G44" s="433"/>
      <c r="H44" s="333">
        <v>0</v>
      </c>
      <c r="I44"/>
    </row>
    <row r="45" spans="2:9" x14ac:dyDescent="0.2">
      <c r="B45" s="431" t="s">
        <v>1953</v>
      </c>
      <c r="C45" s="432"/>
      <c r="D45" s="432"/>
      <c r="E45" s="432"/>
      <c r="F45" s="432"/>
      <c r="G45" s="433"/>
      <c r="H45" s="335">
        <v>0</v>
      </c>
      <c r="I45"/>
    </row>
    <row r="46" spans="2:9" x14ac:dyDescent="0.2">
      <c r="B46" s="437" t="s">
        <v>1925</v>
      </c>
      <c r="C46" s="438"/>
      <c r="D46" s="438"/>
      <c r="E46" s="438"/>
      <c r="F46" s="438"/>
      <c r="G46" s="439"/>
      <c r="H46" s="334"/>
      <c r="I46"/>
    </row>
    <row r="47" spans="2:9" x14ac:dyDescent="0.2">
      <c r="B47" s="431" t="s">
        <v>1911</v>
      </c>
      <c r="C47" s="432"/>
      <c r="D47" s="432"/>
      <c r="E47" s="432"/>
      <c r="F47" s="432"/>
      <c r="G47" s="433"/>
      <c r="H47" s="376">
        <v>45034</v>
      </c>
      <c r="I47"/>
    </row>
    <row r="48" spans="2:9" x14ac:dyDescent="0.2">
      <c r="B48" s="431" t="s">
        <v>1912</v>
      </c>
      <c r="C48" s="432"/>
      <c r="D48" s="432"/>
      <c r="E48" s="432"/>
      <c r="F48" s="432"/>
      <c r="G48" s="433"/>
      <c r="H48" s="333">
        <v>52</v>
      </c>
      <c r="I48"/>
    </row>
    <row r="49" spans="2:9" x14ac:dyDescent="0.2">
      <c r="B49" s="431" t="s">
        <v>1938</v>
      </c>
      <c r="C49" s="432"/>
      <c r="D49" s="432"/>
      <c r="E49" s="432"/>
      <c r="F49" s="432"/>
      <c r="G49" s="433"/>
      <c r="H49" s="333">
        <v>41</v>
      </c>
      <c r="I49"/>
    </row>
    <row r="50" spans="2:9" x14ac:dyDescent="0.2">
      <c r="B50" s="431" t="s">
        <v>1951</v>
      </c>
      <c r="C50" s="432"/>
      <c r="D50" s="432"/>
      <c r="E50" s="432"/>
      <c r="F50" s="432"/>
      <c r="G50" s="433"/>
      <c r="H50" s="335">
        <v>6700</v>
      </c>
      <c r="I50"/>
    </row>
    <row r="51" spans="2:9" x14ac:dyDescent="0.2">
      <c r="B51" s="431" t="s">
        <v>1939</v>
      </c>
      <c r="C51" s="432"/>
      <c r="D51" s="432"/>
      <c r="E51" s="432"/>
      <c r="F51" s="432"/>
      <c r="G51" s="433"/>
      <c r="H51" s="333">
        <v>9</v>
      </c>
      <c r="I51"/>
    </row>
    <row r="52" spans="2:9" x14ac:dyDescent="0.2">
      <c r="B52" s="431" t="s">
        <v>1952</v>
      </c>
      <c r="C52" s="432"/>
      <c r="D52" s="432"/>
      <c r="E52" s="432"/>
      <c r="F52" s="432"/>
      <c r="G52" s="433"/>
      <c r="H52" s="335">
        <v>4500</v>
      </c>
      <c r="I52"/>
    </row>
    <row r="53" spans="2:9" x14ac:dyDescent="0.2">
      <c r="B53" s="437" t="s">
        <v>1926</v>
      </c>
      <c r="C53" s="438"/>
      <c r="D53" s="438"/>
      <c r="E53" s="438"/>
      <c r="F53" s="438"/>
      <c r="G53" s="439"/>
      <c r="H53" s="334"/>
      <c r="I53"/>
    </row>
    <row r="54" spans="2:9" x14ac:dyDescent="0.2">
      <c r="B54" s="434" t="s">
        <v>1930</v>
      </c>
      <c r="C54" s="435"/>
      <c r="D54" s="435"/>
      <c r="E54" s="435"/>
      <c r="F54" s="435"/>
      <c r="G54" s="436"/>
      <c r="H54" s="333">
        <v>84</v>
      </c>
      <c r="I54"/>
    </row>
    <row r="55" spans="2:9" x14ac:dyDescent="0.2">
      <c r="B55" s="434" t="s">
        <v>1943</v>
      </c>
      <c r="C55" s="435"/>
      <c r="D55" s="435"/>
      <c r="E55" s="435"/>
      <c r="F55" s="435"/>
      <c r="G55" s="436"/>
      <c r="H55" s="359">
        <v>8400</v>
      </c>
      <c r="I55"/>
    </row>
    <row r="56" spans="2:9" x14ac:dyDescent="0.2">
      <c r="B56" s="434" t="s">
        <v>1931</v>
      </c>
      <c r="C56" s="435"/>
      <c r="D56" s="435"/>
      <c r="E56" s="435"/>
      <c r="F56" s="435"/>
      <c r="G56" s="436"/>
      <c r="H56" s="333">
        <v>30</v>
      </c>
      <c r="I56"/>
    </row>
    <row r="57" spans="2:9" x14ac:dyDescent="0.2">
      <c r="B57" s="434" t="s">
        <v>1944</v>
      </c>
      <c r="C57" s="435"/>
      <c r="D57" s="435"/>
      <c r="E57" s="435"/>
      <c r="F57" s="435"/>
      <c r="G57" s="436"/>
      <c r="H57" s="359">
        <v>4500</v>
      </c>
      <c r="I57"/>
    </row>
    <row r="58" spans="2:9" x14ac:dyDescent="0.2">
      <c r="B58" s="434" t="s">
        <v>1932</v>
      </c>
      <c r="C58" s="435"/>
      <c r="D58" s="435"/>
      <c r="E58" s="435"/>
      <c r="F58" s="435"/>
      <c r="G58" s="436"/>
      <c r="H58" s="333">
        <v>0</v>
      </c>
      <c r="I58"/>
    </row>
    <row r="59" spans="2:9" x14ac:dyDescent="0.2">
      <c r="B59" s="434" t="s">
        <v>1945</v>
      </c>
      <c r="C59" s="435"/>
      <c r="D59" s="435"/>
      <c r="E59" s="435"/>
      <c r="F59" s="435"/>
      <c r="G59" s="436"/>
      <c r="H59" s="335">
        <v>0</v>
      </c>
      <c r="I59"/>
    </row>
    <row r="60" spans="2:9" x14ac:dyDescent="0.2">
      <c r="B60" s="434" t="s">
        <v>1933</v>
      </c>
      <c r="C60" s="435"/>
      <c r="D60" s="435"/>
      <c r="E60" s="435"/>
      <c r="F60" s="435"/>
      <c r="G60" s="436"/>
      <c r="H60" s="333">
        <v>0</v>
      </c>
      <c r="I60"/>
    </row>
    <row r="61" spans="2:9" x14ac:dyDescent="0.2">
      <c r="B61" s="434" t="s">
        <v>1946</v>
      </c>
      <c r="C61" s="435"/>
      <c r="D61" s="435"/>
      <c r="E61" s="435"/>
      <c r="F61" s="435"/>
      <c r="G61" s="436"/>
      <c r="H61" s="335">
        <v>0</v>
      </c>
      <c r="I61"/>
    </row>
    <row r="62" spans="2:9" x14ac:dyDescent="0.2">
      <c r="B62" s="434" t="s">
        <v>1934</v>
      </c>
      <c r="C62" s="435"/>
      <c r="D62" s="435"/>
      <c r="E62" s="435"/>
      <c r="F62" s="435"/>
      <c r="G62" s="436"/>
      <c r="H62" s="333">
        <v>0</v>
      </c>
      <c r="I62"/>
    </row>
    <row r="63" spans="2:9" x14ac:dyDescent="0.2">
      <c r="B63" s="434" t="s">
        <v>1947</v>
      </c>
      <c r="C63" s="435"/>
      <c r="D63" s="435"/>
      <c r="E63" s="435"/>
      <c r="F63" s="435"/>
      <c r="G63" s="436"/>
      <c r="H63" s="335">
        <v>0</v>
      </c>
      <c r="I63"/>
    </row>
    <row r="64" spans="2:9" x14ac:dyDescent="0.2">
      <c r="B64" s="434" t="s">
        <v>1935</v>
      </c>
      <c r="C64" s="435"/>
      <c r="D64" s="435"/>
      <c r="E64" s="435"/>
      <c r="F64" s="435"/>
      <c r="G64" s="436"/>
      <c r="H64" s="333">
        <v>0</v>
      </c>
      <c r="I64"/>
    </row>
    <row r="65" spans="2:9" x14ac:dyDescent="0.2">
      <c r="B65" s="434" t="s">
        <v>1948</v>
      </c>
      <c r="C65" s="435"/>
      <c r="D65" s="435"/>
      <c r="E65" s="435"/>
      <c r="F65" s="435"/>
      <c r="G65" s="436"/>
      <c r="H65" s="335">
        <v>0</v>
      </c>
      <c r="I65"/>
    </row>
    <row r="66" spans="2:9" x14ac:dyDescent="0.2">
      <c r="B66" s="434" t="s">
        <v>1936</v>
      </c>
      <c r="C66" s="435"/>
      <c r="D66" s="435"/>
      <c r="E66" s="435"/>
      <c r="F66" s="435"/>
      <c r="G66" s="436"/>
      <c r="H66" s="333">
        <v>0</v>
      </c>
      <c r="I66"/>
    </row>
    <row r="67" spans="2:9" x14ac:dyDescent="0.2">
      <c r="B67" s="434" t="s">
        <v>1949</v>
      </c>
      <c r="C67" s="435"/>
      <c r="D67" s="435"/>
      <c r="E67" s="435"/>
      <c r="F67" s="435"/>
      <c r="G67" s="436"/>
      <c r="H67" s="335">
        <v>0</v>
      </c>
      <c r="I67"/>
    </row>
    <row r="68" spans="2:9" x14ac:dyDescent="0.2">
      <c r="B68" s="434" t="s">
        <v>1937</v>
      </c>
      <c r="C68" s="435"/>
      <c r="D68" s="435"/>
      <c r="E68" s="435"/>
      <c r="F68" s="435"/>
      <c r="G68" s="436"/>
      <c r="H68" s="333">
        <v>0</v>
      </c>
      <c r="I68"/>
    </row>
    <row r="69" spans="2:9" x14ac:dyDescent="0.2">
      <c r="B69" s="434" t="s">
        <v>1950</v>
      </c>
      <c r="C69" s="435"/>
      <c r="D69" s="435"/>
      <c r="E69" s="435"/>
      <c r="F69" s="435"/>
      <c r="G69" s="436"/>
      <c r="H69" s="335">
        <v>0</v>
      </c>
      <c r="I69"/>
    </row>
    <row r="70" spans="2:9" x14ac:dyDescent="0.2">
      <c r="B70" s="437" t="s">
        <v>1927</v>
      </c>
      <c r="C70" s="438"/>
      <c r="D70" s="438"/>
      <c r="E70" s="438"/>
      <c r="F70" s="438"/>
      <c r="G70" s="439"/>
      <c r="H70" s="334"/>
      <c r="I70"/>
    </row>
    <row r="71" spans="2:9" x14ac:dyDescent="0.2">
      <c r="B71" s="431" t="s">
        <v>1927</v>
      </c>
      <c r="C71" s="432"/>
      <c r="D71" s="432"/>
      <c r="E71" s="432"/>
      <c r="F71" s="432"/>
      <c r="G71" s="433"/>
      <c r="H71" s="377">
        <v>52164</v>
      </c>
      <c r="I71"/>
    </row>
    <row r="72" spans="2:9" x14ac:dyDescent="0.2">
      <c r="B72" s="431" t="s">
        <v>1928</v>
      </c>
      <c r="C72" s="432"/>
      <c r="D72" s="432"/>
      <c r="E72" s="432"/>
      <c r="F72" s="432"/>
      <c r="G72" s="433"/>
      <c r="H72" s="333">
        <v>3093</v>
      </c>
      <c r="I72"/>
    </row>
    <row r="73" spans="2:9" x14ac:dyDescent="0.2">
      <c r="B73" s="431" t="s">
        <v>1929</v>
      </c>
      <c r="C73" s="432"/>
      <c r="D73" s="432"/>
      <c r="E73" s="432"/>
      <c r="F73" s="432"/>
      <c r="G73" s="433"/>
      <c r="H73" s="333">
        <v>8</v>
      </c>
      <c r="I73"/>
    </row>
    <row r="74" spans="2:9" x14ac:dyDescent="0.2">
      <c r="B74" s="431" t="s">
        <v>2343</v>
      </c>
      <c r="C74" s="432"/>
      <c r="D74" s="432"/>
      <c r="E74" s="432"/>
      <c r="F74" s="432"/>
      <c r="G74" s="433"/>
      <c r="H74" s="333">
        <v>11</v>
      </c>
      <c r="I74"/>
    </row>
    <row r="75" spans="2:9" x14ac:dyDescent="0.2">
      <c r="B75" s="447" t="s">
        <v>2339</v>
      </c>
      <c r="C75" s="448"/>
      <c r="D75" s="448"/>
      <c r="E75" s="448"/>
      <c r="F75" s="448"/>
      <c r="G75" s="449"/>
      <c r="H75" s="360">
        <v>2.2400000000000002</v>
      </c>
      <c r="I75"/>
    </row>
    <row r="76" spans="2:9" x14ac:dyDescent="0.2">
      <c r="B76" s="431" t="s">
        <v>1955</v>
      </c>
      <c r="C76" s="432"/>
      <c r="D76" s="432"/>
      <c r="E76" s="432"/>
      <c r="F76" s="432"/>
      <c r="G76" s="433"/>
      <c r="H76" s="333">
        <v>11</v>
      </c>
      <c r="I76"/>
    </row>
    <row r="77" spans="2:9" ht="17.25" customHeight="1" x14ac:dyDescent="0.2">
      <c r="B77" s="431" t="s">
        <v>1954</v>
      </c>
      <c r="C77" s="432"/>
      <c r="D77" s="432"/>
      <c r="E77" s="432"/>
      <c r="F77" s="432"/>
      <c r="G77" s="433"/>
      <c r="H77" s="359">
        <f>H76*40</f>
        <v>440</v>
      </c>
      <c r="I77"/>
    </row>
    <row r="78" spans="2:9" x14ac:dyDescent="0.2">
      <c r="B78" s="437" t="s">
        <v>1969</v>
      </c>
      <c r="C78" s="438"/>
      <c r="D78" s="438"/>
      <c r="E78" s="438"/>
      <c r="F78" s="438"/>
      <c r="G78" s="439"/>
      <c r="H78" s="334"/>
      <c r="I78"/>
    </row>
    <row r="79" spans="2:9" x14ac:dyDescent="0.2">
      <c r="B79" s="431" t="s">
        <v>2340</v>
      </c>
      <c r="C79" s="432"/>
      <c r="D79" s="432"/>
      <c r="E79" s="432"/>
      <c r="F79" s="432"/>
      <c r="G79" s="433"/>
      <c r="H79" s="376">
        <v>70</v>
      </c>
      <c r="I79"/>
    </row>
    <row r="80" spans="2:9" x14ac:dyDescent="0.2">
      <c r="B80" s="444" t="s">
        <v>1956</v>
      </c>
      <c r="C80" s="445"/>
      <c r="D80" s="445"/>
      <c r="E80" s="445"/>
      <c r="F80" s="445"/>
      <c r="G80" s="446"/>
      <c r="H80" s="336">
        <f>SUM(H45,H50,H52,H55,H57,H59,H61,H63,H65,H67,H69,H77)</f>
        <v>24540</v>
      </c>
      <c r="I80"/>
    </row>
    <row r="81" spans="2:9" x14ac:dyDescent="0.2">
      <c r="B81"/>
      <c r="C81"/>
      <c r="D81"/>
      <c r="E81"/>
      <c r="F81"/>
      <c r="G81"/>
      <c r="H81"/>
      <c r="I81"/>
    </row>
  </sheetData>
  <mergeCells count="43">
    <mergeCell ref="B80:G80"/>
    <mergeCell ref="B74:G74"/>
    <mergeCell ref="B75:G75"/>
    <mergeCell ref="B76:G76"/>
    <mergeCell ref="B77:G77"/>
    <mergeCell ref="B78:G78"/>
    <mergeCell ref="B79:G79"/>
    <mergeCell ref="B63:G63"/>
    <mergeCell ref="B57:G57"/>
    <mergeCell ref="B54:G54"/>
    <mergeCell ref="B52:G52"/>
    <mergeCell ref="B56:G56"/>
    <mergeCell ref="B58:G58"/>
    <mergeCell ref="B55:G55"/>
    <mergeCell ref="B60:G60"/>
    <mergeCell ref="B61:G61"/>
    <mergeCell ref="B62:G62"/>
    <mergeCell ref="B59:G59"/>
    <mergeCell ref="B53:G53"/>
    <mergeCell ref="H4:J4"/>
    <mergeCell ref="B19:C19"/>
    <mergeCell ref="B26:C26"/>
    <mergeCell ref="B46:G46"/>
    <mergeCell ref="B41:G41"/>
    <mergeCell ref="B42:G42"/>
    <mergeCell ref="B43:G43"/>
    <mergeCell ref="B44:G44"/>
    <mergeCell ref="B45:G45"/>
    <mergeCell ref="B69:G69"/>
    <mergeCell ref="B64:G64"/>
    <mergeCell ref="B73:G73"/>
    <mergeCell ref="B71:G71"/>
    <mergeCell ref="B72:G72"/>
    <mergeCell ref="B70:G70"/>
    <mergeCell ref="B67:G67"/>
    <mergeCell ref="B66:G66"/>
    <mergeCell ref="B68:G68"/>
    <mergeCell ref="B65:G65"/>
    <mergeCell ref="B51:G51"/>
    <mergeCell ref="B47:G47"/>
    <mergeCell ref="B48:G48"/>
    <mergeCell ref="B49:G49"/>
    <mergeCell ref="B50:G50"/>
  </mergeCells>
  <phoneticPr fontId="0" type="noConversion"/>
  <pageMargins left="0.19685039370078741" right="0.19685039370078741" top="0.39370078740157483" bottom="0.39370078740157483" header="0.19685039370078741" footer="0.19685039370078741"/>
  <pageSetup paperSize="9" scale="68" fitToHeight="2" orientation="portrait" cellComments="asDisplayed" r:id="rId1"/>
  <headerFooter alignWithMargins="0">
    <oddHeader>&amp;R&amp;A</oddHeader>
    <oddFooter>&amp;L&amp;D&amp;C&amp;F&amp;R&amp;P of &amp;N</oddFooter>
  </headerFooter>
  <rowBreaks count="1" manualBreakCount="1">
    <brk id="37" min="1"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76"/>
  <sheetViews>
    <sheetView view="pageBreakPreview" zoomScale="75" zoomScaleNormal="100" workbookViewId="0">
      <selection activeCell="Z212" sqref="Z212"/>
    </sheetView>
  </sheetViews>
  <sheetFormatPr defaultRowHeight="12.75" x14ac:dyDescent="0.2"/>
  <cols>
    <col min="2" max="2" width="13" customWidth="1"/>
    <col min="3" max="32" width="17.28515625" style="296" customWidth="1"/>
    <col min="33" max="33" width="13" style="300" customWidth="1"/>
    <col min="34" max="34" width="15.42578125" style="300" bestFit="1" customWidth="1"/>
    <col min="35" max="35" width="17.42578125" customWidth="1"/>
    <col min="36" max="36" width="36" customWidth="1"/>
  </cols>
  <sheetData>
    <row r="1" spans="2:37" ht="20.25" x14ac:dyDescent="0.3">
      <c r="B1" s="75" t="str">
        <f>Cover!C22</f>
        <v>CitiPower Pty</v>
      </c>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row>
    <row r="2" spans="2:37" ht="20.25" x14ac:dyDescent="0.3">
      <c r="B2" s="81" t="s">
        <v>2127</v>
      </c>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row>
    <row r="3" spans="2:37" ht="20.25" x14ac:dyDescent="0.3">
      <c r="B3" s="76">
        <f>Cover!C26</f>
        <v>2013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row>
    <row r="4" spans="2:37" ht="20.25" x14ac:dyDescent="0.3">
      <c r="B4" s="204" t="s">
        <v>2128</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row>
    <row r="5" spans="2:37" ht="20.25" x14ac:dyDescent="0.3">
      <c r="B5" s="75"/>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row>
    <row r="6" spans="2:37" ht="147" customHeight="1" x14ac:dyDescent="0.2">
      <c r="B6" s="452" t="s">
        <v>2118</v>
      </c>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c r="AH6" s="453"/>
      <c r="AI6" s="453"/>
      <c r="AJ6" s="453"/>
      <c r="AK6" s="453"/>
    </row>
    <row r="9" spans="2:37" ht="15.75" x14ac:dyDescent="0.25">
      <c r="B9" s="205" t="s">
        <v>2354</v>
      </c>
      <c r="C9" s="295"/>
      <c r="D9" s="295"/>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301"/>
    </row>
    <row r="10" spans="2:37" ht="12.75" customHeight="1" x14ac:dyDescent="0.2">
      <c r="B10" s="124"/>
      <c r="C10" s="298"/>
      <c r="D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G10" s="450" t="s">
        <v>1866</v>
      </c>
      <c r="AH10" s="451"/>
    </row>
    <row r="11" spans="2:37" ht="38.25" x14ac:dyDescent="0.2">
      <c r="B11" s="79" t="s">
        <v>1893</v>
      </c>
      <c r="C11" s="299" t="s">
        <v>2355</v>
      </c>
      <c r="D11" s="299" t="s">
        <v>2356</v>
      </c>
      <c r="E11" s="299" t="s">
        <v>2357</v>
      </c>
      <c r="F11" s="299" t="s">
        <v>2358</v>
      </c>
      <c r="G11" s="299" t="s">
        <v>2359</v>
      </c>
      <c r="H11" s="299" t="s">
        <v>2360</v>
      </c>
      <c r="I11" s="299" t="s">
        <v>2361</v>
      </c>
      <c r="J11" s="299" t="s">
        <v>2362</v>
      </c>
      <c r="K11" s="299" t="s">
        <v>2363</v>
      </c>
      <c r="L11" s="299" t="s">
        <v>2364</v>
      </c>
      <c r="M11" s="299" t="s">
        <v>2365</v>
      </c>
      <c r="N11" s="299" t="s">
        <v>2366</v>
      </c>
      <c r="O11" s="299" t="s">
        <v>2367</v>
      </c>
      <c r="P11" s="299" t="s">
        <v>2368</v>
      </c>
      <c r="Q11" s="299" t="s">
        <v>2369</v>
      </c>
      <c r="R11" s="299" t="s">
        <v>2370</v>
      </c>
      <c r="S11" s="299" t="s">
        <v>2371</v>
      </c>
      <c r="T11" s="299" t="s">
        <v>2372</v>
      </c>
      <c r="U11" s="299" t="s">
        <v>2373</v>
      </c>
      <c r="V11" s="299" t="s">
        <v>2374</v>
      </c>
      <c r="W11" s="299" t="s">
        <v>2375</v>
      </c>
      <c r="X11" s="299" t="s">
        <v>2376</v>
      </c>
      <c r="Y11" s="299" t="s">
        <v>2377</v>
      </c>
      <c r="Z11" s="299" t="s">
        <v>2378</v>
      </c>
      <c r="AA11" s="299" t="s">
        <v>2379</v>
      </c>
      <c r="AB11" s="299" t="s">
        <v>2380</v>
      </c>
      <c r="AC11" s="299" t="s">
        <v>2381</v>
      </c>
      <c r="AD11" s="299" t="s">
        <v>2382</v>
      </c>
      <c r="AE11" s="299" t="s">
        <v>2383</v>
      </c>
      <c r="AF11" s="299" t="s">
        <v>2384</v>
      </c>
      <c r="AG11" s="302" t="s">
        <v>2099</v>
      </c>
      <c r="AH11" s="302" t="s">
        <v>1873</v>
      </c>
      <c r="AI11" s="116" t="s">
        <v>2117</v>
      </c>
      <c r="AJ11" s="125" t="s">
        <v>2321</v>
      </c>
    </row>
    <row r="12" spans="2:37" x14ac:dyDescent="0.2">
      <c r="B12" s="287" t="s">
        <v>2420</v>
      </c>
      <c r="C12" s="339">
        <v>0</v>
      </c>
      <c r="D12" s="339">
        <v>0</v>
      </c>
      <c r="E12" s="339">
        <v>2.4755586193000003E-4</v>
      </c>
      <c r="F12" s="339">
        <v>2.4755586193000003E-4</v>
      </c>
      <c r="G12" s="339">
        <v>0</v>
      </c>
      <c r="H12" s="339">
        <v>0</v>
      </c>
      <c r="I12" s="339">
        <v>0</v>
      </c>
      <c r="J12" s="339">
        <v>0</v>
      </c>
      <c r="K12" s="339">
        <v>2.0315991811000001E-4</v>
      </c>
      <c r="L12" s="339">
        <v>2.0315991811000001E-4</v>
      </c>
      <c r="M12" s="339">
        <v>0</v>
      </c>
      <c r="N12" s="339">
        <v>0</v>
      </c>
      <c r="O12" s="339">
        <v>3.80855172E-6</v>
      </c>
      <c r="P12" s="339">
        <v>3.80855172E-6</v>
      </c>
      <c r="Q12" s="339">
        <v>0</v>
      </c>
      <c r="R12" s="339">
        <v>0</v>
      </c>
      <c r="S12" s="339">
        <v>0</v>
      </c>
      <c r="T12" s="339">
        <v>0</v>
      </c>
      <c r="U12" s="339">
        <v>3.1255371999999998E-6</v>
      </c>
      <c r="V12" s="339">
        <v>3.1255371999999998E-6</v>
      </c>
      <c r="W12" s="339">
        <v>0</v>
      </c>
      <c r="X12" s="339">
        <v>0</v>
      </c>
      <c r="Y12" s="339">
        <v>0</v>
      </c>
      <c r="Z12" s="339">
        <v>0</v>
      </c>
      <c r="AA12" s="339">
        <v>0</v>
      </c>
      <c r="AB12" s="339">
        <v>0</v>
      </c>
      <c r="AC12" s="339">
        <v>0</v>
      </c>
      <c r="AD12" s="339">
        <v>0</v>
      </c>
      <c r="AE12" s="339">
        <v>0</v>
      </c>
      <c r="AF12" s="339">
        <v>0</v>
      </c>
      <c r="AG12" s="303">
        <v>25</v>
      </c>
      <c r="AH12" s="304">
        <v>1</v>
      </c>
      <c r="AI12" s="201" t="str">
        <f>IF(L12&gt;'1d. STPIS MED Threshold'!$C$8,"Yes","NO")</f>
        <v>NO</v>
      </c>
      <c r="AJ12" s="117"/>
    </row>
    <row r="13" spans="2:37" x14ac:dyDescent="0.2">
      <c r="B13" s="287" t="s">
        <v>2421</v>
      </c>
      <c r="C13" s="339">
        <v>0</v>
      </c>
      <c r="D13" s="339">
        <v>0</v>
      </c>
      <c r="E13" s="339">
        <v>2.5517296537600001E-3</v>
      </c>
      <c r="F13" s="339">
        <v>2.5517296537600001E-3</v>
      </c>
      <c r="G13" s="339">
        <v>0</v>
      </c>
      <c r="H13" s="339">
        <v>0</v>
      </c>
      <c r="I13" s="339">
        <v>0</v>
      </c>
      <c r="J13" s="339">
        <v>0</v>
      </c>
      <c r="K13" s="339">
        <v>2.09410992514E-3</v>
      </c>
      <c r="L13" s="339">
        <v>2.09410992514E-3</v>
      </c>
      <c r="M13" s="339">
        <v>0</v>
      </c>
      <c r="N13" s="339">
        <v>0</v>
      </c>
      <c r="O13" s="339">
        <v>2.6659862050000001E-5</v>
      </c>
      <c r="P13" s="339">
        <v>2.6659862050000001E-5</v>
      </c>
      <c r="Q13" s="339">
        <v>0</v>
      </c>
      <c r="R13" s="339">
        <v>0</v>
      </c>
      <c r="S13" s="339">
        <v>0</v>
      </c>
      <c r="T13" s="339">
        <v>0</v>
      </c>
      <c r="U13" s="339">
        <v>2.1878760410000002E-5</v>
      </c>
      <c r="V13" s="339">
        <v>2.1878760410000002E-5</v>
      </c>
      <c r="W13" s="339">
        <v>0</v>
      </c>
      <c r="X13" s="339">
        <v>0</v>
      </c>
      <c r="Y13" s="339">
        <v>0</v>
      </c>
      <c r="Z13" s="339">
        <v>0</v>
      </c>
      <c r="AA13" s="339">
        <v>0</v>
      </c>
      <c r="AB13" s="339">
        <v>0</v>
      </c>
      <c r="AC13" s="339">
        <v>0</v>
      </c>
      <c r="AD13" s="339">
        <v>0</v>
      </c>
      <c r="AE13" s="339">
        <v>0</v>
      </c>
      <c r="AF13" s="339">
        <v>0</v>
      </c>
      <c r="AG13" s="305">
        <v>102</v>
      </c>
      <c r="AH13" s="304">
        <v>25</v>
      </c>
      <c r="AI13" s="201" t="str">
        <f>IF(L13&gt;'1d. STPIS MED Threshold'!$C$8,"Yes","NO")</f>
        <v>NO</v>
      </c>
      <c r="AJ13" s="126"/>
    </row>
    <row r="14" spans="2:37" x14ac:dyDescent="0.2">
      <c r="B14" s="287" t="s">
        <v>2422</v>
      </c>
      <c r="C14" s="339">
        <v>0</v>
      </c>
      <c r="D14" s="339">
        <v>0</v>
      </c>
      <c r="E14" s="339">
        <v>1.9275080265230001E-2</v>
      </c>
      <c r="F14" s="339">
        <v>1.9275080265230001E-2</v>
      </c>
      <c r="G14" s="339">
        <v>0</v>
      </c>
      <c r="H14" s="339">
        <v>0</v>
      </c>
      <c r="I14" s="339">
        <v>0</v>
      </c>
      <c r="J14" s="339">
        <v>0</v>
      </c>
      <c r="K14" s="339">
        <v>1.5818343777839999E-2</v>
      </c>
      <c r="L14" s="339">
        <v>1.5818343777839999E-2</v>
      </c>
      <c r="M14" s="339">
        <v>0</v>
      </c>
      <c r="N14" s="339">
        <v>0</v>
      </c>
      <c r="O14" s="339">
        <v>1.2949075855E-4</v>
      </c>
      <c r="P14" s="339">
        <v>1.2949075855E-4</v>
      </c>
      <c r="Q14" s="339">
        <v>0</v>
      </c>
      <c r="R14" s="339">
        <v>0</v>
      </c>
      <c r="S14" s="339">
        <v>0</v>
      </c>
      <c r="T14" s="339">
        <v>0</v>
      </c>
      <c r="U14" s="339">
        <v>1.0626826486E-4</v>
      </c>
      <c r="V14" s="339">
        <v>1.0626826486E-4</v>
      </c>
      <c r="W14" s="339">
        <v>0</v>
      </c>
      <c r="X14" s="339">
        <v>0</v>
      </c>
      <c r="Y14" s="339">
        <v>0</v>
      </c>
      <c r="Z14" s="339">
        <v>0</v>
      </c>
      <c r="AA14" s="339">
        <v>0</v>
      </c>
      <c r="AB14" s="339">
        <v>0</v>
      </c>
      <c r="AC14" s="339">
        <v>0</v>
      </c>
      <c r="AD14" s="339">
        <v>0</v>
      </c>
      <c r="AE14" s="339">
        <v>0</v>
      </c>
      <c r="AF14" s="339">
        <v>0</v>
      </c>
      <c r="AG14" s="305">
        <v>111</v>
      </c>
      <c r="AH14" s="304">
        <v>21</v>
      </c>
      <c r="AI14" s="201" t="str">
        <f>IF(L14&gt;'1d. STPIS MED Threshold'!$C$8,"Yes","NO")</f>
        <v>NO</v>
      </c>
      <c r="AJ14" s="126"/>
    </row>
    <row r="15" spans="2:37" x14ac:dyDescent="0.2">
      <c r="B15" s="287" t="s">
        <v>2423</v>
      </c>
      <c r="C15" s="339">
        <v>2.64909895779E-3</v>
      </c>
      <c r="D15" s="339">
        <v>2.64909895779E-3</v>
      </c>
      <c r="E15" s="339">
        <v>0.85539690821770997</v>
      </c>
      <c r="F15" s="339">
        <v>0.85539690821770997</v>
      </c>
      <c r="G15" s="339">
        <v>0</v>
      </c>
      <c r="H15" s="339">
        <v>0</v>
      </c>
      <c r="I15" s="339">
        <v>0</v>
      </c>
      <c r="J15" s="339">
        <v>0</v>
      </c>
      <c r="K15" s="339">
        <v>0.70246761162075</v>
      </c>
      <c r="L15" s="339">
        <v>0.70246761162075</v>
      </c>
      <c r="M15" s="339">
        <v>1.7428282620000001E-5</v>
      </c>
      <c r="N15" s="339">
        <v>1.7428282620000001E-5</v>
      </c>
      <c r="O15" s="339">
        <v>1.380219144066E-2</v>
      </c>
      <c r="P15" s="339">
        <v>1.380219144066E-2</v>
      </c>
      <c r="Q15" s="339">
        <v>0</v>
      </c>
      <c r="R15" s="339">
        <v>0</v>
      </c>
      <c r="S15" s="339">
        <v>0</v>
      </c>
      <c r="T15" s="339">
        <v>0</v>
      </c>
      <c r="U15" s="339">
        <v>1.1330072356189999E-2</v>
      </c>
      <c r="V15" s="339">
        <v>1.1330072356189999E-2</v>
      </c>
      <c r="W15" s="339">
        <v>0</v>
      </c>
      <c r="X15" s="339">
        <v>0</v>
      </c>
      <c r="Y15" s="339">
        <v>0</v>
      </c>
      <c r="Z15" s="339">
        <v>0</v>
      </c>
      <c r="AA15" s="339">
        <v>0</v>
      </c>
      <c r="AB15" s="339">
        <v>0</v>
      </c>
      <c r="AC15" s="339">
        <v>0</v>
      </c>
      <c r="AD15" s="339">
        <v>0</v>
      </c>
      <c r="AE15" s="339">
        <v>0</v>
      </c>
      <c r="AF15" s="339">
        <v>0</v>
      </c>
      <c r="AG15" s="305">
        <v>394</v>
      </c>
      <c r="AH15" s="304">
        <v>265</v>
      </c>
      <c r="AI15" s="201" t="str">
        <f>IF(L15&gt;'1d. STPIS MED Threshold'!$C$8,"Yes","NO")</f>
        <v>NO</v>
      </c>
      <c r="AJ15" s="126"/>
    </row>
    <row r="16" spans="2:37" x14ac:dyDescent="0.2">
      <c r="B16" s="287" t="s">
        <v>2424</v>
      </c>
      <c r="C16" s="339">
        <v>0</v>
      </c>
      <c r="D16" s="339">
        <v>0</v>
      </c>
      <c r="E16" s="339">
        <v>1.7519337921400001E-3</v>
      </c>
      <c r="F16" s="339">
        <v>1.7519337921400001E-3</v>
      </c>
      <c r="G16" s="339">
        <v>0</v>
      </c>
      <c r="H16" s="339">
        <v>0</v>
      </c>
      <c r="I16" s="339">
        <v>0</v>
      </c>
      <c r="J16" s="339">
        <v>0</v>
      </c>
      <c r="K16" s="339">
        <v>1.4377471127900001E-3</v>
      </c>
      <c r="L16" s="339">
        <v>1.4377471127900001E-3</v>
      </c>
      <c r="M16" s="339">
        <v>0</v>
      </c>
      <c r="N16" s="339">
        <v>0</v>
      </c>
      <c r="O16" s="339">
        <v>1.142565517E-5</v>
      </c>
      <c r="P16" s="339">
        <v>1.142565517E-5</v>
      </c>
      <c r="Q16" s="339">
        <v>0</v>
      </c>
      <c r="R16" s="339">
        <v>0</v>
      </c>
      <c r="S16" s="339">
        <v>0</v>
      </c>
      <c r="T16" s="339">
        <v>0</v>
      </c>
      <c r="U16" s="339">
        <v>9.3766116100000005E-6</v>
      </c>
      <c r="V16" s="339">
        <v>9.3766116100000005E-6</v>
      </c>
      <c r="W16" s="339">
        <v>0</v>
      </c>
      <c r="X16" s="339">
        <v>0</v>
      </c>
      <c r="Y16" s="339">
        <v>0</v>
      </c>
      <c r="Z16" s="339">
        <v>0</v>
      </c>
      <c r="AA16" s="339">
        <v>0</v>
      </c>
      <c r="AB16" s="339">
        <v>0</v>
      </c>
      <c r="AC16" s="339">
        <v>0</v>
      </c>
      <c r="AD16" s="339">
        <v>0</v>
      </c>
      <c r="AE16" s="339">
        <v>0</v>
      </c>
      <c r="AF16" s="339">
        <v>0</v>
      </c>
      <c r="AG16" s="305">
        <v>90</v>
      </c>
      <c r="AH16" s="304">
        <v>13</v>
      </c>
      <c r="AI16" s="201" t="str">
        <f>IF(L16&gt;'1d. STPIS MED Threshold'!$C$8,"Yes","NO")</f>
        <v>NO</v>
      </c>
      <c r="AJ16" s="126"/>
    </row>
    <row r="17" spans="2:36" x14ac:dyDescent="0.2">
      <c r="B17" s="287" t="s">
        <v>2425</v>
      </c>
      <c r="C17" s="339">
        <v>0</v>
      </c>
      <c r="D17" s="339">
        <v>0</v>
      </c>
      <c r="E17" s="339">
        <v>6.8173075824000005E-4</v>
      </c>
      <c r="F17" s="339">
        <v>6.8173075824000005E-4</v>
      </c>
      <c r="G17" s="339">
        <v>0</v>
      </c>
      <c r="H17" s="339">
        <v>0</v>
      </c>
      <c r="I17" s="339">
        <v>0</v>
      </c>
      <c r="J17" s="339">
        <v>0</v>
      </c>
      <c r="K17" s="339">
        <v>5.5947115910999999E-4</v>
      </c>
      <c r="L17" s="339">
        <v>5.5947115910999999E-4</v>
      </c>
      <c r="M17" s="339">
        <v>0</v>
      </c>
      <c r="N17" s="339">
        <v>0</v>
      </c>
      <c r="O17" s="339">
        <v>7.6171034400000001E-6</v>
      </c>
      <c r="P17" s="339">
        <v>7.6171034400000001E-6</v>
      </c>
      <c r="Q17" s="339">
        <v>0</v>
      </c>
      <c r="R17" s="339">
        <v>0</v>
      </c>
      <c r="S17" s="339">
        <v>0</v>
      </c>
      <c r="T17" s="339">
        <v>0</v>
      </c>
      <c r="U17" s="339">
        <v>6.2510743999999996E-6</v>
      </c>
      <c r="V17" s="339">
        <v>6.2510743999999996E-6</v>
      </c>
      <c r="W17" s="339">
        <v>0</v>
      </c>
      <c r="X17" s="339">
        <v>0</v>
      </c>
      <c r="Y17" s="339">
        <v>0</v>
      </c>
      <c r="Z17" s="339">
        <v>0</v>
      </c>
      <c r="AA17" s="339">
        <v>0</v>
      </c>
      <c r="AB17" s="339">
        <v>0</v>
      </c>
      <c r="AC17" s="339">
        <v>0</v>
      </c>
      <c r="AD17" s="339">
        <v>0</v>
      </c>
      <c r="AE17" s="339">
        <v>0</v>
      </c>
      <c r="AF17" s="339">
        <v>0</v>
      </c>
      <c r="AG17" s="305">
        <v>37</v>
      </c>
      <c r="AH17" s="304">
        <v>2</v>
      </c>
      <c r="AI17" s="201" t="str">
        <f>IF(L17&gt;'1d. STPIS MED Threshold'!$C$8,"Yes","NO")</f>
        <v>NO</v>
      </c>
      <c r="AJ17" s="126"/>
    </row>
    <row r="18" spans="2:36" x14ac:dyDescent="0.2">
      <c r="B18" s="287" t="s">
        <v>2426</v>
      </c>
      <c r="C18" s="339">
        <v>0</v>
      </c>
      <c r="D18" s="339">
        <v>0</v>
      </c>
      <c r="E18" s="339">
        <v>2.4946013779339998E-2</v>
      </c>
      <c r="F18" s="339">
        <v>2.4946013779339998E-2</v>
      </c>
      <c r="G18" s="339">
        <v>0</v>
      </c>
      <c r="H18" s="339">
        <v>0</v>
      </c>
      <c r="I18" s="339">
        <v>0</v>
      </c>
      <c r="J18" s="339">
        <v>0</v>
      </c>
      <c r="K18" s="339">
        <v>2.0472268671179999E-2</v>
      </c>
      <c r="L18" s="339">
        <v>2.0472268671179999E-2</v>
      </c>
      <c r="M18" s="339">
        <v>0</v>
      </c>
      <c r="N18" s="339">
        <v>0</v>
      </c>
      <c r="O18" s="339">
        <v>2.9325848260000002E-4</v>
      </c>
      <c r="P18" s="339">
        <v>2.9325848260000002E-4</v>
      </c>
      <c r="Q18" s="339">
        <v>0</v>
      </c>
      <c r="R18" s="339">
        <v>0</v>
      </c>
      <c r="S18" s="339">
        <v>0</v>
      </c>
      <c r="T18" s="339">
        <v>0</v>
      </c>
      <c r="U18" s="339">
        <v>2.4066636452999999E-4</v>
      </c>
      <c r="V18" s="339">
        <v>2.4066636452999999E-4</v>
      </c>
      <c r="W18" s="339">
        <v>0</v>
      </c>
      <c r="X18" s="339">
        <v>0</v>
      </c>
      <c r="Y18" s="339">
        <v>0</v>
      </c>
      <c r="Z18" s="339">
        <v>0</v>
      </c>
      <c r="AA18" s="339">
        <v>0</v>
      </c>
      <c r="AB18" s="339">
        <v>0</v>
      </c>
      <c r="AC18" s="339">
        <v>0</v>
      </c>
      <c r="AD18" s="339">
        <v>0</v>
      </c>
      <c r="AE18" s="339">
        <v>0</v>
      </c>
      <c r="AF18" s="339">
        <v>0</v>
      </c>
      <c r="AG18" s="305">
        <v>181</v>
      </c>
      <c r="AH18" s="304">
        <v>25</v>
      </c>
      <c r="AI18" s="201" t="str">
        <f>IF(L18&gt;'1d. STPIS MED Threshold'!$C$8,"Yes","NO")</f>
        <v>NO</v>
      </c>
      <c r="AJ18" s="126"/>
    </row>
    <row r="19" spans="2:36" x14ac:dyDescent="0.2">
      <c r="B19" s="287" t="s">
        <v>2427</v>
      </c>
      <c r="C19" s="339">
        <v>2.26567674021E-3</v>
      </c>
      <c r="D19" s="339">
        <v>2.26567674021E-3</v>
      </c>
      <c r="E19" s="339">
        <v>1.5310377922600001E-3</v>
      </c>
      <c r="F19" s="339">
        <v>1.5310377922600001E-3</v>
      </c>
      <c r="G19" s="339">
        <v>0</v>
      </c>
      <c r="H19" s="339">
        <v>0</v>
      </c>
      <c r="I19" s="339">
        <v>0</v>
      </c>
      <c r="J19" s="339">
        <v>0</v>
      </c>
      <c r="K19" s="339">
        <v>1.6627857913099999E-3</v>
      </c>
      <c r="L19" s="339">
        <v>1.6627857913099999E-3</v>
      </c>
      <c r="M19" s="339">
        <v>1.7428282620000001E-5</v>
      </c>
      <c r="N19" s="339">
        <v>1.7428282620000001E-5</v>
      </c>
      <c r="O19" s="339">
        <v>7.6171034400000001E-6</v>
      </c>
      <c r="P19" s="339">
        <v>7.6171034400000001E-6</v>
      </c>
      <c r="Q19" s="339">
        <v>0</v>
      </c>
      <c r="R19" s="339">
        <v>0</v>
      </c>
      <c r="S19" s="339">
        <v>0</v>
      </c>
      <c r="T19" s="339">
        <v>0</v>
      </c>
      <c r="U19" s="339">
        <v>9.3766116100000005E-6</v>
      </c>
      <c r="V19" s="339">
        <v>9.3766116100000005E-6</v>
      </c>
      <c r="W19" s="339">
        <v>0</v>
      </c>
      <c r="X19" s="339">
        <v>0</v>
      </c>
      <c r="Y19" s="339">
        <v>0</v>
      </c>
      <c r="Z19" s="339">
        <v>0</v>
      </c>
      <c r="AA19" s="339">
        <v>0</v>
      </c>
      <c r="AB19" s="339">
        <v>0</v>
      </c>
      <c r="AC19" s="339">
        <v>0</v>
      </c>
      <c r="AD19" s="339">
        <v>0</v>
      </c>
      <c r="AE19" s="339">
        <v>0</v>
      </c>
      <c r="AF19" s="339">
        <v>0</v>
      </c>
      <c r="AG19" s="305">
        <v>167</v>
      </c>
      <c r="AH19" s="304">
        <v>41</v>
      </c>
      <c r="AI19" s="201" t="str">
        <f>IF(L19&gt;'1d. STPIS MED Threshold'!$C$8,"Yes","NO")</f>
        <v>NO</v>
      </c>
      <c r="AJ19" s="126"/>
    </row>
    <row r="20" spans="2:36" x14ac:dyDescent="0.2">
      <c r="B20" s="287" t="s">
        <v>2428</v>
      </c>
      <c r="C20" s="339">
        <v>0</v>
      </c>
      <c r="D20" s="339">
        <v>0</v>
      </c>
      <c r="E20" s="339">
        <v>1.512756743993E-2</v>
      </c>
      <c r="F20" s="339">
        <v>1.512756743993E-2</v>
      </c>
      <c r="G20" s="339">
        <v>0</v>
      </c>
      <c r="H20" s="339">
        <v>0</v>
      </c>
      <c r="I20" s="339">
        <v>0</v>
      </c>
      <c r="J20" s="339">
        <v>0</v>
      </c>
      <c r="K20" s="339">
        <v>1.2414633765180001E-2</v>
      </c>
      <c r="L20" s="339">
        <v>1.2414633765180001E-2</v>
      </c>
      <c r="M20" s="339">
        <v>0</v>
      </c>
      <c r="N20" s="339">
        <v>0</v>
      </c>
      <c r="O20" s="339">
        <v>1.2187365511E-4</v>
      </c>
      <c r="P20" s="339">
        <v>1.2187365511E-4</v>
      </c>
      <c r="Q20" s="339">
        <v>0</v>
      </c>
      <c r="R20" s="339">
        <v>0</v>
      </c>
      <c r="S20" s="339">
        <v>0</v>
      </c>
      <c r="T20" s="339">
        <v>0</v>
      </c>
      <c r="U20" s="339">
        <v>1.0001719045E-4</v>
      </c>
      <c r="V20" s="339">
        <v>1.0001719045E-4</v>
      </c>
      <c r="W20" s="339">
        <v>0</v>
      </c>
      <c r="X20" s="339">
        <v>0</v>
      </c>
      <c r="Y20" s="339">
        <v>0</v>
      </c>
      <c r="Z20" s="339">
        <v>0</v>
      </c>
      <c r="AA20" s="339">
        <v>0</v>
      </c>
      <c r="AB20" s="339">
        <v>0</v>
      </c>
      <c r="AC20" s="339">
        <v>0</v>
      </c>
      <c r="AD20" s="339">
        <v>0</v>
      </c>
      <c r="AE20" s="339">
        <v>0</v>
      </c>
      <c r="AF20" s="339">
        <v>0</v>
      </c>
      <c r="AG20" s="305">
        <v>178</v>
      </c>
      <c r="AH20" s="304">
        <v>34</v>
      </c>
      <c r="AI20" s="201" t="str">
        <f>IF(L20&gt;'1d. STPIS MED Threshold'!$C$8,"Yes","NO")</f>
        <v>NO</v>
      </c>
      <c r="AJ20" s="126"/>
    </row>
    <row r="21" spans="2:36" x14ac:dyDescent="0.2">
      <c r="B21" s="287" t="s">
        <v>2429</v>
      </c>
      <c r="C21" s="339">
        <v>0</v>
      </c>
      <c r="D21" s="339">
        <v>0</v>
      </c>
      <c r="E21" s="339">
        <v>1.56912330948E-3</v>
      </c>
      <c r="F21" s="339">
        <v>1.56912330948E-3</v>
      </c>
      <c r="G21" s="339">
        <v>0</v>
      </c>
      <c r="H21" s="339">
        <v>0</v>
      </c>
      <c r="I21" s="339">
        <v>0</v>
      </c>
      <c r="J21" s="339">
        <v>0</v>
      </c>
      <c r="K21" s="339">
        <v>1.2877213271E-3</v>
      </c>
      <c r="L21" s="339">
        <v>1.2877213271E-3</v>
      </c>
      <c r="M21" s="339">
        <v>0</v>
      </c>
      <c r="N21" s="339">
        <v>0</v>
      </c>
      <c r="O21" s="339">
        <v>3.80855172E-6</v>
      </c>
      <c r="P21" s="339">
        <v>3.80855172E-6</v>
      </c>
      <c r="Q21" s="339">
        <v>0</v>
      </c>
      <c r="R21" s="339">
        <v>0</v>
      </c>
      <c r="S21" s="339">
        <v>0</v>
      </c>
      <c r="T21" s="339">
        <v>0</v>
      </c>
      <c r="U21" s="339">
        <v>3.1255371999999998E-6</v>
      </c>
      <c r="V21" s="339">
        <v>3.1255371999999998E-6</v>
      </c>
      <c r="W21" s="339">
        <v>0</v>
      </c>
      <c r="X21" s="339">
        <v>0</v>
      </c>
      <c r="Y21" s="339">
        <v>0</v>
      </c>
      <c r="Z21" s="339">
        <v>0</v>
      </c>
      <c r="AA21" s="339">
        <v>0</v>
      </c>
      <c r="AB21" s="339">
        <v>0</v>
      </c>
      <c r="AC21" s="339">
        <v>0</v>
      </c>
      <c r="AD21" s="339">
        <v>0</v>
      </c>
      <c r="AE21" s="339">
        <v>0</v>
      </c>
      <c r="AF21" s="339">
        <v>0</v>
      </c>
      <c r="AG21" s="305">
        <v>120</v>
      </c>
      <c r="AH21" s="304">
        <v>11</v>
      </c>
      <c r="AI21" s="201" t="str">
        <f>IF(L21&gt;'1d. STPIS MED Threshold'!$C$8,"Yes","NO")</f>
        <v>NO</v>
      </c>
      <c r="AJ21" s="126"/>
    </row>
    <row r="22" spans="2:36" x14ac:dyDescent="0.2">
      <c r="B22" s="287" t="s">
        <v>2430</v>
      </c>
      <c r="C22" s="339">
        <v>0</v>
      </c>
      <c r="D22" s="339">
        <v>0</v>
      </c>
      <c r="E22" s="339">
        <v>0.20107629671665</v>
      </c>
      <c r="F22" s="339">
        <v>0.20107629671665</v>
      </c>
      <c r="G22" s="339">
        <v>0</v>
      </c>
      <c r="H22" s="339">
        <v>0</v>
      </c>
      <c r="I22" s="339">
        <v>0</v>
      </c>
      <c r="J22" s="339">
        <v>0</v>
      </c>
      <c r="K22" s="339">
        <v>0.16501586210130001</v>
      </c>
      <c r="L22" s="339">
        <v>0.16501586210130001</v>
      </c>
      <c r="M22" s="339">
        <v>0</v>
      </c>
      <c r="N22" s="339">
        <v>0</v>
      </c>
      <c r="O22" s="339">
        <v>3.0696926879599999E-3</v>
      </c>
      <c r="P22" s="339">
        <v>3.0696926879599999E-3</v>
      </c>
      <c r="Q22" s="339">
        <v>0</v>
      </c>
      <c r="R22" s="339">
        <v>0</v>
      </c>
      <c r="S22" s="339">
        <v>0</v>
      </c>
      <c r="T22" s="339">
        <v>0</v>
      </c>
      <c r="U22" s="339">
        <v>2.51918298458E-3</v>
      </c>
      <c r="V22" s="339">
        <v>2.51918298458E-3</v>
      </c>
      <c r="W22" s="339">
        <v>0</v>
      </c>
      <c r="X22" s="339">
        <v>0</v>
      </c>
      <c r="Y22" s="339">
        <v>9.9898311669000001E-3</v>
      </c>
      <c r="Z22" s="339">
        <v>9.9898311669000001E-3</v>
      </c>
      <c r="AA22" s="339">
        <v>0</v>
      </c>
      <c r="AB22" s="339">
        <v>0</v>
      </c>
      <c r="AC22" s="339">
        <v>0</v>
      </c>
      <c r="AD22" s="339">
        <v>0</v>
      </c>
      <c r="AE22" s="340">
        <v>8.19828408008E-3</v>
      </c>
      <c r="AF22" s="340">
        <v>8.19828408008E-3</v>
      </c>
      <c r="AG22" s="305">
        <v>229</v>
      </c>
      <c r="AH22" s="304">
        <v>72</v>
      </c>
      <c r="AI22" s="201" t="str">
        <f>IF(L22&gt;'1d. STPIS MED Threshold'!$C$8,"Yes","NO")</f>
        <v>NO</v>
      </c>
      <c r="AJ22" s="126"/>
    </row>
    <row r="23" spans="2:36" x14ac:dyDescent="0.2">
      <c r="B23" s="287" t="s">
        <v>2431</v>
      </c>
      <c r="C23" s="339">
        <v>0</v>
      </c>
      <c r="D23" s="339">
        <v>0</v>
      </c>
      <c r="E23" s="339">
        <v>0.13553873868384</v>
      </c>
      <c r="F23" s="339">
        <v>0.13553873868384</v>
      </c>
      <c r="G23" s="339">
        <v>0</v>
      </c>
      <c r="H23" s="339">
        <v>0</v>
      </c>
      <c r="I23" s="339">
        <v>0</v>
      </c>
      <c r="J23" s="339">
        <v>0</v>
      </c>
      <c r="K23" s="339">
        <v>0.11123161793432999</v>
      </c>
      <c r="L23" s="339">
        <v>0.11123161793432999</v>
      </c>
      <c r="M23" s="339">
        <v>0</v>
      </c>
      <c r="N23" s="339">
        <v>0</v>
      </c>
      <c r="O23" s="339">
        <v>4.7226041353000002E-4</v>
      </c>
      <c r="P23" s="339">
        <v>4.7226041353000002E-4</v>
      </c>
      <c r="Q23" s="339">
        <v>0</v>
      </c>
      <c r="R23" s="339">
        <v>0</v>
      </c>
      <c r="S23" s="339">
        <v>0</v>
      </c>
      <c r="T23" s="339">
        <v>0</v>
      </c>
      <c r="U23" s="339">
        <v>3.8756661301000002E-4</v>
      </c>
      <c r="V23" s="339">
        <v>3.8756661301000002E-4</v>
      </c>
      <c r="W23" s="339">
        <v>0</v>
      </c>
      <c r="X23" s="339">
        <v>0</v>
      </c>
      <c r="Y23" s="339">
        <v>0</v>
      </c>
      <c r="Z23" s="339">
        <v>0</v>
      </c>
      <c r="AA23" s="339">
        <v>0</v>
      </c>
      <c r="AB23" s="339">
        <v>0</v>
      </c>
      <c r="AC23" s="339">
        <v>0</v>
      </c>
      <c r="AD23" s="339">
        <v>0</v>
      </c>
      <c r="AE23" s="339">
        <v>0</v>
      </c>
      <c r="AF23" s="339">
        <v>0</v>
      </c>
      <c r="AG23" s="305">
        <v>70</v>
      </c>
      <c r="AH23" s="304">
        <v>6</v>
      </c>
      <c r="AI23" s="201" t="str">
        <f>IF(L23&gt;'1d. STPIS MED Threshold'!$C$8,"Yes","NO")</f>
        <v>NO</v>
      </c>
      <c r="AJ23" s="126"/>
    </row>
    <row r="24" spans="2:36" x14ac:dyDescent="0.2">
      <c r="B24" s="287" t="s">
        <v>2432</v>
      </c>
      <c r="C24" s="339">
        <v>0</v>
      </c>
      <c r="D24" s="339">
        <v>0</v>
      </c>
      <c r="E24" s="339">
        <v>7.7313599957E-4</v>
      </c>
      <c r="F24" s="339">
        <v>7.7313599957E-4</v>
      </c>
      <c r="G24" s="339">
        <v>0</v>
      </c>
      <c r="H24" s="339">
        <v>0</v>
      </c>
      <c r="I24" s="339">
        <v>0</v>
      </c>
      <c r="J24" s="339">
        <v>0</v>
      </c>
      <c r="K24" s="339">
        <v>6.3448405195000001E-4</v>
      </c>
      <c r="L24" s="339">
        <v>6.3448405195000001E-4</v>
      </c>
      <c r="M24" s="339">
        <v>0</v>
      </c>
      <c r="N24" s="339">
        <v>0</v>
      </c>
      <c r="O24" s="339">
        <v>7.6171034400000001E-6</v>
      </c>
      <c r="P24" s="339">
        <v>7.6171034400000001E-6</v>
      </c>
      <c r="Q24" s="339">
        <v>0</v>
      </c>
      <c r="R24" s="339">
        <v>0</v>
      </c>
      <c r="S24" s="339">
        <v>0</v>
      </c>
      <c r="T24" s="339">
        <v>0</v>
      </c>
      <c r="U24" s="339">
        <v>6.2510743999999996E-6</v>
      </c>
      <c r="V24" s="339">
        <v>6.2510743999999996E-6</v>
      </c>
      <c r="W24" s="339">
        <v>0</v>
      </c>
      <c r="X24" s="339">
        <v>0</v>
      </c>
      <c r="Y24" s="339">
        <v>0</v>
      </c>
      <c r="Z24" s="339">
        <v>0</v>
      </c>
      <c r="AA24" s="339">
        <v>0</v>
      </c>
      <c r="AB24" s="339">
        <v>0</v>
      </c>
      <c r="AC24" s="339">
        <v>0</v>
      </c>
      <c r="AD24" s="339">
        <v>0</v>
      </c>
      <c r="AE24" s="339">
        <v>0</v>
      </c>
      <c r="AF24" s="339">
        <v>0</v>
      </c>
      <c r="AG24" s="305">
        <v>31</v>
      </c>
      <c r="AH24" s="304">
        <v>6</v>
      </c>
      <c r="AI24" s="201" t="str">
        <f>IF(L24&gt;'1d. STPIS MED Threshold'!$C$8,"Yes","NO")</f>
        <v>NO</v>
      </c>
      <c r="AJ24" s="126"/>
    </row>
    <row r="25" spans="2:36" x14ac:dyDescent="0.2">
      <c r="B25" s="287" t="s">
        <v>2433</v>
      </c>
      <c r="C25" s="339">
        <v>0</v>
      </c>
      <c r="D25" s="339">
        <v>0</v>
      </c>
      <c r="E25" s="339">
        <v>0</v>
      </c>
      <c r="F25" s="339">
        <v>0</v>
      </c>
      <c r="G25" s="339">
        <v>0</v>
      </c>
      <c r="H25" s="339">
        <v>0</v>
      </c>
      <c r="I25" s="339">
        <v>0</v>
      </c>
      <c r="J25" s="339">
        <v>0</v>
      </c>
      <c r="K25" s="339">
        <v>0</v>
      </c>
      <c r="L25" s="339">
        <v>0</v>
      </c>
      <c r="M25" s="339">
        <v>0</v>
      </c>
      <c r="N25" s="339">
        <v>0</v>
      </c>
      <c r="O25" s="339">
        <v>0</v>
      </c>
      <c r="P25" s="339">
        <v>0</v>
      </c>
      <c r="Q25" s="339">
        <v>0</v>
      </c>
      <c r="R25" s="339">
        <v>0</v>
      </c>
      <c r="S25" s="339">
        <v>0</v>
      </c>
      <c r="T25" s="339">
        <v>0</v>
      </c>
      <c r="U25" s="339">
        <v>0</v>
      </c>
      <c r="V25" s="339">
        <v>0</v>
      </c>
      <c r="W25" s="339">
        <v>0</v>
      </c>
      <c r="X25" s="339">
        <v>0</v>
      </c>
      <c r="Y25" s="339">
        <v>0</v>
      </c>
      <c r="Z25" s="339">
        <v>0</v>
      </c>
      <c r="AA25" s="339">
        <v>0</v>
      </c>
      <c r="AB25" s="339">
        <v>0</v>
      </c>
      <c r="AC25" s="339">
        <v>0</v>
      </c>
      <c r="AD25" s="339">
        <v>0</v>
      </c>
      <c r="AE25" s="339">
        <v>0</v>
      </c>
      <c r="AF25" s="339">
        <v>0</v>
      </c>
      <c r="AG25" s="305">
        <v>188</v>
      </c>
      <c r="AH25" s="304">
        <v>22</v>
      </c>
      <c r="AI25" s="201" t="str">
        <f>IF(L25&gt;'1d. STPIS MED Threshold'!$C$8,"Yes","NO")</f>
        <v>NO</v>
      </c>
      <c r="AJ25" s="126"/>
    </row>
    <row r="26" spans="2:36" x14ac:dyDescent="0.2">
      <c r="B26" s="287" t="s">
        <v>2434</v>
      </c>
      <c r="C26" s="339">
        <v>0</v>
      </c>
      <c r="D26" s="339">
        <v>0</v>
      </c>
      <c r="E26" s="339">
        <v>1.93474427479E-3</v>
      </c>
      <c r="F26" s="339">
        <v>1.93474427479E-3</v>
      </c>
      <c r="G26" s="339">
        <v>0</v>
      </c>
      <c r="H26" s="339">
        <v>0</v>
      </c>
      <c r="I26" s="339">
        <v>0</v>
      </c>
      <c r="J26" s="339">
        <v>0</v>
      </c>
      <c r="K26" s="339">
        <v>1.5877728984700001E-3</v>
      </c>
      <c r="L26" s="339">
        <v>1.5877728984700001E-3</v>
      </c>
      <c r="M26" s="339">
        <v>0</v>
      </c>
      <c r="N26" s="339">
        <v>0</v>
      </c>
      <c r="O26" s="339">
        <v>1.142565517E-5</v>
      </c>
      <c r="P26" s="339">
        <v>1.142565517E-5</v>
      </c>
      <c r="Q26" s="339">
        <v>0</v>
      </c>
      <c r="R26" s="339">
        <v>0</v>
      </c>
      <c r="S26" s="339">
        <v>0</v>
      </c>
      <c r="T26" s="339">
        <v>0</v>
      </c>
      <c r="U26" s="339">
        <v>9.3766116100000005E-6</v>
      </c>
      <c r="V26" s="339">
        <v>9.3766116100000005E-6</v>
      </c>
      <c r="W26" s="339">
        <v>0</v>
      </c>
      <c r="X26" s="339">
        <v>0</v>
      </c>
      <c r="Y26" s="339">
        <v>0</v>
      </c>
      <c r="Z26" s="339">
        <v>0</v>
      </c>
      <c r="AA26" s="339">
        <v>0</v>
      </c>
      <c r="AB26" s="339">
        <v>0</v>
      </c>
      <c r="AC26" s="339">
        <v>0</v>
      </c>
      <c r="AD26" s="339">
        <v>0</v>
      </c>
      <c r="AE26" s="339">
        <v>0</v>
      </c>
      <c r="AF26" s="339">
        <v>0</v>
      </c>
      <c r="AG26" s="305">
        <v>141</v>
      </c>
      <c r="AH26" s="304">
        <v>8</v>
      </c>
      <c r="AI26" s="201" t="str">
        <f>IF(L26&gt;'1d. STPIS MED Threshold'!$C$8,"Yes","NO")</f>
        <v>NO</v>
      </c>
      <c r="AJ26" s="126"/>
    </row>
    <row r="27" spans="2:36" x14ac:dyDescent="0.2">
      <c r="B27" s="287" t="s">
        <v>2435</v>
      </c>
      <c r="C27" s="339">
        <v>9.4112726131999995E-3</v>
      </c>
      <c r="D27" s="339">
        <v>9.4112726131999995E-3</v>
      </c>
      <c r="E27" s="339">
        <v>1.7938278610800001E-3</v>
      </c>
      <c r="F27" s="339">
        <v>1.7938278610800001E-3</v>
      </c>
      <c r="G27" s="339">
        <v>0</v>
      </c>
      <c r="H27" s="339">
        <v>0</v>
      </c>
      <c r="I27" s="339">
        <v>0</v>
      </c>
      <c r="J27" s="339">
        <v>0</v>
      </c>
      <c r="K27" s="339">
        <v>3.1599181109299998E-3</v>
      </c>
      <c r="L27" s="339">
        <v>3.1599181109299998E-3</v>
      </c>
      <c r="M27" s="339">
        <v>3.4856565229999998E-5</v>
      </c>
      <c r="N27" s="339">
        <v>3.4856565229999998E-5</v>
      </c>
      <c r="O27" s="339">
        <v>1.142565517E-5</v>
      </c>
      <c r="P27" s="339">
        <v>1.142565517E-5</v>
      </c>
      <c r="Q27" s="339">
        <v>0</v>
      </c>
      <c r="R27" s="339">
        <v>0</v>
      </c>
      <c r="S27" s="339">
        <v>0</v>
      </c>
      <c r="T27" s="339">
        <v>0</v>
      </c>
      <c r="U27" s="339">
        <v>1.5627686010000001E-5</v>
      </c>
      <c r="V27" s="339">
        <v>1.5627686010000001E-5</v>
      </c>
      <c r="W27" s="339">
        <v>0</v>
      </c>
      <c r="X27" s="339">
        <v>0</v>
      </c>
      <c r="Y27" s="339">
        <v>0</v>
      </c>
      <c r="Z27" s="339">
        <v>0</v>
      </c>
      <c r="AA27" s="339">
        <v>0</v>
      </c>
      <c r="AB27" s="339">
        <v>0</v>
      </c>
      <c r="AC27" s="339">
        <v>0</v>
      </c>
      <c r="AD27" s="339">
        <v>0</v>
      </c>
      <c r="AE27" s="339">
        <v>0</v>
      </c>
      <c r="AF27" s="339">
        <v>0</v>
      </c>
      <c r="AG27" s="305">
        <v>163</v>
      </c>
      <c r="AH27" s="304">
        <v>13</v>
      </c>
      <c r="AI27" s="201" t="str">
        <f>IF(L27&gt;'1d. STPIS MED Threshold'!$C$8,"Yes","NO")</f>
        <v>NO</v>
      </c>
      <c r="AJ27" s="126"/>
    </row>
    <row r="28" spans="2:36" x14ac:dyDescent="0.2">
      <c r="B28" s="287" t="s">
        <v>2436</v>
      </c>
      <c r="C28" s="339">
        <v>2.9802363275120002E-2</v>
      </c>
      <c r="D28" s="339">
        <v>2.9802363275120002E-2</v>
      </c>
      <c r="E28" s="339">
        <v>7.1307513891690003E-2</v>
      </c>
      <c r="F28" s="339">
        <v>7.1307513891690003E-2</v>
      </c>
      <c r="G28" s="339">
        <v>0</v>
      </c>
      <c r="H28" s="339">
        <v>0</v>
      </c>
      <c r="I28" s="339">
        <v>0</v>
      </c>
      <c r="J28" s="339">
        <v>0</v>
      </c>
      <c r="K28" s="339">
        <v>6.386410164247E-2</v>
      </c>
      <c r="L28" s="339">
        <v>6.386410164247E-2</v>
      </c>
      <c r="M28" s="339">
        <v>1.3942626094E-4</v>
      </c>
      <c r="N28" s="339">
        <v>1.3942626094E-4</v>
      </c>
      <c r="O28" s="339">
        <v>2.3613020677E-4</v>
      </c>
      <c r="P28" s="339">
        <v>2.3613020677E-4</v>
      </c>
      <c r="Q28" s="339">
        <v>0</v>
      </c>
      <c r="R28" s="339">
        <v>0</v>
      </c>
      <c r="S28" s="339">
        <v>0</v>
      </c>
      <c r="T28" s="339">
        <v>0</v>
      </c>
      <c r="U28" s="339">
        <v>2.1878760412E-4</v>
      </c>
      <c r="V28" s="339">
        <v>2.1878760412E-4</v>
      </c>
      <c r="W28" s="339">
        <v>0</v>
      </c>
      <c r="X28" s="339">
        <v>0</v>
      </c>
      <c r="Y28" s="339">
        <v>0</v>
      </c>
      <c r="Z28" s="339">
        <v>0</v>
      </c>
      <c r="AA28" s="339">
        <v>0</v>
      </c>
      <c r="AB28" s="339">
        <v>0</v>
      </c>
      <c r="AC28" s="339">
        <v>0</v>
      </c>
      <c r="AD28" s="339">
        <v>0</v>
      </c>
      <c r="AE28" s="339">
        <v>0</v>
      </c>
      <c r="AF28" s="339">
        <v>0</v>
      </c>
      <c r="AG28" s="305">
        <v>221</v>
      </c>
      <c r="AH28" s="304">
        <v>82</v>
      </c>
      <c r="AI28" s="201" t="str">
        <f>IF(L28&gt;'1d. STPIS MED Threshold'!$C$8,"Yes","NO")</f>
        <v>NO</v>
      </c>
      <c r="AJ28" s="126"/>
    </row>
    <row r="29" spans="2:36" x14ac:dyDescent="0.2">
      <c r="B29" s="287" t="s">
        <v>2437</v>
      </c>
      <c r="C29" s="339">
        <v>0</v>
      </c>
      <c r="D29" s="339">
        <v>0</v>
      </c>
      <c r="E29" s="339">
        <v>3.2715459292300001E-3</v>
      </c>
      <c r="F29" s="339">
        <v>3.2715459292300001E-3</v>
      </c>
      <c r="G29" s="339">
        <v>0</v>
      </c>
      <c r="H29" s="339">
        <v>0</v>
      </c>
      <c r="I29" s="339">
        <v>0</v>
      </c>
      <c r="J29" s="339">
        <v>0</v>
      </c>
      <c r="K29" s="339">
        <v>2.68483645627E-3</v>
      </c>
      <c r="L29" s="339">
        <v>2.68483645627E-3</v>
      </c>
      <c r="M29" s="339">
        <v>0</v>
      </c>
      <c r="N29" s="339">
        <v>0</v>
      </c>
      <c r="O29" s="339">
        <v>2.2851310330000001E-5</v>
      </c>
      <c r="P29" s="339">
        <v>2.2851310330000001E-5</v>
      </c>
      <c r="Q29" s="339">
        <v>0</v>
      </c>
      <c r="R29" s="339">
        <v>0</v>
      </c>
      <c r="S29" s="339">
        <v>0</v>
      </c>
      <c r="T29" s="339">
        <v>0</v>
      </c>
      <c r="U29" s="339">
        <v>1.8753223210000001E-5</v>
      </c>
      <c r="V29" s="339">
        <v>1.8753223210000001E-5</v>
      </c>
      <c r="W29" s="339">
        <v>0</v>
      </c>
      <c r="X29" s="339">
        <v>0</v>
      </c>
      <c r="Y29" s="339">
        <v>0</v>
      </c>
      <c r="Z29" s="339">
        <v>0</v>
      </c>
      <c r="AA29" s="339">
        <v>0</v>
      </c>
      <c r="AB29" s="339">
        <v>0</v>
      </c>
      <c r="AC29" s="339">
        <v>0</v>
      </c>
      <c r="AD29" s="339">
        <v>0</v>
      </c>
      <c r="AE29" s="339">
        <v>0</v>
      </c>
      <c r="AF29" s="339">
        <v>0</v>
      </c>
      <c r="AG29" s="305">
        <v>203</v>
      </c>
      <c r="AH29" s="304">
        <v>25</v>
      </c>
      <c r="AI29" s="201" t="str">
        <f>IF(L29&gt;'1d. STPIS MED Threshold'!$C$8,"Yes","NO")</f>
        <v>NO</v>
      </c>
      <c r="AJ29" s="126"/>
    </row>
    <row r="30" spans="2:36" x14ac:dyDescent="0.2">
      <c r="B30" s="287" t="s">
        <v>2438</v>
      </c>
      <c r="C30" s="339">
        <v>6.4484645682999996E-4</v>
      </c>
      <c r="D30" s="339">
        <v>6.4484645682999996E-4</v>
      </c>
      <c r="E30" s="339">
        <v>4.3798344803000001E-4</v>
      </c>
      <c r="F30" s="339">
        <v>4.3798344803000001E-4</v>
      </c>
      <c r="G30" s="339">
        <v>0</v>
      </c>
      <c r="H30" s="339">
        <v>0</v>
      </c>
      <c r="I30" s="339">
        <v>0</v>
      </c>
      <c r="J30" s="339">
        <v>0</v>
      </c>
      <c r="K30" s="339">
        <v>4.7508165466000001E-4</v>
      </c>
      <c r="L30" s="339">
        <v>4.7508165466000001E-4</v>
      </c>
      <c r="M30" s="339">
        <v>1.7428282620000001E-5</v>
      </c>
      <c r="N30" s="339">
        <v>1.7428282620000001E-5</v>
      </c>
      <c r="O30" s="339">
        <v>7.6171034400000001E-6</v>
      </c>
      <c r="P30" s="339">
        <v>7.6171034400000001E-6</v>
      </c>
      <c r="Q30" s="339">
        <v>0</v>
      </c>
      <c r="R30" s="339">
        <v>0</v>
      </c>
      <c r="S30" s="339">
        <v>0</v>
      </c>
      <c r="T30" s="339">
        <v>0</v>
      </c>
      <c r="U30" s="339">
        <v>9.3766116100000005E-6</v>
      </c>
      <c r="V30" s="339">
        <v>9.3766116100000005E-6</v>
      </c>
      <c r="W30" s="339">
        <v>0</v>
      </c>
      <c r="X30" s="339">
        <v>0</v>
      </c>
      <c r="Y30" s="339">
        <v>0</v>
      </c>
      <c r="Z30" s="339">
        <v>0</v>
      </c>
      <c r="AA30" s="339">
        <v>0</v>
      </c>
      <c r="AB30" s="339">
        <v>0</v>
      </c>
      <c r="AC30" s="339">
        <v>0</v>
      </c>
      <c r="AD30" s="339">
        <v>0</v>
      </c>
      <c r="AE30" s="339">
        <v>0</v>
      </c>
      <c r="AF30" s="339">
        <v>0</v>
      </c>
      <c r="AG30" s="305">
        <v>78</v>
      </c>
      <c r="AH30" s="304">
        <v>8</v>
      </c>
      <c r="AI30" s="201" t="str">
        <f>IF(L30&gt;'1d. STPIS MED Threshold'!$C$8,"Yes","NO")</f>
        <v>NO</v>
      </c>
      <c r="AJ30" s="126"/>
    </row>
    <row r="31" spans="2:36" x14ac:dyDescent="0.2">
      <c r="B31" s="287" t="s">
        <v>2439</v>
      </c>
      <c r="C31" s="339">
        <v>0</v>
      </c>
      <c r="D31" s="339">
        <v>0</v>
      </c>
      <c r="E31" s="339">
        <v>0</v>
      </c>
      <c r="F31" s="339">
        <v>0</v>
      </c>
      <c r="G31" s="339">
        <v>0</v>
      </c>
      <c r="H31" s="339">
        <v>0</v>
      </c>
      <c r="I31" s="339">
        <v>0</v>
      </c>
      <c r="J31" s="339">
        <v>0</v>
      </c>
      <c r="K31" s="339">
        <v>0</v>
      </c>
      <c r="L31" s="339">
        <v>0</v>
      </c>
      <c r="M31" s="339">
        <v>0</v>
      </c>
      <c r="N31" s="339">
        <v>0</v>
      </c>
      <c r="O31" s="339">
        <v>0</v>
      </c>
      <c r="P31" s="339">
        <v>0</v>
      </c>
      <c r="Q31" s="339">
        <v>0</v>
      </c>
      <c r="R31" s="339">
        <v>0</v>
      </c>
      <c r="S31" s="339">
        <v>0</v>
      </c>
      <c r="T31" s="339">
        <v>0</v>
      </c>
      <c r="U31" s="339">
        <v>0</v>
      </c>
      <c r="V31" s="339">
        <v>0</v>
      </c>
      <c r="W31" s="339">
        <v>0</v>
      </c>
      <c r="X31" s="339">
        <v>0</v>
      </c>
      <c r="Y31" s="339">
        <v>0</v>
      </c>
      <c r="Z31" s="339">
        <v>0</v>
      </c>
      <c r="AA31" s="339">
        <v>0</v>
      </c>
      <c r="AB31" s="339">
        <v>0</v>
      </c>
      <c r="AC31" s="339">
        <v>0</v>
      </c>
      <c r="AD31" s="339">
        <v>0</v>
      </c>
      <c r="AE31" s="339">
        <v>0</v>
      </c>
      <c r="AF31" s="339">
        <v>0</v>
      </c>
      <c r="AG31" s="305">
        <v>37</v>
      </c>
      <c r="AH31" s="304">
        <v>1</v>
      </c>
      <c r="AI31" s="201" t="str">
        <f>IF(L31&gt;'1d. STPIS MED Threshold'!$C$8,"Yes","NO")</f>
        <v>NO</v>
      </c>
      <c r="AJ31" s="126"/>
    </row>
    <row r="32" spans="2:36" x14ac:dyDescent="0.2">
      <c r="B32" s="287" t="s">
        <v>2440</v>
      </c>
      <c r="C32" s="339">
        <v>2.1611070445100001E-3</v>
      </c>
      <c r="D32" s="339">
        <v>2.1611070445100001E-3</v>
      </c>
      <c r="E32" s="339">
        <v>9.1024386156999995E-4</v>
      </c>
      <c r="F32" s="339">
        <v>9.1024386156999995E-4</v>
      </c>
      <c r="G32" s="339">
        <v>0</v>
      </c>
      <c r="H32" s="339">
        <v>0</v>
      </c>
      <c r="I32" s="339">
        <v>0</v>
      </c>
      <c r="J32" s="339">
        <v>0</v>
      </c>
      <c r="K32" s="339">
        <v>1.1345700042199999E-3</v>
      </c>
      <c r="L32" s="339">
        <v>1.1345700042199999E-3</v>
      </c>
      <c r="M32" s="339">
        <v>1.7428282620000001E-5</v>
      </c>
      <c r="N32" s="339">
        <v>1.7428282620000001E-5</v>
      </c>
      <c r="O32" s="339">
        <v>7.6171034400000001E-6</v>
      </c>
      <c r="P32" s="339">
        <v>7.6171034400000001E-6</v>
      </c>
      <c r="Q32" s="339">
        <v>0</v>
      </c>
      <c r="R32" s="339">
        <v>0</v>
      </c>
      <c r="S32" s="339">
        <v>0</v>
      </c>
      <c r="T32" s="339">
        <v>0</v>
      </c>
      <c r="U32" s="339">
        <v>9.3766116100000005E-6</v>
      </c>
      <c r="V32" s="339">
        <v>9.3766116100000005E-6</v>
      </c>
      <c r="W32" s="339">
        <v>0</v>
      </c>
      <c r="X32" s="339">
        <v>0</v>
      </c>
      <c r="Y32" s="339">
        <v>0</v>
      </c>
      <c r="Z32" s="339">
        <v>0</v>
      </c>
      <c r="AA32" s="339">
        <v>0</v>
      </c>
      <c r="AB32" s="339">
        <v>0</v>
      </c>
      <c r="AC32" s="339">
        <v>0</v>
      </c>
      <c r="AD32" s="339">
        <v>0</v>
      </c>
      <c r="AE32" s="339">
        <v>0</v>
      </c>
      <c r="AF32" s="339">
        <v>0</v>
      </c>
      <c r="AG32" s="305">
        <v>190</v>
      </c>
      <c r="AH32" s="304">
        <v>23</v>
      </c>
      <c r="AI32" s="201" t="str">
        <f>IF(L32&gt;'1d. STPIS MED Threshold'!$C$8,"Yes","NO")</f>
        <v>NO</v>
      </c>
      <c r="AJ32" s="126"/>
    </row>
    <row r="33" spans="2:36" x14ac:dyDescent="0.2">
      <c r="B33" s="287" t="s">
        <v>2441</v>
      </c>
      <c r="C33" s="339">
        <v>0</v>
      </c>
      <c r="D33" s="339">
        <v>0</v>
      </c>
      <c r="E33" s="339">
        <v>1.02830896495E-3</v>
      </c>
      <c r="F33" s="339">
        <v>1.02830896495E-3</v>
      </c>
      <c r="G33" s="339">
        <v>0</v>
      </c>
      <c r="H33" s="339">
        <v>0</v>
      </c>
      <c r="I33" s="339">
        <v>0</v>
      </c>
      <c r="J33" s="339">
        <v>0</v>
      </c>
      <c r="K33" s="339">
        <v>8.4389504446000002E-4</v>
      </c>
      <c r="L33" s="339">
        <v>8.4389504446000002E-4</v>
      </c>
      <c r="M33" s="339">
        <v>0</v>
      </c>
      <c r="N33" s="339">
        <v>0</v>
      </c>
      <c r="O33" s="339">
        <v>7.6171034400000001E-6</v>
      </c>
      <c r="P33" s="339">
        <v>7.6171034400000001E-6</v>
      </c>
      <c r="Q33" s="339">
        <v>0</v>
      </c>
      <c r="R33" s="339">
        <v>0</v>
      </c>
      <c r="S33" s="339">
        <v>0</v>
      </c>
      <c r="T33" s="339">
        <v>0</v>
      </c>
      <c r="U33" s="339">
        <v>6.2510743999999996E-6</v>
      </c>
      <c r="V33" s="339">
        <v>6.2510743999999996E-6</v>
      </c>
      <c r="W33" s="339">
        <v>0</v>
      </c>
      <c r="X33" s="339">
        <v>0</v>
      </c>
      <c r="Y33" s="339">
        <v>0</v>
      </c>
      <c r="Z33" s="339">
        <v>0</v>
      </c>
      <c r="AA33" s="339">
        <v>0</v>
      </c>
      <c r="AB33" s="339">
        <v>0</v>
      </c>
      <c r="AC33" s="339">
        <v>0</v>
      </c>
      <c r="AD33" s="339">
        <v>0</v>
      </c>
      <c r="AE33" s="339">
        <v>0</v>
      </c>
      <c r="AF33" s="339">
        <v>0</v>
      </c>
      <c r="AG33" s="305">
        <v>152</v>
      </c>
      <c r="AH33" s="304">
        <v>9</v>
      </c>
      <c r="AI33" s="201" t="str">
        <f>IF(L33&gt;'1d. STPIS MED Threshold'!$C$8,"Yes","NO")</f>
        <v>NO</v>
      </c>
      <c r="AJ33" s="126"/>
    </row>
    <row r="34" spans="2:36" x14ac:dyDescent="0.2">
      <c r="B34" s="287" t="s">
        <v>2442</v>
      </c>
      <c r="C34" s="339">
        <v>0</v>
      </c>
      <c r="D34" s="339">
        <v>0</v>
      </c>
      <c r="E34" s="339">
        <v>0.51448582647477004</v>
      </c>
      <c r="F34" s="339">
        <v>0.51448582647477004</v>
      </c>
      <c r="G34" s="339">
        <v>0</v>
      </c>
      <c r="H34" s="339">
        <v>0</v>
      </c>
      <c r="I34" s="339">
        <v>0</v>
      </c>
      <c r="J34" s="339">
        <v>0</v>
      </c>
      <c r="K34" s="339">
        <v>0.42221944396693001</v>
      </c>
      <c r="L34" s="339">
        <v>0.42221944396693001</v>
      </c>
      <c r="M34" s="339">
        <v>0</v>
      </c>
      <c r="N34" s="339">
        <v>0</v>
      </c>
      <c r="O34" s="339">
        <v>5.0844165489200002E-3</v>
      </c>
      <c r="P34" s="339">
        <v>5.0844165489200002E-3</v>
      </c>
      <c r="Q34" s="339">
        <v>0</v>
      </c>
      <c r="R34" s="339">
        <v>0</v>
      </c>
      <c r="S34" s="339">
        <v>0</v>
      </c>
      <c r="T34" s="339">
        <v>0</v>
      </c>
      <c r="U34" s="339">
        <v>4.1725921642800003E-3</v>
      </c>
      <c r="V34" s="339">
        <v>4.1725921642800003E-3</v>
      </c>
      <c r="W34" s="339">
        <v>0</v>
      </c>
      <c r="X34" s="339">
        <v>0</v>
      </c>
      <c r="Y34" s="339">
        <v>0</v>
      </c>
      <c r="Z34" s="339">
        <v>0</v>
      </c>
      <c r="AA34" s="339">
        <v>0</v>
      </c>
      <c r="AB34" s="339">
        <v>0</v>
      </c>
      <c r="AC34" s="339">
        <v>0</v>
      </c>
      <c r="AD34" s="339">
        <v>0</v>
      </c>
      <c r="AE34" s="339">
        <v>0</v>
      </c>
      <c r="AF34" s="339">
        <v>0</v>
      </c>
      <c r="AG34" s="305">
        <v>192</v>
      </c>
      <c r="AH34" s="304">
        <v>30</v>
      </c>
      <c r="AI34" s="201" t="str">
        <f>IF(L34&gt;'1d. STPIS MED Threshold'!$C$8,"Yes","NO")</f>
        <v>NO</v>
      </c>
      <c r="AJ34" s="126"/>
    </row>
    <row r="35" spans="2:36" x14ac:dyDescent="0.2">
      <c r="B35" s="287" t="s">
        <v>2443</v>
      </c>
      <c r="C35" s="339">
        <v>0</v>
      </c>
      <c r="D35" s="339">
        <v>0</v>
      </c>
      <c r="E35" s="339">
        <v>1.0968628959469999E-2</v>
      </c>
      <c r="F35" s="339">
        <v>1.0968628959469999E-2</v>
      </c>
      <c r="G35" s="339">
        <v>0</v>
      </c>
      <c r="H35" s="339">
        <v>0</v>
      </c>
      <c r="I35" s="339">
        <v>0</v>
      </c>
      <c r="J35" s="339">
        <v>0</v>
      </c>
      <c r="K35" s="339">
        <v>9.0015471409099993E-3</v>
      </c>
      <c r="L35" s="339">
        <v>9.0015471409099993E-3</v>
      </c>
      <c r="M35" s="339">
        <v>0</v>
      </c>
      <c r="N35" s="339">
        <v>0</v>
      </c>
      <c r="O35" s="339">
        <v>6.474537927E-5</v>
      </c>
      <c r="P35" s="339">
        <v>6.474537927E-5</v>
      </c>
      <c r="Q35" s="339">
        <v>0</v>
      </c>
      <c r="R35" s="339">
        <v>0</v>
      </c>
      <c r="S35" s="339">
        <v>0</v>
      </c>
      <c r="T35" s="339">
        <v>0</v>
      </c>
      <c r="U35" s="339">
        <v>5.313413243E-5</v>
      </c>
      <c r="V35" s="339">
        <v>5.313413243E-5</v>
      </c>
      <c r="W35" s="339">
        <v>0</v>
      </c>
      <c r="X35" s="339">
        <v>0</v>
      </c>
      <c r="Y35" s="339">
        <v>0</v>
      </c>
      <c r="Z35" s="339">
        <v>0</v>
      </c>
      <c r="AA35" s="339">
        <v>0</v>
      </c>
      <c r="AB35" s="339">
        <v>0</v>
      </c>
      <c r="AC35" s="339">
        <v>0</v>
      </c>
      <c r="AD35" s="339">
        <v>0</v>
      </c>
      <c r="AE35" s="339">
        <v>0</v>
      </c>
      <c r="AF35" s="339">
        <v>0</v>
      </c>
      <c r="AG35" s="305">
        <v>159</v>
      </c>
      <c r="AH35" s="304">
        <v>38</v>
      </c>
      <c r="AI35" s="201" t="str">
        <f>IF(L35&gt;'1d. STPIS MED Threshold'!$C$8,"Yes","NO")</f>
        <v>NO</v>
      </c>
      <c r="AJ35" s="126"/>
    </row>
    <row r="36" spans="2:36" x14ac:dyDescent="0.2">
      <c r="B36" s="287" t="s">
        <v>2444</v>
      </c>
      <c r="C36" s="339">
        <v>0</v>
      </c>
      <c r="D36" s="339">
        <v>0</v>
      </c>
      <c r="E36" s="339">
        <v>1.63006013703E-3</v>
      </c>
      <c r="F36" s="339">
        <v>1.63006013703E-3</v>
      </c>
      <c r="G36" s="339">
        <v>0</v>
      </c>
      <c r="H36" s="339">
        <v>0</v>
      </c>
      <c r="I36" s="339">
        <v>0</v>
      </c>
      <c r="J36" s="339">
        <v>0</v>
      </c>
      <c r="K36" s="339">
        <v>1.3377299223300001E-3</v>
      </c>
      <c r="L36" s="339">
        <v>1.3377299223300001E-3</v>
      </c>
      <c r="M36" s="339">
        <v>0</v>
      </c>
      <c r="N36" s="339">
        <v>0</v>
      </c>
      <c r="O36" s="339">
        <v>1.142565517E-5</v>
      </c>
      <c r="P36" s="339">
        <v>1.142565517E-5</v>
      </c>
      <c r="Q36" s="339">
        <v>0</v>
      </c>
      <c r="R36" s="339">
        <v>0</v>
      </c>
      <c r="S36" s="339">
        <v>0</v>
      </c>
      <c r="T36" s="339">
        <v>0</v>
      </c>
      <c r="U36" s="339">
        <v>9.3766116100000005E-6</v>
      </c>
      <c r="V36" s="339">
        <v>9.3766116100000005E-6</v>
      </c>
      <c r="W36" s="339">
        <v>0</v>
      </c>
      <c r="X36" s="339">
        <v>0</v>
      </c>
      <c r="Y36" s="339">
        <v>2.4336645503800001E-3</v>
      </c>
      <c r="Z36" s="339">
        <v>2.4336645503800001E-3</v>
      </c>
      <c r="AA36" s="339">
        <v>0</v>
      </c>
      <c r="AB36" s="339">
        <v>0</v>
      </c>
      <c r="AC36" s="339">
        <v>0</v>
      </c>
      <c r="AD36" s="339">
        <v>0</v>
      </c>
      <c r="AE36" s="340">
        <v>1.9972182718899999E-3</v>
      </c>
      <c r="AF36" s="340">
        <v>1.9972182718899999E-3</v>
      </c>
      <c r="AG36" s="305">
        <v>175</v>
      </c>
      <c r="AH36" s="304">
        <v>48</v>
      </c>
      <c r="AI36" s="201" t="str">
        <f>IF(L36&gt;'1d. STPIS MED Threshold'!$C$8,"Yes","NO")</f>
        <v>NO</v>
      </c>
      <c r="AJ36" s="126"/>
    </row>
    <row r="37" spans="2:36" x14ac:dyDescent="0.2">
      <c r="B37" s="287" t="s">
        <v>2445</v>
      </c>
      <c r="C37" s="339">
        <v>0</v>
      </c>
      <c r="D37" s="339">
        <v>0</v>
      </c>
      <c r="E37" s="339">
        <v>3.0468413776000002E-4</v>
      </c>
      <c r="F37" s="339">
        <v>3.0468413776000002E-4</v>
      </c>
      <c r="G37" s="339">
        <v>0</v>
      </c>
      <c r="H37" s="339">
        <v>0</v>
      </c>
      <c r="I37" s="339">
        <v>0</v>
      </c>
      <c r="J37" s="339">
        <v>0</v>
      </c>
      <c r="K37" s="339">
        <v>2.5004297614000001E-4</v>
      </c>
      <c r="L37" s="339">
        <v>2.5004297614000001E-4</v>
      </c>
      <c r="M37" s="339">
        <v>0</v>
      </c>
      <c r="N37" s="339">
        <v>0</v>
      </c>
      <c r="O37" s="339">
        <v>3.80855172E-6</v>
      </c>
      <c r="P37" s="339">
        <v>3.80855172E-6</v>
      </c>
      <c r="Q37" s="339">
        <v>0</v>
      </c>
      <c r="R37" s="339">
        <v>0</v>
      </c>
      <c r="S37" s="339">
        <v>0</v>
      </c>
      <c r="T37" s="339">
        <v>0</v>
      </c>
      <c r="U37" s="339">
        <v>3.1255371999999998E-6</v>
      </c>
      <c r="V37" s="339">
        <v>3.1255371999999998E-6</v>
      </c>
      <c r="W37" s="339">
        <v>0</v>
      </c>
      <c r="X37" s="339">
        <v>0</v>
      </c>
      <c r="Y37" s="339">
        <v>0</v>
      </c>
      <c r="Z37" s="339">
        <v>0</v>
      </c>
      <c r="AA37" s="339">
        <v>0</v>
      </c>
      <c r="AB37" s="339">
        <v>0</v>
      </c>
      <c r="AC37" s="339">
        <v>0</v>
      </c>
      <c r="AD37" s="339">
        <v>0</v>
      </c>
      <c r="AE37" s="339">
        <v>0</v>
      </c>
      <c r="AF37" s="339">
        <v>0</v>
      </c>
      <c r="AG37" s="305">
        <v>72</v>
      </c>
      <c r="AH37" s="304">
        <v>11</v>
      </c>
      <c r="AI37" s="201" t="str">
        <f>IF(L37&gt;'1d. STPIS MED Threshold'!$C$8,"Yes","NO")</f>
        <v>NO</v>
      </c>
      <c r="AJ37" s="126"/>
    </row>
    <row r="38" spans="2:36" x14ac:dyDescent="0.2">
      <c r="B38" s="287" t="s">
        <v>2446</v>
      </c>
      <c r="C38" s="339">
        <v>0</v>
      </c>
      <c r="D38" s="339">
        <v>0</v>
      </c>
      <c r="E38" s="339">
        <v>3.07350123968E-3</v>
      </c>
      <c r="F38" s="339">
        <v>3.07350123968E-3</v>
      </c>
      <c r="G38" s="339">
        <v>0</v>
      </c>
      <c r="H38" s="339">
        <v>0</v>
      </c>
      <c r="I38" s="339">
        <v>0</v>
      </c>
      <c r="J38" s="339">
        <v>0</v>
      </c>
      <c r="K38" s="339">
        <v>2.5223085217799999E-3</v>
      </c>
      <c r="L38" s="339">
        <v>2.5223085217799999E-3</v>
      </c>
      <c r="M38" s="339">
        <v>0</v>
      </c>
      <c r="N38" s="339">
        <v>0</v>
      </c>
      <c r="O38" s="339">
        <v>1.142565517E-5</v>
      </c>
      <c r="P38" s="339">
        <v>1.142565517E-5</v>
      </c>
      <c r="Q38" s="339">
        <v>0</v>
      </c>
      <c r="R38" s="339">
        <v>0</v>
      </c>
      <c r="S38" s="339">
        <v>0</v>
      </c>
      <c r="T38" s="339">
        <v>0</v>
      </c>
      <c r="U38" s="339">
        <v>9.3766116100000005E-6</v>
      </c>
      <c r="V38" s="339">
        <v>9.3766116100000005E-6</v>
      </c>
      <c r="W38" s="339">
        <v>0</v>
      </c>
      <c r="X38" s="339">
        <v>0</v>
      </c>
      <c r="Y38" s="339">
        <v>0</v>
      </c>
      <c r="Z38" s="339">
        <v>0</v>
      </c>
      <c r="AA38" s="339">
        <v>0</v>
      </c>
      <c r="AB38" s="339">
        <v>0</v>
      </c>
      <c r="AC38" s="339">
        <v>0</v>
      </c>
      <c r="AD38" s="339">
        <v>0</v>
      </c>
      <c r="AE38" s="339">
        <v>0</v>
      </c>
      <c r="AF38" s="339">
        <v>0</v>
      </c>
      <c r="AG38" s="305">
        <v>205</v>
      </c>
      <c r="AH38" s="304">
        <v>142</v>
      </c>
      <c r="AI38" s="201" t="str">
        <f>IF(L38&gt;'1d. STPIS MED Threshold'!$C$8,"Yes","NO")</f>
        <v>NO</v>
      </c>
      <c r="AJ38" s="126"/>
    </row>
    <row r="39" spans="2:36" x14ac:dyDescent="0.2">
      <c r="B39" s="287" t="s">
        <v>2447</v>
      </c>
      <c r="C39" s="339">
        <v>7.6684443515000005E-4</v>
      </c>
      <c r="D39" s="339">
        <v>7.6684443515000005E-4</v>
      </c>
      <c r="E39" s="339">
        <v>8.9424794433399998E-3</v>
      </c>
      <c r="F39" s="339">
        <v>8.9424794433399998E-3</v>
      </c>
      <c r="G39" s="339">
        <v>0</v>
      </c>
      <c r="H39" s="339">
        <v>0</v>
      </c>
      <c r="I39" s="339">
        <v>0</v>
      </c>
      <c r="J39" s="339">
        <v>0</v>
      </c>
      <c r="K39" s="339">
        <v>7.4762849864799998E-3</v>
      </c>
      <c r="L39" s="339">
        <v>7.4762849864799998E-3</v>
      </c>
      <c r="M39" s="339">
        <v>1.7428282620000001E-5</v>
      </c>
      <c r="N39" s="339">
        <v>1.7428282620000001E-5</v>
      </c>
      <c r="O39" s="339">
        <v>7.9979586160000001E-5</v>
      </c>
      <c r="P39" s="339">
        <v>7.9979586160000001E-5</v>
      </c>
      <c r="Q39" s="339">
        <v>0</v>
      </c>
      <c r="R39" s="339">
        <v>0</v>
      </c>
      <c r="S39" s="339">
        <v>0</v>
      </c>
      <c r="T39" s="339">
        <v>0</v>
      </c>
      <c r="U39" s="339">
        <v>6.8761818440000005E-5</v>
      </c>
      <c r="V39" s="339">
        <v>6.8761818440000005E-5</v>
      </c>
      <c r="W39" s="339">
        <v>0</v>
      </c>
      <c r="X39" s="339">
        <v>0</v>
      </c>
      <c r="Y39" s="339">
        <v>0</v>
      </c>
      <c r="Z39" s="339">
        <v>0</v>
      </c>
      <c r="AA39" s="339">
        <v>0</v>
      </c>
      <c r="AB39" s="339">
        <v>0</v>
      </c>
      <c r="AC39" s="339">
        <v>0</v>
      </c>
      <c r="AD39" s="339">
        <v>0</v>
      </c>
      <c r="AE39" s="339">
        <v>0</v>
      </c>
      <c r="AF39" s="339">
        <v>0</v>
      </c>
      <c r="AG39" s="305">
        <v>60</v>
      </c>
      <c r="AH39" s="304">
        <v>4</v>
      </c>
      <c r="AI39" s="201" t="str">
        <f>IF(L39&gt;'1d. STPIS MED Threshold'!$C$8,"Yes","NO")</f>
        <v>NO</v>
      </c>
      <c r="AJ39" s="126"/>
    </row>
    <row r="40" spans="2:36" x14ac:dyDescent="0.2">
      <c r="B40" s="287" t="s">
        <v>2448</v>
      </c>
      <c r="C40" s="339">
        <v>0</v>
      </c>
      <c r="D40" s="339">
        <v>0</v>
      </c>
      <c r="E40" s="339">
        <v>0.27525545860675998</v>
      </c>
      <c r="F40" s="339">
        <v>0.27525545860675998</v>
      </c>
      <c r="G40" s="339">
        <v>0</v>
      </c>
      <c r="H40" s="339">
        <v>0</v>
      </c>
      <c r="I40" s="339">
        <v>0</v>
      </c>
      <c r="J40" s="339">
        <v>0</v>
      </c>
      <c r="K40" s="339">
        <v>0.22589195017894001</v>
      </c>
      <c r="L40" s="339">
        <v>0.22589195017894001</v>
      </c>
      <c r="M40" s="339">
        <v>0</v>
      </c>
      <c r="N40" s="339">
        <v>0</v>
      </c>
      <c r="O40" s="339">
        <v>1.4773372129779999E-2</v>
      </c>
      <c r="P40" s="339">
        <v>1.4773372129779999E-2</v>
      </c>
      <c r="Q40" s="339">
        <v>0</v>
      </c>
      <c r="R40" s="339">
        <v>0</v>
      </c>
      <c r="S40" s="339">
        <v>0</v>
      </c>
      <c r="T40" s="339">
        <v>0</v>
      </c>
      <c r="U40" s="339">
        <v>1.212395880542E-2</v>
      </c>
      <c r="V40" s="339">
        <v>1.212395880542E-2</v>
      </c>
      <c r="W40" s="339">
        <v>0</v>
      </c>
      <c r="X40" s="339">
        <v>0</v>
      </c>
      <c r="Y40" s="339">
        <v>6.3526642723600001E-3</v>
      </c>
      <c r="Z40" s="339">
        <v>6.3526642723600001E-3</v>
      </c>
      <c r="AA40" s="339">
        <v>0</v>
      </c>
      <c r="AB40" s="339">
        <v>0</v>
      </c>
      <c r="AC40" s="339">
        <v>0</v>
      </c>
      <c r="AD40" s="339">
        <v>0</v>
      </c>
      <c r="AE40" s="340">
        <v>5.2133960524500004E-3</v>
      </c>
      <c r="AF40" s="340">
        <v>5.2133960524500004E-3</v>
      </c>
      <c r="AG40" s="305">
        <v>285</v>
      </c>
      <c r="AH40" s="304">
        <v>75</v>
      </c>
      <c r="AI40" s="201" t="str">
        <f>IF(L40&gt;'1d. STPIS MED Threshold'!$C$8,"Yes","NO")</f>
        <v>NO</v>
      </c>
      <c r="AJ40" s="126"/>
    </row>
    <row r="41" spans="2:36" x14ac:dyDescent="0.2">
      <c r="B41" s="287" t="s">
        <v>2449</v>
      </c>
      <c r="C41" s="339">
        <v>0</v>
      </c>
      <c r="D41" s="339">
        <v>0</v>
      </c>
      <c r="E41" s="339">
        <v>1.84333903347E-3</v>
      </c>
      <c r="F41" s="339">
        <v>1.84333903347E-3</v>
      </c>
      <c r="G41" s="339">
        <v>0</v>
      </c>
      <c r="H41" s="339">
        <v>0</v>
      </c>
      <c r="I41" s="339">
        <v>0</v>
      </c>
      <c r="J41" s="339">
        <v>0</v>
      </c>
      <c r="K41" s="339">
        <v>1.5127600056300001E-3</v>
      </c>
      <c r="L41" s="339">
        <v>1.5127600056300001E-3</v>
      </c>
      <c r="M41" s="339">
        <v>0</v>
      </c>
      <c r="N41" s="339">
        <v>0</v>
      </c>
      <c r="O41" s="339">
        <v>1.142565517E-5</v>
      </c>
      <c r="P41" s="339">
        <v>1.142565517E-5</v>
      </c>
      <c r="Q41" s="339">
        <v>0</v>
      </c>
      <c r="R41" s="339">
        <v>0</v>
      </c>
      <c r="S41" s="339">
        <v>0</v>
      </c>
      <c r="T41" s="339">
        <v>0</v>
      </c>
      <c r="U41" s="339">
        <v>9.3766116100000005E-6</v>
      </c>
      <c r="V41" s="339">
        <v>9.3766116100000005E-6</v>
      </c>
      <c r="W41" s="339">
        <v>0</v>
      </c>
      <c r="X41" s="339">
        <v>0</v>
      </c>
      <c r="Y41" s="339">
        <v>0</v>
      </c>
      <c r="Z41" s="339">
        <v>0</v>
      </c>
      <c r="AA41" s="339">
        <v>0</v>
      </c>
      <c r="AB41" s="339">
        <v>0</v>
      </c>
      <c r="AC41" s="339">
        <v>0</v>
      </c>
      <c r="AD41" s="339">
        <v>0</v>
      </c>
      <c r="AE41" s="340">
        <v>0</v>
      </c>
      <c r="AF41" s="340">
        <v>0</v>
      </c>
      <c r="AG41" s="305">
        <v>208</v>
      </c>
      <c r="AH41" s="304">
        <v>72</v>
      </c>
      <c r="AI41" s="201" t="str">
        <f>IF(L41&gt;'1d. STPIS MED Threshold'!$C$8,"Yes","NO")</f>
        <v>NO</v>
      </c>
      <c r="AJ41" s="126"/>
    </row>
    <row r="42" spans="2:36" x14ac:dyDescent="0.2">
      <c r="B42" s="287" t="s">
        <v>2450</v>
      </c>
      <c r="C42" s="339">
        <v>0</v>
      </c>
      <c r="D42" s="339">
        <v>0</v>
      </c>
      <c r="E42" s="339">
        <v>5.9916135691080001E-2</v>
      </c>
      <c r="F42" s="339">
        <v>5.9916135691080001E-2</v>
      </c>
      <c r="G42" s="339">
        <v>0</v>
      </c>
      <c r="H42" s="339">
        <v>0</v>
      </c>
      <c r="I42" s="339">
        <v>0</v>
      </c>
      <c r="J42" s="339">
        <v>0</v>
      </c>
      <c r="K42" s="339">
        <v>4.9170951257249997E-2</v>
      </c>
      <c r="L42" s="339">
        <v>4.9170951257249997E-2</v>
      </c>
      <c r="M42" s="339">
        <v>0</v>
      </c>
      <c r="N42" s="339">
        <v>0</v>
      </c>
      <c r="O42" s="339">
        <v>3.0087558603999998E-4</v>
      </c>
      <c r="P42" s="339">
        <v>3.0087558603999998E-4</v>
      </c>
      <c r="Q42" s="339">
        <v>0</v>
      </c>
      <c r="R42" s="339">
        <v>0</v>
      </c>
      <c r="S42" s="339">
        <v>0</v>
      </c>
      <c r="T42" s="339">
        <v>0</v>
      </c>
      <c r="U42" s="339">
        <v>2.4691743893000002E-4</v>
      </c>
      <c r="V42" s="339">
        <v>2.4691743893000002E-4</v>
      </c>
      <c r="W42" s="339">
        <v>0</v>
      </c>
      <c r="X42" s="339">
        <v>0</v>
      </c>
      <c r="Y42" s="339">
        <v>1.76716799903E-3</v>
      </c>
      <c r="Z42" s="339">
        <v>1.76716799903E-3</v>
      </c>
      <c r="AA42" s="339">
        <v>0</v>
      </c>
      <c r="AB42" s="339">
        <v>0</v>
      </c>
      <c r="AC42" s="339">
        <v>0</v>
      </c>
      <c r="AD42" s="339">
        <v>0</v>
      </c>
      <c r="AE42" s="340">
        <v>1.4502492615899999E-3</v>
      </c>
      <c r="AF42" s="340">
        <v>1.4502492615899999E-3</v>
      </c>
      <c r="AG42" s="305">
        <v>293</v>
      </c>
      <c r="AH42" s="304">
        <v>112</v>
      </c>
      <c r="AI42" s="201" t="str">
        <f>IF(L42&gt;'1d. STPIS MED Threshold'!$C$8,"Yes","NO")</f>
        <v>NO</v>
      </c>
      <c r="AJ42" s="126"/>
    </row>
    <row r="43" spans="2:36" x14ac:dyDescent="0.2">
      <c r="B43" s="287" t="s">
        <v>2451</v>
      </c>
      <c r="C43" s="339">
        <v>0</v>
      </c>
      <c r="D43" s="339">
        <v>0</v>
      </c>
      <c r="E43" s="339">
        <v>0.18805104982727999</v>
      </c>
      <c r="F43" s="339">
        <v>0.18805104982727999</v>
      </c>
      <c r="G43" s="339">
        <v>0</v>
      </c>
      <c r="H43" s="339">
        <v>0</v>
      </c>
      <c r="I43" s="339">
        <v>0</v>
      </c>
      <c r="J43" s="339">
        <v>0</v>
      </c>
      <c r="K43" s="339">
        <v>0.15432652487146001</v>
      </c>
      <c r="L43" s="339">
        <v>0.15432652487146001</v>
      </c>
      <c r="M43" s="339">
        <v>0</v>
      </c>
      <c r="N43" s="339">
        <v>0</v>
      </c>
      <c r="O43" s="339">
        <v>7.5409324095999995E-4</v>
      </c>
      <c r="P43" s="339">
        <v>7.5409324095999995E-4</v>
      </c>
      <c r="Q43" s="339">
        <v>0</v>
      </c>
      <c r="R43" s="339">
        <v>0</v>
      </c>
      <c r="S43" s="339">
        <v>0</v>
      </c>
      <c r="T43" s="339">
        <v>0</v>
      </c>
      <c r="U43" s="339">
        <v>6.1885636593999997E-4</v>
      </c>
      <c r="V43" s="339">
        <v>6.1885636593999997E-4</v>
      </c>
      <c r="W43" s="339">
        <v>0</v>
      </c>
      <c r="X43" s="339">
        <v>0</v>
      </c>
      <c r="Y43" s="339">
        <v>0</v>
      </c>
      <c r="Z43" s="339">
        <v>0</v>
      </c>
      <c r="AA43" s="339">
        <v>0</v>
      </c>
      <c r="AB43" s="339">
        <v>0</v>
      </c>
      <c r="AC43" s="339">
        <v>0</v>
      </c>
      <c r="AD43" s="339">
        <v>0</v>
      </c>
      <c r="AE43" s="340">
        <v>0</v>
      </c>
      <c r="AF43" s="340">
        <v>0</v>
      </c>
      <c r="AG43" s="305">
        <v>240</v>
      </c>
      <c r="AH43" s="304">
        <v>55</v>
      </c>
      <c r="AI43" s="201" t="str">
        <f>IF(L43&gt;'1d. STPIS MED Threshold'!$C$8,"Yes","NO")</f>
        <v>NO</v>
      </c>
      <c r="AJ43" s="126"/>
    </row>
    <row r="44" spans="2:36" x14ac:dyDescent="0.2">
      <c r="B44" s="287" t="s">
        <v>2452</v>
      </c>
      <c r="C44" s="339">
        <v>0</v>
      </c>
      <c r="D44" s="339">
        <v>0</v>
      </c>
      <c r="E44" s="339">
        <v>2.5403039985999998E-3</v>
      </c>
      <c r="F44" s="339">
        <v>2.5403039985999998E-3</v>
      </c>
      <c r="G44" s="339">
        <v>0</v>
      </c>
      <c r="H44" s="339">
        <v>0</v>
      </c>
      <c r="I44" s="339">
        <v>0</v>
      </c>
      <c r="J44" s="339">
        <v>0</v>
      </c>
      <c r="K44" s="339">
        <v>2.08473331354E-3</v>
      </c>
      <c r="L44" s="339">
        <v>2.08473331354E-3</v>
      </c>
      <c r="M44" s="339">
        <v>0</v>
      </c>
      <c r="N44" s="339">
        <v>0</v>
      </c>
      <c r="O44" s="339">
        <v>1.142565517E-5</v>
      </c>
      <c r="P44" s="339">
        <v>1.142565517E-5</v>
      </c>
      <c r="Q44" s="339">
        <v>0</v>
      </c>
      <c r="R44" s="339">
        <v>0</v>
      </c>
      <c r="S44" s="339">
        <v>0</v>
      </c>
      <c r="T44" s="339">
        <v>0</v>
      </c>
      <c r="U44" s="339">
        <v>9.3766116100000005E-6</v>
      </c>
      <c r="V44" s="339">
        <v>9.3766116100000005E-6</v>
      </c>
      <c r="W44" s="339">
        <v>0</v>
      </c>
      <c r="X44" s="339">
        <v>0</v>
      </c>
      <c r="Y44" s="339">
        <v>0</v>
      </c>
      <c r="Z44" s="339">
        <v>0</v>
      </c>
      <c r="AA44" s="339">
        <v>0</v>
      </c>
      <c r="AB44" s="339">
        <v>0</v>
      </c>
      <c r="AC44" s="339">
        <v>0</v>
      </c>
      <c r="AD44" s="339">
        <v>0</v>
      </c>
      <c r="AE44" s="340">
        <v>0</v>
      </c>
      <c r="AF44" s="340">
        <v>0</v>
      </c>
      <c r="AG44" s="305">
        <v>90</v>
      </c>
      <c r="AH44" s="304">
        <v>7</v>
      </c>
      <c r="AI44" s="201" t="str">
        <f>IF(L44&gt;'1d. STPIS MED Threshold'!$C$8,"Yes","NO")</f>
        <v>NO</v>
      </c>
      <c r="AJ44" s="126"/>
    </row>
    <row r="45" spans="2:36" x14ac:dyDescent="0.2">
      <c r="B45" s="287" t="s">
        <v>2453</v>
      </c>
      <c r="C45" s="339">
        <v>0</v>
      </c>
      <c r="D45" s="339">
        <v>0</v>
      </c>
      <c r="E45" s="339">
        <v>2.3361656262970001E-2</v>
      </c>
      <c r="F45" s="339">
        <v>2.3361656262970001E-2</v>
      </c>
      <c r="G45" s="339">
        <v>0</v>
      </c>
      <c r="H45" s="339">
        <v>0</v>
      </c>
      <c r="I45" s="339">
        <v>0</v>
      </c>
      <c r="J45" s="339">
        <v>0</v>
      </c>
      <c r="K45" s="339">
        <v>1.917204519527E-2</v>
      </c>
      <c r="L45" s="339">
        <v>1.917204519527E-2</v>
      </c>
      <c r="M45" s="339">
        <v>0</v>
      </c>
      <c r="N45" s="339">
        <v>0</v>
      </c>
      <c r="O45" s="339">
        <v>2.2851310332E-4</v>
      </c>
      <c r="P45" s="339">
        <v>2.2851310332E-4</v>
      </c>
      <c r="Q45" s="339">
        <v>0</v>
      </c>
      <c r="R45" s="339">
        <v>0</v>
      </c>
      <c r="S45" s="339">
        <v>0</v>
      </c>
      <c r="T45" s="339">
        <v>0</v>
      </c>
      <c r="U45" s="339">
        <v>1.8753223209999999E-4</v>
      </c>
      <c r="V45" s="339">
        <v>1.8753223209999999E-4</v>
      </c>
      <c r="W45" s="339">
        <v>0</v>
      </c>
      <c r="X45" s="339">
        <v>0</v>
      </c>
      <c r="Y45" s="339">
        <v>8.4321335125899996E-3</v>
      </c>
      <c r="Z45" s="339">
        <v>8.4321335125899996E-3</v>
      </c>
      <c r="AA45" s="339">
        <v>0</v>
      </c>
      <c r="AB45" s="339">
        <v>0</v>
      </c>
      <c r="AC45" s="339">
        <v>0</v>
      </c>
      <c r="AD45" s="339">
        <v>0</v>
      </c>
      <c r="AE45" s="340">
        <v>6.9199393645799998E-3</v>
      </c>
      <c r="AF45" s="340">
        <v>6.9199393645799998E-3</v>
      </c>
      <c r="AG45" s="305">
        <v>62</v>
      </c>
      <c r="AH45" s="304">
        <v>4</v>
      </c>
      <c r="AI45" s="201" t="str">
        <f>IF(L45&gt;'1d. STPIS MED Threshold'!$C$8,"Yes","NO")</f>
        <v>NO</v>
      </c>
      <c r="AJ45" s="126"/>
    </row>
    <row r="46" spans="2:36" x14ac:dyDescent="0.2">
      <c r="B46" s="287" t="s">
        <v>2454</v>
      </c>
      <c r="C46" s="339">
        <v>0</v>
      </c>
      <c r="D46" s="339">
        <v>0</v>
      </c>
      <c r="E46" s="339">
        <v>5.1415448247490003E-2</v>
      </c>
      <c r="F46" s="339">
        <v>5.1415448247490003E-2</v>
      </c>
      <c r="G46" s="339">
        <v>0</v>
      </c>
      <c r="H46" s="339">
        <v>0</v>
      </c>
      <c r="I46" s="339">
        <v>0</v>
      </c>
      <c r="J46" s="339">
        <v>0</v>
      </c>
      <c r="K46" s="339">
        <v>4.2194752223039998E-2</v>
      </c>
      <c r="L46" s="339">
        <v>4.2194752223039998E-2</v>
      </c>
      <c r="M46" s="339">
        <v>0</v>
      </c>
      <c r="N46" s="339">
        <v>0</v>
      </c>
      <c r="O46" s="339">
        <v>1.2568220682999999E-4</v>
      </c>
      <c r="P46" s="339">
        <v>1.2568220682999999E-4</v>
      </c>
      <c r="Q46" s="339">
        <v>0</v>
      </c>
      <c r="R46" s="339">
        <v>0</v>
      </c>
      <c r="S46" s="339">
        <v>0</v>
      </c>
      <c r="T46" s="339">
        <v>0</v>
      </c>
      <c r="U46" s="339">
        <v>1.0314272766E-4</v>
      </c>
      <c r="V46" s="339">
        <v>1.0314272766E-4</v>
      </c>
      <c r="W46" s="339">
        <v>0</v>
      </c>
      <c r="X46" s="339">
        <v>0</v>
      </c>
      <c r="Y46" s="339">
        <v>0</v>
      </c>
      <c r="Z46" s="339">
        <v>0</v>
      </c>
      <c r="AA46" s="339">
        <v>0</v>
      </c>
      <c r="AB46" s="339">
        <v>0</v>
      </c>
      <c r="AC46" s="339">
        <v>0</v>
      </c>
      <c r="AD46" s="339">
        <v>0</v>
      </c>
      <c r="AE46" s="339">
        <v>0</v>
      </c>
      <c r="AF46" s="339">
        <v>0</v>
      </c>
      <c r="AG46" s="305">
        <v>196</v>
      </c>
      <c r="AH46" s="304">
        <v>17</v>
      </c>
      <c r="AI46" s="201" t="str">
        <f>IF(L46&gt;'1d. STPIS MED Threshold'!$C$8,"Yes","NO")</f>
        <v>NO</v>
      </c>
      <c r="AJ46" s="126"/>
    </row>
    <row r="47" spans="2:36" x14ac:dyDescent="0.2">
      <c r="B47" s="287" t="s">
        <v>2455</v>
      </c>
      <c r="C47" s="339">
        <v>0</v>
      </c>
      <c r="D47" s="339">
        <v>0</v>
      </c>
      <c r="E47" s="339">
        <v>2.9706703432E-4</v>
      </c>
      <c r="F47" s="339">
        <v>2.9706703432E-4</v>
      </c>
      <c r="G47" s="339">
        <v>0</v>
      </c>
      <c r="H47" s="339">
        <v>0</v>
      </c>
      <c r="I47" s="339">
        <v>0</v>
      </c>
      <c r="J47" s="339">
        <v>0</v>
      </c>
      <c r="K47" s="339">
        <v>2.4379190173000001E-4</v>
      </c>
      <c r="L47" s="339">
        <v>2.4379190173000001E-4</v>
      </c>
      <c r="M47" s="339">
        <v>0</v>
      </c>
      <c r="N47" s="339">
        <v>0</v>
      </c>
      <c r="O47" s="339">
        <v>3.80855172E-6</v>
      </c>
      <c r="P47" s="339">
        <v>3.80855172E-6</v>
      </c>
      <c r="Q47" s="339">
        <v>0</v>
      </c>
      <c r="R47" s="339">
        <v>0</v>
      </c>
      <c r="S47" s="339">
        <v>0</v>
      </c>
      <c r="T47" s="339">
        <v>0</v>
      </c>
      <c r="U47" s="339">
        <v>3.1255371999999998E-6</v>
      </c>
      <c r="V47" s="339">
        <v>3.1255371999999998E-6</v>
      </c>
      <c r="W47" s="339">
        <v>0</v>
      </c>
      <c r="X47" s="339">
        <v>0</v>
      </c>
      <c r="Y47" s="339">
        <v>0</v>
      </c>
      <c r="Z47" s="339">
        <v>0</v>
      </c>
      <c r="AA47" s="339">
        <v>0</v>
      </c>
      <c r="AB47" s="339">
        <v>0</v>
      </c>
      <c r="AC47" s="339">
        <v>0</v>
      </c>
      <c r="AD47" s="339">
        <v>0</v>
      </c>
      <c r="AE47" s="339">
        <v>0</v>
      </c>
      <c r="AF47" s="339">
        <v>0</v>
      </c>
      <c r="AG47" s="305">
        <v>194</v>
      </c>
      <c r="AH47" s="304">
        <v>36</v>
      </c>
      <c r="AI47" s="201" t="str">
        <f>IF(L47&gt;'1d. STPIS MED Threshold'!$C$8,"Yes","NO")</f>
        <v>NO</v>
      </c>
      <c r="AJ47" s="126"/>
    </row>
    <row r="48" spans="2:36" x14ac:dyDescent="0.2">
      <c r="B48" s="287" t="s">
        <v>2456</v>
      </c>
      <c r="C48" s="339">
        <v>0</v>
      </c>
      <c r="D48" s="339">
        <v>0</v>
      </c>
      <c r="E48" s="339">
        <v>0.33523253112538998</v>
      </c>
      <c r="F48" s="339">
        <v>0.33523253112538998</v>
      </c>
      <c r="G48" s="339">
        <v>0</v>
      </c>
      <c r="H48" s="339">
        <v>0</v>
      </c>
      <c r="I48" s="339">
        <v>0</v>
      </c>
      <c r="J48" s="339">
        <v>0</v>
      </c>
      <c r="K48" s="339">
        <v>0.27511291003140997</v>
      </c>
      <c r="L48" s="339">
        <v>0.27511291003140997</v>
      </c>
      <c r="M48" s="339">
        <v>0</v>
      </c>
      <c r="N48" s="339">
        <v>0</v>
      </c>
      <c r="O48" s="339">
        <v>6.6954339273399997E-3</v>
      </c>
      <c r="P48" s="339">
        <v>6.6954339273399997E-3</v>
      </c>
      <c r="Q48" s="339">
        <v>0</v>
      </c>
      <c r="R48" s="339">
        <v>0</v>
      </c>
      <c r="S48" s="339">
        <v>0</v>
      </c>
      <c r="T48" s="339">
        <v>0</v>
      </c>
      <c r="U48" s="339">
        <v>5.4946944005999998E-3</v>
      </c>
      <c r="V48" s="339">
        <v>5.4946944005999998E-3</v>
      </c>
      <c r="W48" s="339">
        <v>0</v>
      </c>
      <c r="X48" s="339">
        <v>0</v>
      </c>
      <c r="Y48" s="339">
        <v>0</v>
      </c>
      <c r="Z48" s="339">
        <v>0</v>
      </c>
      <c r="AA48" s="339">
        <v>0</v>
      </c>
      <c r="AB48" s="339">
        <v>0</v>
      </c>
      <c r="AC48" s="339">
        <v>0</v>
      </c>
      <c r="AD48" s="339">
        <v>0</v>
      </c>
      <c r="AE48" s="339">
        <v>0</v>
      </c>
      <c r="AF48" s="339">
        <v>0</v>
      </c>
      <c r="AG48" s="305">
        <v>268</v>
      </c>
      <c r="AH48" s="304">
        <v>55</v>
      </c>
      <c r="AI48" s="201" t="str">
        <f>IF(L48&gt;'1d. STPIS MED Threshold'!$C$8,"Yes","NO")</f>
        <v>NO</v>
      </c>
      <c r="AJ48" s="126"/>
    </row>
    <row r="49" spans="2:36" x14ac:dyDescent="0.2">
      <c r="B49" s="287" t="s">
        <v>2457</v>
      </c>
      <c r="C49" s="339">
        <v>0</v>
      </c>
      <c r="D49" s="339">
        <v>0</v>
      </c>
      <c r="E49" s="339">
        <v>8.1011703679439995E-2</v>
      </c>
      <c r="F49" s="339">
        <v>8.1011703679439995E-2</v>
      </c>
      <c r="G49" s="339">
        <v>0</v>
      </c>
      <c r="H49" s="339">
        <v>0</v>
      </c>
      <c r="I49" s="339">
        <v>0</v>
      </c>
      <c r="J49" s="339">
        <v>0</v>
      </c>
      <c r="K49" s="339">
        <v>6.6483301817500007E-2</v>
      </c>
      <c r="L49" s="339">
        <v>6.6483301817500007E-2</v>
      </c>
      <c r="M49" s="339">
        <v>0</v>
      </c>
      <c r="N49" s="339">
        <v>0</v>
      </c>
      <c r="O49" s="339">
        <v>4.6464331009E-4</v>
      </c>
      <c r="P49" s="339">
        <v>4.6464331009E-4</v>
      </c>
      <c r="Q49" s="339">
        <v>0</v>
      </c>
      <c r="R49" s="339">
        <v>0</v>
      </c>
      <c r="S49" s="339">
        <v>0</v>
      </c>
      <c r="T49" s="339">
        <v>0</v>
      </c>
      <c r="U49" s="339">
        <v>3.8131553860999999E-4</v>
      </c>
      <c r="V49" s="339">
        <v>3.8131553860999999E-4</v>
      </c>
      <c r="W49" s="339">
        <v>0</v>
      </c>
      <c r="X49" s="339">
        <v>0</v>
      </c>
      <c r="Y49" s="339">
        <v>0</v>
      </c>
      <c r="Z49" s="339">
        <v>0</v>
      </c>
      <c r="AA49" s="339">
        <v>0</v>
      </c>
      <c r="AB49" s="339">
        <v>0</v>
      </c>
      <c r="AC49" s="339">
        <v>0</v>
      </c>
      <c r="AD49" s="339">
        <v>0</v>
      </c>
      <c r="AE49" s="339">
        <v>0</v>
      </c>
      <c r="AF49" s="339">
        <v>0</v>
      </c>
      <c r="AG49" s="305">
        <v>231</v>
      </c>
      <c r="AH49" s="304">
        <v>28</v>
      </c>
      <c r="AI49" s="201" t="str">
        <f>IF(L49&gt;'1d. STPIS MED Threshold'!$C$8,"Yes","NO")</f>
        <v>NO</v>
      </c>
      <c r="AJ49" s="126"/>
    </row>
    <row r="50" spans="2:36" x14ac:dyDescent="0.2">
      <c r="B50" s="287" t="s">
        <v>2458</v>
      </c>
      <c r="C50" s="339">
        <v>0</v>
      </c>
      <c r="D50" s="339">
        <v>0</v>
      </c>
      <c r="E50" s="339">
        <v>4.5321765492199999E-3</v>
      </c>
      <c r="F50" s="339">
        <v>4.5321765492199999E-3</v>
      </c>
      <c r="G50" s="339">
        <v>0</v>
      </c>
      <c r="H50" s="339">
        <v>0</v>
      </c>
      <c r="I50" s="339">
        <v>0</v>
      </c>
      <c r="J50" s="339">
        <v>0</v>
      </c>
      <c r="K50" s="339">
        <v>3.7193892700300001E-3</v>
      </c>
      <c r="L50" s="339">
        <v>3.7193892700300001E-3</v>
      </c>
      <c r="M50" s="339">
        <v>0</v>
      </c>
      <c r="N50" s="339">
        <v>0</v>
      </c>
      <c r="O50" s="339">
        <v>7.6171034440000005E-5</v>
      </c>
      <c r="P50" s="339">
        <v>7.6171034440000005E-5</v>
      </c>
      <c r="Q50" s="339">
        <v>0</v>
      </c>
      <c r="R50" s="339">
        <v>0</v>
      </c>
      <c r="S50" s="339">
        <v>0</v>
      </c>
      <c r="T50" s="339">
        <v>0</v>
      </c>
      <c r="U50" s="339">
        <v>6.2510744030000001E-5</v>
      </c>
      <c r="V50" s="339">
        <v>6.2510744030000001E-5</v>
      </c>
      <c r="W50" s="339">
        <v>0</v>
      </c>
      <c r="X50" s="339">
        <v>0</v>
      </c>
      <c r="Y50" s="339">
        <v>0</v>
      </c>
      <c r="Z50" s="339">
        <v>0</v>
      </c>
      <c r="AA50" s="339">
        <v>0</v>
      </c>
      <c r="AB50" s="339">
        <v>0</v>
      </c>
      <c r="AC50" s="339">
        <v>0</v>
      </c>
      <c r="AD50" s="339">
        <v>0</v>
      </c>
      <c r="AE50" s="339">
        <v>0</v>
      </c>
      <c r="AF50" s="339">
        <v>0</v>
      </c>
      <c r="AG50" s="305">
        <v>210</v>
      </c>
      <c r="AH50" s="304">
        <v>12</v>
      </c>
      <c r="AI50" s="201" t="str">
        <f>IF(L50&gt;'1d. STPIS MED Threshold'!$C$8,"Yes","NO")</f>
        <v>NO</v>
      </c>
      <c r="AJ50" s="126"/>
    </row>
    <row r="51" spans="2:36" x14ac:dyDescent="0.2">
      <c r="B51" s="287" t="s">
        <v>2459</v>
      </c>
      <c r="C51" s="339">
        <v>0</v>
      </c>
      <c r="D51" s="339">
        <v>0</v>
      </c>
      <c r="E51" s="339">
        <v>9.9631713048499992E-3</v>
      </c>
      <c r="F51" s="339">
        <v>9.9631713048499992E-3</v>
      </c>
      <c r="G51" s="339">
        <v>0</v>
      </c>
      <c r="H51" s="339">
        <v>0</v>
      </c>
      <c r="I51" s="339">
        <v>0</v>
      </c>
      <c r="J51" s="339">
        <v>0</v>
      </c>
      <c r="K51" s="339">
        <v>8.1764053196599993E-3</v>
      </c>
      <c r="L51" s="339">
        <v>8.1764053196599993E-3</v>
      </c>
      <c r="M51" s="339">
        <v>0</v>
      </c>
      <c r="N51" s="339">
        <v>0</v>
      </c>
      <c r="O51" s="339">
        <v>3.046841378E-5</v>
      </c>
      <c r="P51" s="339">
        <v>3.046841378E-5</v>
      </c>
      <c r="Q51" s="339">
        <v>0</v>
      </c>
      <c r="R51" s="339">
        <v>0</v>
      </c>
      <c r="S51" s="339">
        <v>0</v>
      </c>
      <c r="T51" s="339">
        <v>0</v>
      </c>
      <c r="U51" s="339">
        <v>2.5004297609999998E-5</v>
      </c>
      <c r="V51" s="339">
        <v>2.5004297609999998E-5</v>
      </c>
      <c r="W51" s="339">
        <v>0</v>
      </c>
      <c r="X51" s="339">
        <v>0</v>
      </c>
      <c r="Y51" s="339">
        <v>0</v>
      </c>
      <c r="Z51" s="339">
        <v>0</v>
      </c>
      <c r="AA51" s="339">
        <v>0</v>
      </c>
      <c r="AB51" s="339">
        <v>0</v>
      </c>
      <c r="AC51" s="339">
        <v>0</v>
      </c>
      <c r="AD51" s="339">
        <v>0</v>
      </c>
      <c r="AE51" s="339">
        <v>0</v>
      </c>
      <c r="AF51" s="339">
        <v>0</v>
      </c>
      <c r="AG51" s="305">
        <v>95</v>
      </c>
      <c r="AH51" s="304">
        <v>2</v>
      </c>
      <c r="AI51" s="201" t="str">
        <f>IF(L51&gt;'1d. STPIS MED Threshold'!$C$8,"Yes","NO")</f>
        <v>NO</v>
      </c>
      <c r="AJ51" s="126"/>
    </row>
    <row r="52" spans="2:36" x14ac:dyDescent="0.2">
      <c r="B52" s="287" t="s">
        <v>2460</v>
      </c>
      <c r="C52" s="339">
        <v>0</v>
      </c>
      <c r="D52" s="339">
        <v>0</v>
      </c>
      <c r="E52" s="339">
        <v>2.5208803848159999E-2</v>
      </c>
      <c r="F52" s="339">
        <v>2.5208803848159999E-2</v>
      </c>
      <c r="G52" s="339">
        <v>0</v>
      </c>
      <c r="H52" s="339">
        <v>0</v>
      </c>
      <c r="I52" s="339">
        <v>0</v>
      </c>
      <c r="J52" s="339">
        <v>0</v>
      </c>
      <c r="K52" s="339">
        <v>2.0687930738100001E-2</v>
      </c>
      <c r="L52" s="339">
        <v>2.0687930738100001E-2</v>
      </c>
      <c r="M52" s="339">
        <v>0</v>
      </c>
      <c r="N52" s="339">
        <v>0</v>
      </c>
      <c r="O52" s="339">
        <v>1.4853351716E-4</v>
      </c>
      <c r="P52" s="339">
        <v>1.4853351716E-4</v>
      </c>
      <c r="Q52" s="339">
        <v>0</v>
      </c>
      <c r="R52" s="339">
        <v>0</v>
      </c>
      <c r="S52" s="339">
        <v>0</v>
      </c>
      <c r="T52" s="339">
        <v>0</v>
      </c>
      <c r="U52" s="339">
        <v>1.2189595087E-4</v>
      </c>
      <c r="V52" s="339">
        <v>1.2189595087E-4</v>
      </c>
      <c r="W52" s="339">
        <v>0</v>
      </c>
      <c r="X52" s="339">
        <v>0</v>
      </c>
      <c r="Y52" s="339">
        <v>0</v>
      </c>
      <c r="Z52" s="339">
        <v>0</v>
      </c>
      <c r="AA52" s="339">
        <v>0</v>
      </c>
      <c r="AB52" s="339">
        <v>0</v>
      </c>
      <c r="AC52" s="339">
        <v>0</v>
      </c>
      <c r="AD52" s="339">
        <v>0</v>
      </c>
      <c r="AE52" s="339">
        <v>0</v>
      </c>
      <c r="AF52" s="339">
        <v>0</v>
      </c>
      <c r="AG52" s="305">
        <v>60</v>
      </c>
      <c r="AH52" s="304">
        <v>2</v>
      </c>
      <c r="AI52" s="201" t="str">
        <f>IF(L52&gt;'1d. STPIS MED Threshold'!$C$8,"Yes","NO")</f>
        <v>NO</v>
      </c>
      <c r="AJ52" s="126"/>
    </row>
    <row r="53" spans="2:36" x14ac:dyDescent="0.2">
      <c r="B53" s="287" t="s">
        <v>2461</v>
      </c>
      <c r="C53" s="339">
        <v>6.2741817420999997E-4</v>
      </c>
      <c r="D53" s="339">
        <v>6.2741817420999997E-4</v>
      </c>
      <c r="E53" s="339">
        <v>0.51514851447440002</v>
      </c>
      <c r="F53" s="339">
        <v>0.51514851447440002</v>
      </c>
      <c r="G53" s="339">
        <v>0</v>
      </c>
      <c r="H53" s="339">
        <v>0</v>
      </c>
      <c r="I53" s="339">
        <v>0</v>
      </c>
      <c r="J53" s="339">
        <v>0</v>
      </c>
      <c r="K53" s="339">
        <v>0.42287580677928999</v>
      </c>
      <c r="L53" s="339">
        <v>0.42287580677928999</v>
      </c>
      <c r="M53" s="339">
        <v>1.7428282620000001E-5</v>
      </c>
      <c r="N53" s="339">
        <v>1.7428282620000001E-5</v>
      </c>
      <c r="O53" s="339">
        <v>8.6758808228000004E-3</v>
      </c>
      <c r="P53" s="339">
        <v>8.6758808228000004E-3</v>
      </c>
      <c r="Q53" s="339">
        <v>0</v>
      </c>
      <c r="R53" s="339">
        <v>0</v>
      </c>
      <c r="S53" s="339">
        <v>0</v>
      </c>
      <c r="T53" s="339">
        <v>0</v>
      </c>
      <c r="U53" s="339">
        <v>7.1230992826899998E-3</v>
      </c>
      <c r="V53" s="339">
        <v>7.1230992826899998E-3</v>
      </c>
      <c r="W53" s="339">
        <v>0</v>
      </c>
      <c r="X53" s="339">
        <v>0</v>
      </c>
      <c r="Y53" s="339">
        <v>0</v>
      </c>
      <c r="Z53" s="339">
        <v>0</v>
      </c>
      <c r="AA53" s="339">
        <v>0</v>
      </c>
      <c r="AB53" s="339">
        <v>0</v>
      </c>
      <c r="AC53" s="339">
        <v>0</v>
      </c>
      <c r="AD53" s="339">
        <v>0</v>
      </c>
      <c r="AE53" s="339">
        <v>0</v>
      </c>
      <c r="AF53" s="339">
        <v>0</v>
      </c>
      <c r="AG53" s="305">
        <v>232</v>
      </c>
      <c r="AH53" s="304">
        <v>31</v>
      </c>
      <c r="AI53" s="201" t="str">
        <f>IF(L53&gt;'1d. STPIS MED Threshold'!$C$8,"Yes","NO")</f>
        <v>NO</v>
      </c>
      <c r="AJ53" s="126"/>
    </row>
    <row r="54" spans="2:36" x14ac:dyDescent="0.2">
      <c r="B54" s="287" t="s">
        <v>2462</v>
      </c>
      <c r="C54" s="339">
        <v>0</v>
      </c>
      <c r="D54" s="339">
        <v>0</v>
      </c>
      <c r="E54" s="339">
        <v>0</v>
      </c>
      <c r="F54" s="339">
        <v>0</v>
      </c>
      <c r="G54" s="339">
        <v>0</v>
      </c>
      <c r="H54" s="339">
        <v>0</v>
      </c>
      <c r="I54" s="339">
        <v>0</v>
      </c>
      <c r="J54" s="339">
        <v>0</v>
      </c>
      <c r="K54" s="339">
        <v>0</v>
      </c>
      <c r="L54" s="339">
        <v>0</v>
      </c>
      <c r="M54" s="339">
        <v>0</v>
      </c>
      <c r="N54" s="339">
        <v>0</v>
      </c>
      <c r="O54" s="339">
        <v>0</v>
      </c>
      <c r="P54" s="339">
        <v>0</v>
      </c>
      <c r="Q54" s="339">
        <v>0</v>
      </c>
      <c r="R54" s="339">
        <v>0</v>
      </c>
      <c r="S54" s="339">
        <v>0</v>
      </c>
      <c r="T54" s="339">
        <v>0</v>
      </c>
      <c r="U54" s="339">
        <v>0</v>
      </c>
      <c r="V54" s="339">
        <v>0</v>
      </c>
      <c r="W54" s="339">
        <v>0</v>
      </c>
      <c r="X54" s="339">
        <v>0</v>
      </c>
      <c r="Y54" s="339">
        <v>0</v>
      </c>
      <c r="Z54" s="339">
        <v>0</v>
      </c>
      <c r="AA54" s="339">
        <v>0</v>
      </c>
      <c r="AB54" s="339">
        <v>0</v>
      </c>
      <c r="AC54" s="339">
        <v>0</v>
      </c>
      <c r="AD54" s="339">
        <v>0</v>
      </c>
      <c r="AE54" s="339">
        <v>0</v>
      </c>
      <c r="AF54" s="339">
        <v>0</v>
      </c>
      <c r="AG54" s="305">
        <v>196</v>
      </c>
      <c r="AH54" s="304">
        <v>14</v>
      </c>
      <c r="AI54" s="201" t="str">
        <f>IF(L54&gt;'1d. STPIS MED Threshold'!$C$8,"Yes","NO")</f>
        <v>NO</v>
      </c>
      <c r="AJ54" s="126"/>
    </row>
    <row r="55" spans="2:36" x14ac:dyDescent="0.2">
      <c r="B55" s="287" t="s">
        <v>2463</v>
      </c>
      <c r="C55" s="339">
        <v>2.7362403708700001E-3</v>
      </c>
      <c r="D55" s="339">
        <v>2.7362403708700001E-3</v>
      </c>
      <c r="E55" s="339">
        <v>0</v>
      </c>
      <c r="F55" s="339">
        <v>0</v>
      </c>
      <c r="G55" s="339">
        <v>0</v>
      </c>
      <c r="H55" s="339">
        <v>0</v>
      </c>
      <c r="I55" s="339">
        <v>0</v>
      </c>
      <c r="J55" s="339">
        <v>0</v>
      </c>
      <c r="K55" s="339">
        <v>4.9070934067E-4</v>
      </c>
      <c r="L55" s="339">
        <v>4.9070934067E-4</v>
      </c>
      <c r="M55" s="339">
        <v>1.7428282620000001E-5</v>
      </c>
      <c r="N55" s="339">
        <v>1.7428282620000001E-5</v>
      </c>
      <c r="O55" s="339">
        <v>0</v>
      </c>
      <c r="P55" s="339">
        <v>0</v>
      </c>
      <c r="Q55" s="339">
        <v>0</v>
      </c>
      <c r="R55" s="339">
        <v>0</v>
      </c>
      <c r="S55" s="339">
        <v>0</v>
      </c>
      <c r="T55" s="339">
        <v>0</v>
      </c>
      <c r="U55" s="339">
        <v>3.1255371999999998E-6</v>
      </c>
      <c r="V55" s="339">
        <v>3.1255371999999998E-6</v>
      </c>
      <c r="W55" s="339">
        <v>0</v>
      </c>
      <c r="X55" s="339">
        <v>0</v>
      </c>
      <c r="Y55" s="339">
        <v>0</v>
      </c>
      <c r="Z55" s="339">
        <v>0</v>
      </c>
      <c r="AA55" s="339">
        <v>0</v>
      </c>
      <c r="AB55" s="339">
        <v>0</v>
      </c>
      <c r="AC55" s="339">
        <v>0</v>
      </c>
      <c r="AD55" s="339">
        <v>0</v>
      </c>
      <c r="AE55" s="339">
        <v>0</v>
      </c>
      <c r="AF55" s="339">
        <v>0</v>
      </c>
      <c r="AG55" s="305">
        <v>208</v>
      </c>
      <c r="AH55" s="304">
        <v>33</v>
      </c>
      <c r="AI55" s="201" t="str">
        <f>IF(L55&gt;'1d. STPIS MED Threshold'!$C$8,"Yes","NO")</f>
        <v>NO</v>
      </c>
      <c r="AJ55" s="126"/>
    </row>
    <row r="56" spans="2:36" x14ac:dyDescent="0.2">
      <c r="B56" s="287" t="s">
        <v>2464</v>
      </c>
      <c r="C56" s="339">
        <v>0</v>
      </c>
      <c r="D56" s="339">
        <v>0</v>
      </c>
      <c r="E56" s="339">
        <v>3.9647023426400002E-3</v>
      </c>
      <c r="F56" s="339">
        <v>3.9647023426400002E-3</v>
      </c>
      <c r="G56" s="339">
        <v>0</v>
      </c>
      <c r="H56" s="339">
        <v>0</v>
      </c>
      <c r="I56" s="339">
        <v>0</v>
      </c>
      <c r="J56" s="339">
        <v>0</v>
      </c>
      <c r="K56" s="339">
        <v>3.2536842269800001E-3</v>
      </c>
      <c r="L56" s="339">
        <v>3.2536842269800001E-3</v>
      </c>
      <c r="M56" s="339">
        <v>0</v>
      </c>
      <c r="N56" s="339">
        <v>0</v>
      </c>
      <c r="O56" s="339">
        <v>1.523420689E-5</v>
      </c>
      <c r="P56" s="339">
        <v>1.523420689E-5</v>
      </c>
      <c r="Q56" s="339">
        <v>0</v>
      </c>
      <c r="R56" s="339">
        <v>0</v>
      </c>
      <c r="S56" s="339">
        <v>0</v>
      </c>
      <c r="T56" s="339">
        <v>0</v>
      </c>
      <c r="U56" s="339">
        <v>1.2502148810000001E-5</v>
      </c>
      <c r="V56" s="339">
        <v>1.2502148810000001E-5</v>
      </c>
      <c r="W56" s="339">
        <v>0</v>
      </c>
      <c r="X56" s="339">
        <v>0</v>
      </c>
      <c r="Y56" s="339">
        <v>2.9897131018E-3</v>
      </c>
      <c r="Z56" s="339">
        <v>2.9897131018E-3</v>
      </c>
      <c r="AA56" s="339">
        <v>0</v>
      </c>
      <c r="AB56" s="339">
        <v>0</v>
      </c>
      <c r="AC56" s="339">
        <v>0</v>
      </c>
      <c r="AD56" s="339">
        <v>0</v>
      </c>
      <c r="AE56" s="340">
        <v>2.45354670334E-3</v>
      </c>
      <c r="AF56" s="340">
        <v>2.45354670334E-3</v>
      </c>
      <c r="AG56" s="305">
        <v>179</v>
      </c>
      <c r="AH56" s="304">
        <v>53</v>
      </c>
      <c r="AI56" s="201" t="str">
        <f>IF(L56&gt;'1d. STPIS MED Threshold'!$C$8,"Yes","NO")</f>
        <v>NO</v>
      </c>
      <c r="AJ56" s="126"/>
    </row>
    <row r="57" spans="2:36" x14ac:dyDescent="0.2">
      <c r="B57" s="287" t="s">
        <v>2465</v>
      </c>
      <c r="C57" s="339">
        <v>0</v>
      </c>
      <c r="D57" s="339">
        <v>0</v>
      </c>
      <c r="E57" s="339">
        <v>0</v>
      </c>
      <c r="F57" s="339">
        <v>0</v>
      </c>
      <c r="G57" s="339">
        <v>0</v>
      </c>
      <c r="H57" s="339">
        <v>0</v>
      </c>
      <c r="I57" s="339">
        <v>0</v>
      </c>
      <c r="J57" s="339">
        <v>0</v>
      </c>
      <c r="K57" s="339">
        <v>0</v>
      </c>
      <c r="L57" s="339">
        <v>0</v>
      </c>
      <c r="M57" s="339">
        <v>0</v>
      </c>
      <c r="N57" s="339">
        <v>0</v>
      </c>
      <c r="O57" s="339">
        <v>0</v>
      </c>
      <c r="P57" s="339">
        <v>0</v>
      </c>
      <c r="Q57" s="339">
        <v>0</v>
      </c>
      <c r="R57" s="339">
        <v>0</v>
      </c>
      <c r="S57" s="339">
        <v>0</v>
      </c>
      <c r="T57" s="339">
        <v>0</v>
      </c>
      <c r="U57" s="339">
        <v>0</v>
      </c>
      <c r="V57" s="339">
        <v>0</v>
      </c>
      <c r="W57" s="339">
        <v>0</v>
      </c>
      <c r="X57" s="339">
        <v>0</v>
      </c>
      <c r="Y57" s="339">
        <v>0</v>
      </c>
      <c r="Z57" s="339">
        <v>0</v>
      </c>
      <c r="AA57" s="339">
        <v>0</v>
      </c>
      <c r="AB57" s="339">
        <v>0</v>
      </c>
      <c r="AC57" s="339">
        <v>0</v>
      </c>
      <c r="AD57" s="339">
        <v>0</v>
      </c>
      <c r="AE57" s="339">
        <v>0</v>
      </c>
      <c r="AF57" s="339">
        <v>0</v>
      </c>
      <c r="AG57" s="305">
        <v>205</v>
      </c>
      <c r="AH57" s="304">
        <v>117</v>
      </c>
      <c r="AI57" s="201" t="str">
        <f>IF(L57&gt;'1d. STPIS MED Threshold'!$C$8,"Yes","NO")</f>
        <v>NO</v>
      </c>
      <c r="AJ57" s="126"/>
    </row>
    <row r="58" spans="2:36" x14ac:dyDescent="0.2">
      <c r="B58" s="287" t="s">
        <v>2466</v>
      </c>
      <c r="C58" s="339">
        <v>1.06312523964E-3</v>
      </c>
      <c r="D58" s="339">
        <v>1.06312523964E-3</v>
      </c>
      <c r="E58" s="339">
        <v>1.7149908404329998E-2</v>
      </c>
      <c r="F58" s="339">
        <v>1.7149908404329998E-2</v>
      </c>
      <c r="G58" s="339">
        <v>0</v>
      </c>
      <c r="H58" s="339">
        <v>0</v>
      </c>
      <c r="I58" s="339">
        <v>0</v>
      </c>
      <c r="J58" s="339">
        <v>0</v>
      </c>
      <c r="K58" s="339">
        <v>1.426495178859E-2</v>
      </c>
      <c r="L58" s="339">
        <v>1.426495178859E-2</v>
      </c>
      <c r="M58" s="339">
        <v>1.7428282620000001E-5</v>
      </c>
      <c r="N58" s="339">
        <v>1.7428282620000001E-5</v>
      </c>
      <c r="O58" s="339">
        <v>3.7323806875999999E-4</v>
      </c>
      <c r="P58" s="339">
        <v>3.7323806875999999E-4</v>
      </c>
      <c r="Q58" s="339">
        <v>0</v>
      </c>
      <c r="R58" s="339">
        <v>0</v>
      </c>
      <c r="S58" s="339">
        <v>0</v>
      </c>
      <c r="T58" s="339">
        <v>0</v>
      </c>
      <c r="U58" s="339">
        <v>3.0942818296999998E-4</v>
      </c>
      <c r="V58" s="339">
        <v>3.0942818296999998E-4</v>
      </c>
      <c r="W58" s="339">
        <v>0</v>
      </c>
      <c r="X58" s="339">
        <v>0</v>
      </c>
      <c r="Y58" s="339">
        <v>0</v>
      </c>
      <c r="Z58" s="339">
        <v>0</v>
      </c>
      <c r="AA58" s="339">
        <v>0</v>
      </c>
      <c r="AB58" s="339">
        <v>0</v>
      </c>
      <c r="AC58" s="339">
        <v>0</v>
      </c>
      <c r="AD58" s="339">
        <v>0</v>
      </c>
      <c r="AE58" s="339">
        <v>0</v>
      </c>
      <c r="AF58" s="339">
        <v>0</v>
      </c>
      <c r="AG58" s="305">
        <v>141</v>
      </c>
      <c r="AH58" s="304">
        <v>37</v>
      </c>
      <c r="AI58" s="201" t="str">
        <f>IF(L58&gt;'1d. STPIS MED Threshold'!$C$8,"Yes","NO")</f>
        <v>NO</v>
      </c>
      <c r="AJ58" s="126"/>
    </row>
    <row r="59" spans="2:36" x14ac:dyDescent="0.2">
      <c r="B59" s="287" t="s">
        <v>2467</v>
      </c>
      <c r="C59" s="339">
        <v>1.028268674405E-2</v>
      </c>
      <c r="D59" s="339">
        <v>1.028268674405E-2</v>
      </c>
      <c r="E59" s="339">
        <v>4.3036634459000002E-3</v>
      </c>
      <c r="F59" s="339">
        <v>4.3036634459000002E-3</v>
      </c>
      <c r="G59" s="339">
        <v>0</v>
      </c>
      <c r="H59" s="339">
        <v>0</v>
      </c>
      <c r="I59" s="339">
        <v>0</v>
      </c>
      <c r="J59" s="339">
        <v>0</v>
      </c>
      <c r="K59" s="339">
        <v>5.3759239869399997E-3</v>
      </c>
      <c r="L59" s="339">
        <v>5.3759239869399997E-3</v>
      </c>
      <c r="M59" s="339">
        <v>1.7428282617E-4</v>
      </c>
      <c r="N59" s="339">
        <v>1.7428282617E-4</v>
      </c>
      <c r="O59" s="339">
        <v>2.2851310330000001E-5</v>
      </c>
      <c r="P59" s="339">
        <v>2.2851310330000001E-5</v>
      </c>
      <c r="Q59" s="339">
        <v>0</v>
      </c>
      <c r="R59" s="339">
        <v>0</v>
      </c>
      <c r="S59" s="339">
        <v>0</v>
      </c>
      <c r="T59" s="339">
        <v>0</v>
      </c>
      <c r="U59" s="339">
        <v>5.000859523E-5</v>
      </c>
      <c r="V59" s="339">
        <v>5.000859523E-5</v>
      </c>
      <c r="W59" s="339">
        <v>0</v>
      </c>
      <c r="X59" s="339">
        <v>0</v>
      </c>
      <c r="Y59" s="339">
        <v>0</v>
      </c>
      <c r="Z59" s="339">
        <v>0</v>
      </c>
      <c r="AA59" s="339">
        <v>0</v>
      </c>
      <c r="AB59" s="339">
        <v>0</v>
      </c>
      <c r="AC59" s="339">
        <v>0</v>
      </c>
      <c r="AD59" s="339">
        <v>0</v>
      </c>
      <c r="AE59" s="339">
        <v>0</v>
      </c>
      <c r="AF59" s="339">
        <v>0</v>
      </c>
      <c r="AG59" s="305">
        <v>71</v>
      </c>
      <c r="AH59" s="304">
        <v>13</v>
      </c>
      <c r="AI59" s="201" t="str">
        <f>IF(L59&gt;'1d. STPIS MED Threshold'!$C$8,"Yes","NO")</f>
        <v>NO</v>
      </c>
      <c r="AJ59" s="126"/>
    </row>
    <row r="60" spans="2:36" x14ac:dyDescent="0.2">
      <c r="B60" s="287" t="s">
        <v>2468</v>
      </c>
      <c r="C60" s="339">
        <v>0.69622503398515001</v>
      </c>
      <c r="D60" s="339">
        <v>0.69622503398515001</v>
      </c>
      <c r="E60" s="339">
        <v>0.93706368279333996</v>
      </c>
      <c r="F60" s="339">
        <v>0.93706368279333996</v>
      </c>
      <c r="G60" s="339">
        <v>0</v>
      </c>
      <c r="H60" s="339">
        <v>0</v>
      </c>
      <c r="I60" s="339">
        <v>0</v>
      </c>
      <c r="J60" s="339">
        <v>0</v>
      </c>
      <c r="K60" s="339">
        <v>0.89387238431604998</v>
      </c>
      <c r="L60" s="339">
        <v>0.89387238431604998</v>
      </c>
      <c r="M60" s="339">
        <v>9.6552685698399997E-3</v>
      </c>
      <c r="N60" s="339">
        <v>9.6552685698399997E-3</v>
      </c>
      <c r="O60" s="339">
        <v>1.120475916623E-2</v>
      </c>
      <c r="P60" s="339">
        <v>1.120475916623E-2</v>
      </c>
      <c r="Q60" s="339">
        <v>0</v>
      </c>
      <c r="R60" s="339">
        <v>0</v>
      </c>
      <c r="S60" s="339">
        <v>0</v>
      </c>
      <c r="T60" s="339">
        <v>0</v>
      </c>
      <c r="U60" s="339">
        <v>1.0926878057170001E-2</v>
      </c>
      <c r="V60" s="339">
        <v>1.0926878057170001E-2</v>
      </c>
      <c r="W60" s="339">
        <v>0</v>
      </c>
      <c r="X60" s="339">
        <v>0</v>
      </c>
      <c r="Y60" s="339">
        <v>0</v>
      </c>
      <c r="Z60" s="339">
        <v>0</v>
      </c>
      <c r="AA60" s="339">
        <v>0</v>
      </c>
      <c r="AB60" s="339">
        <v>0</v>
      </c>
      <c r="AC60" s="339">
        <v>0</v>
      </c>
      <c r="AD60" s="339">
        <v>0</v>
      </c>
      <c r="AE60" s="339">
        <v>0</v>
      </c>
      <c r="AF60" s="339">
        <v>0</v>
      </c>
      <c r="AG60" s="305">
        <v>581</v>
      </c>
      <c r="AH60" s="304">
        <v>311</v>
      </c>
      <c r="AI60" s="201" t="str">
        <f>IF(L60&gt;'1d. STPIS MED Threshold'!$C$8,"Yes","NO")</f>
        <v>NO</v>
      </c>
      <c r="AJ60" s="126"/>
    </row>
    <row r="61" spans="2:36" x14ac:dyDescent="0.2">
      <c r="B61" s="287" t="s">
        <v>2469</v>
      </c>
      <c r="C61" s="339">
        <v>0.40808323747778003</v>
      </c>
      <c r="D61" s="339">
        <v>0.40808323747778003</v>
      </c>
      <c r="E61" s="339">
        <v>0</v>
      </c>
      <c r="F61" s="339">
        <v>0</v>
      </c>
      <c r="G61" s="339">
        <v>0</v>
      </c>
      <c r="H61" s="339">
        <v>0</v>
      </c>
      <c r="I61" s="339">
        <v>0</v>
      </c>
      <c r="J61" s="339">
        <v>0</v>
      </c>
      <c r="K61" s="339">
        <v>7.3184453577959996E-2</v>
      </c>
      <c r="L61" s="339">
        <v>7.3184453577959996E-2</v>
      </c>
      <c r="M61" s="339">
        <v>9.9864059395599995E-3</v>
      </c>
      <c r="N61" s="339">
        <v>9.9864059395599995E-3</v>
      </c>
      <c r="O61" s="339">
        <v>0</v>
      </c>
      <c r="P61" s="339">
        <v>0</v>
      </c>
      <c r="Q61" s="339">
        <v>0</v>
      </c>
      <c r="R61" s="339">
        <v>0</v>
      </c>
      <c r="S61" s="339">
        <v>0</v>
      </c>
      <c r="T61" s="339">
        <v>0</v>
      </c>
      <c r="U61" s="339">
        <v>1.7909328165800001E-3</v>
      </c>
      <c r="V61" s="339">
        <v>1.7909328165800001E-3</v>
      </c>
      <c r="W61" s="339">
        <v>0</v>
      </c>
      <c r="X61" s="339">
        <v>0</v>
      </c>
      <c r="Y61" s="339">
        <v>0</v>
      </c>
      <c r="Z61" s="339">
        <v>0</v>
      </c>
      <c r="AA61" s="339">
        <v>0</v>
      </c>
      <c r="AB61" s="339">
        <v>0</v>
      </c>
      <c r="AC61" s="339">
        <v>0</v>
      </c>
      <c r="AD61" s="339">
        <v>0</v>
      </c>
      <c r="AE61" s="339">
        <v>0</v>
      </c>
      <c r="AF61" s="339">
        <v>0</v>
      </c>
      <c r="AG61" s="305">
        <v>307</v>
      </c>
      <c r="AH61" s="304">
        <v>132</v>
      </c>
      <c r="AI61" s="201" t="str">
        <f>IF(L61&gt;'1d. STPIS MED Threshold'!$C$8,"Yes","NO")</f>
        <v>NO</v>
      </c>
      <c r="AJ61" s="126"/>
    </row>
    <row r="62" spans="2:36" x14ac:dyDescent="0.2">
      <c r="B62" s="287" t="s">
        <v>2470</v>
      </c>
      <c r="C62" s="339">
        <v>0</v>
      </c>
      <c r="D62" s="339">
        <v>0</v>
      </c>
      <c r="E62" s="339">
        <v>0.27365967543522002</v>
      </c>
      <c r="F62" s="339">
        <v>0.27365967543522002</v>
      </c>
      <c r="G62" s="339">
        <v>0</v>
      </c>
      <c r="H62" s="339">
        <v>0</v>
      </c>
      <c r="I62" s="339">
        <v>0</v>
      </c>
      <c r="J62" s="339">
        <v>0</v>
      </c>
      <c r="K62" s="339">
        <v>0.22458235009142</v>
      </c>
      <c r="L62" s="339">
        <v>0.22458235009142</v>
      </c>
      <c r="M62" s="339">
        <v>0</v>
      </c>
      <c r="N62" s="339">
        <v>0</v>
      </c>
      <c r="O62" s="339">
        <v>5.0882251006399998E-3</v>
      </c>
      <c r="P62" s="339">
        <v>5.0882251006399998E-3</v>
      </c>
      <c r="Q62" s="339">
        <v>0</v>
      </c>
      <c r="R62" s="339">
        <v>0</v>
      </c>
      <c r="S62" s="339">
        <v>0</v>
      </c>
      <c r="T62" s="339">
        <v>0</v>
      </c>
      <c r="U62" s="339">
        <v>4.1757177014799998E-3</v>
      </c>
      <c r="V62" s="339">
        <v>4.1757177014799998E-3</v>
      </c>
      <c r="W62" s="339">
        <v>0</v>
      </c>
      <c r="X62" s="339">
        <v>0</v>
      </c>
      <c r="Y62" s="339">
        <v>0</v>
      </c>
      <c r="Z62" s="339">
        <v>0</v>
      </c>
      <c r="AA62" s="339">
        <v>0</v>
      </c>
      <c r="AB62" s="339">
        <v>0</v>
      </c>
      <c r="AC62" s="339">
        <v>0</v>
      </c>
      <c r="AD62" s="339">
        <v>0</v>
      </c>
      <c r="AE62" s="339">
        <v>0</v>
      </c>
      <c r="AF62" s="339">
        <v>0</v>
      </c>
      <c r="AG62" s="305">
        <v>204</v>
      </c>
      <c r="AH62" s="304">
        <v>53</v>
      </c>
      <c r="AI62" s="201" t="str">
        <f>IF(L62&gt;'1d. STPIS MED Threshold'!$C$8,"Yes","NO")</f>
        <v>NO</v>
      </c>
      <c r="AJ62" s="126"/>
    </row>
    <row r="63" spans="2:36" x14ac:dyDescent="0.2">
      <c r="B63" s="287" t="s">
        <v>2471</v>
      </c>
      <c r="C63" s="339">
        <v>7.1107393077490005E-2</v>
      </c>
      <c r="D63" s="339">
        <v>7.1107393077490005E-2</v>
      </c>
      <c r="E63" s="339">
        <v>0.90097384667532998</v>
      </c>
      <c r="F63" s="339">
        <v>0.90097384667532998</v>
      </c>
      <c r="G63" s="339">
        <v>0</v>
      </c>
      <c r="H63" s="339">
        <v>0</v>
      </c>
      <c r="I63" s="339">
        <v>0</v>
      </c>
      <c r="J63" s="339">
        <v>0</v>
      </c>
      <c r="K63" s="339">
        <v>0.75214802544186998</v>
      </c>
      <c r="L63" s="339">
        <v>0.75214802544186998</v>
      </c>
      <c r="M63" s="339">
        <v>1.1328383701100001E-3</v>
      </c>
      <c r="N63" s="339">
        <v>1.1328383701100001E-3</v>
      </c>
      <c r="O63" s="339">
        <v>5.9946604104900002E-3</v>
      </c>
      <c r="P63" s="339">
        <v>5.9946604104900002E-3</v>
      </c>
      <c r="Q63" s="339">
        <v>0</v>
      </c>
      <c r="R63" s="339">
        <v>0</v>
      </c>
      <c r="S63" s="339">
        <v>0</v>
      </c>
      <c r="T63" s="339">
        <v>0</v>
      </c>
      <c r="U63" s="339">
        <v>5.1227554736E-3</v>
      </c>
      <c r="V63" s="339">
        <v>5.1227554736E-3</v>
      </c>
      <c r="W63" s="339">
        <v>0</v>
      </c>
      <c r="X63" s="339">
        <v>0</v>
      </c>
      <c r="Y63" s="339">
        <v>8.05508689211E-3</v>
      </c>
      <c r="Z63" s="339">
        <v>8.05508689211E-3</v>
      </c>
      <c r="AA63" s="339">
        <v>0</v>
      </c>
      <c r="AB63" s="339">
        <v>0</v>
      </c>
      <c r="AC63" s="339">
        <v>0</v>
      </c>
      <c r="AD63" s="339">
        <v>0</v>
      </c>
      <c r="AE63" s="340">
        <v>6.6105111816099999E-3</v>
      </c>
      <c r="AF63" s="340">
        <v>6.6105111816099999E-3</v>
      </c>
      <c r="AG63" s="305">
        <v>365</v>
      </c>
      <c r="AH63" s="304">
        <v>137</v>
      </c>
      <c r="AI63" s="201" t="str">
        <f>IF(L63&gt;'1d. STPIS MED Threshold'!$C$8,"Yes","NO")</f>
        <v>NO</v>
      </c>
      <c r="AJ63" s="126"/>
    </row>
    <row r="64" spans="2:36" x14ac:dyDescent="0.2">
      <c r="B64" s="287" t="s">
        <v>2472</v>
      </c>
      <c r="C64" s="339">
        <v>0</v>
      </c>
      <c r="D64" s="339">
        <v>0</v>
      </c>
      <c r="E64" s="339">
        <v>3.8085517220000001E-4</v>
      </c>
      <c r="F64" s="339">
        <v>3.8085517220000001E-4</v>
      </c>
      <c r="G64" s="339">
        <v>0</v>
      </c>
      <c r="H64" s="339">
        <v>0</v>
      </c>
      <c r="I64" s="339">
        <v>0</v>
      </c>
      <c r="J64" s="339">
        <v>0</v>
      </c>
      <c r="K64" s="339">
        <v>3.1255372017E-4</v>
      </c>
      <c r="L64" s="339">
        <v>3.1255372017E-4</v>
      </c>
      <c r="M64" s="339">
        <v>0</v>
      </c>
      <c r="N64" s="339">
        <v>0</v>
      </c>
      <c r="O64" s="339">
        <v>3.80855172E-6</v>
      </c>
      <c r="P64" s="339">
        <v>3.80855172E-6</v>
      </c>
      <c r="Q64" s="339">
        <v>0</v>
      </c>
      <c r="R64" s="339">
        <v>0</v>
      </c>
      <c r="S64" s="339">
        <v>0</v>
      </c>
      <c r="T64" s="339">
        <v>0</v>
      </c>
      <c r="U64" s="339">
        <v>3.1255371999999998E-6</v>
      </c>
      <c r="V64" s="339">
        <v>3.1255371999999998E-6</v>
      </c>
      <c r="W64" s="339">
        <v>0</v>
      </c>
      <c r="X64" s="339">
        <v>0</v>
      </c>
      <c r="Y64" s="339">
        <v>0</v>
      </c>
      <c r="Z64" s="339">
        <v>0</v>
      </c>
      <c r="AA64" s="339">
        <v>0</v>
      </c>
      <c r="AB64" s="339">
        <v>0</v>
      </c>
      <c r="AC64" s="339">
        <v>0</v>
      </c>
      <c r="AD64" s="339">
        <v>0</v>
      </c>
      <c r="AE64" s="339">
        <v>0</v>
      </c>
      <c r="AF64" s="339">
        <v>0</v>
      </c>
      <c r="AG64" s="305">
        <v>200</v>
      </c>
      <c r="AH64" s="304">
        <v>67</v>
      </c>
      <c r="AI64" s="201" t="str">
        <f>IF(L64&gt;'1d. STPIS MED Threshold'!$C$8,"Yes","NO")</f>
        <v>NO</v>
      </c>
      <c r="AJ64" s="126"/>
    </row>
    <row r="65" spans="2:36" x14ac:dyDescent="0.2">
      <c r="B65" s="287" t="s">
        <v>2473</v>
      </c>
      <c r="C65" s="339">
        <v>0</v>
      </c>
      <c r="D65" s="339">
        <v>0</v>
      </c>
      <c r="E65" s="339">
        <v>2.3232165504000001E-4</v>
      </c>
      <c r="F65" s="339">
        <v>2.3232165504000001E-4</v>
      </c>
      <c r="G65" s="339">
        <v>0</v>
      </c>
      <c r="H65" s="339">
        <v>0</v>
      </c>
      <c r="I65" s="339">
        <v>0</v>
      </c>
      <c r="J65" s="339">
        <v>0</v>
      </c>
      <c r="K65" s="339">
        <v>1.9065776930000001E-4</v>
      </c>
      <c r="L65" s="339">
        <v>1.9065776930000001E-4</v>
      </c>
      <c r="M65" s="339">
        <v>0</v>
      </c>
      <c r="N65" s="339">
        <v>0</v>
      </c>
      <c r="O65" s="339">
        <v>3.80855172E-6</v>
      </c>
      <c r="P65" s="339">
        <v>3.80855172E-6</v>
      </c>
      <c r="Q65" s="339">
        <v>0</v>
      </c>
      <c r="R65" s="339">
        <v>0</v>
      </c>
      <c r="S65" s="339">
        <v>0</v>
      </c>
      <c r="T65" s="339">
        <v>0</v>
      </c>
      <c r="U65" s="339">
        <v>3.1255371999999998E-6</v>
      </c>
      <c r="V65" s="339">
        <v>3.1255371999999998E-6</v>
      </c>
      <c r="W65" s="339">
        <v>0</v>
      </c>
      <c r="X65" s="339">
        <v>0</v>
      </c>
      <c r="Y65" s="339">
        <v>0</v>
      </c>
      <c r="Z65" s="339">
        <v>0</v>
      </c>
      <c r="AA65" s="339">
        <v>0</v>
      </c>
      <c r="AB65" s="339">
        <v>0</v>
      </c>
      <c r="AC65" s="339">
        <v>0</v>
      </c>
      <c r="AD65" s="339">
        <v>0</v>
      </c>
      <c r="AE65" s="339">
        <v>0</v>
      </c>
      <c r="AF65" s="339">
        <v>0</v>
      </c>
      <c r="AG65" s="305">
        <v>89</v>
      </c>
      <c r="AH65" s="304">
        <v>11</v>
      </c>
      <c r="AI65" s="201" t="str">
        <f>IF(L65&gt;'1d. STPIS MED Threshold'!$C$8,"Yes","NO")</f>
        <v>NO</v>
      </c>
      <c r="AJ65" s="126"/>
    </row>
    <row r="66" spans="2:36" x14ac:dyDescent="0.2">
      <c r="B66" s="287" t="s">
        <v>2474</v>
      </c>
      <c r="C66" s="339">
        <v>0</v>
      </c>
      <c r="D66" s="339">
        <v>0</v>
      </c>
      <c r="E66" s="339">
        <v>2.641611474405E-2</v>
      </c>
      <c r="F66" s="339">
        <v>2.641611474405E-2</v>
      </c>
      <c r="G66" s="339">
        <v>0</v>
      </c>
      <c r="H66" s="339">
        <v>0</v>
      </c>
      <c r="I66" s="339">
        <v>0</v>
      </c>
      <c r="J66" s="339">
        <v>0</v>
      </c>
      <c r="K66" s="339">
        <v>2.1678726031039999E-2</v>
      </c>
      <c r="L66" s="339">
        <v>2.1678726031039999E-2</v>
      </c>
      <c r="M66" s="339">
        <v>0</v>
      </c>
      <c r="N66" s="339">
        <v>0</v>
      </c>
      <c r="O66" s="339">
        <v>1.2949075855E-4</v>
      </c>
      <c r="P66" s="339">
        <v>1.2949075855E-4</v>
      </c>
      <c r="Q66" s="339">
        <v>0</v>
      </c>
      <c r="R66" s="339">
        <v>0</v>
      </c>
      <c r="S66" s="339">
        <v>0</v>
      </c>
      <c r="T66" s="339">
        <v>0</v>
      </c>
      <c r="U66" s="339">
        <v>1.0626826486E-4</v>
      </c>
      <c r="V66" s="339">
        <v>1.0626826486E-4</v>
      </c>
      <c r="W66" s="339">
        <v>0</v>
      </c>
      <c r="X66" s="339">
        <v>0</v>
      </c>
      <c r="Y66" s="339">
        <v>0</v>
      </c>
      <c r="Z66" s="339">
        <v>0</v>
      </c>
      <c r="AA66" s="339">
        <v>0</v>
      </c>
      <c r="AB66" s="339">
        <v>0</v>
      </c>
      <c r="AC66" s="339">
        <v>0</v>
      </c>
      <c r="AD66" s="339">
        <v>0</v>
      </c>
      <c r="AE66" s="339">
        <v>0</v>
      </c>
      <c r="AF66" s="339">
        <v>0</v>
      </c>
      <c r="AG66" s="305">
        <v>83</v>
      </c>
      <c r="AH66" s="304">
        <v>11</v>
      </c>
      <c r="AI66" s="201" t="str">
        <f>IF(L66&gt;'1d. STPIS MED Threshold'!$C$8,"Yes","NO")</f>
        <v>NO</v>
      </c>
      <c r="AJ66" s="126"/>
    </row>
    <row r="67" spans="2:36" x14ac:dyDescent="0.2">
      <c r="B67" s="287" t="s">
        <v>2475</v>
      </c>
      <c r="C67" s="339">
        <v>0</v>
      </c>
      <c r="D67" s="339">
        <v>0</v>
      </c>
      <c r="E67" s="339">
        <v>1.2107385924349999E-2</v>
      </c>
      <c r="F67" s="339">
        <v>1.2107385924349999E-2</v>
      </c>
      <c r="G67" s="339">
        <v>0</v>
      </c>
      <c r="H67" s="339">
        <v>0</v>
      </c>
      <c r="I67" s="339">
        <v>0</v>
      </c>
      <c r="J67" s="339">
        <v>0</v>
      </c>
      <c r="K67" s="339">
        <v>9.9360827642299993E-3</v>
      </c>
      <c r="L67" s="339">
        <v>9.9360827642299993E-3</v>
      </c>
      <c r="M67" s="339">
        <v>0</v>
      </c>
      <c r="N67" s="339">
        <v>0</v>
      </c>
      <c r="O67" s="339">
        <v>5.3319724109999997E-5</v>
      </c>
      <c r="P67" s="339">
        <v>5.3319724109999997E-5</v>
      </c>
      <c r="Q67" s="339">
        <v>0</v>
      </c>
      <c r="R67" s="339">
        <v>0</v>
      </c>
      <c r="S67" s="339">
        <v>0</v>
      </c>
      <c r="T67" s="339">
        <v>0</v>
      </c>
      <c r="U67" s="339">
        <v>4.3757520820000003E-5</v>
      </c>
      <c r="V67" s="339">
        <v>4.3757520820000003E-5</v>
      </c>
      <c r="W67" s="339">
        <v>0</v>
      </c>
      <c r="X67" s="339">
        <v>0</v>
      </c>
      <c r="Y67" s="339">
        <v>6.6383056515100002E-3</v>
      </c>
      <c r="Z67" s="339">
        <v>6.6383056515100002E-3</v>
      </c>
      <c r="AA67" s="339">
        <v>0</v>
      </c>
      <c r="AB67" s="339">
        <v>0</v>
      </c>
      <c r="AC67" s="339">
        <v>0</v>
      </c>
      <c r="AD67" s="339">
        <v>0</v>
      </c>
      <c r="AE67" s="340">
        <v>5.4478113425699996E-3</v>
      </c>
      <c r="AF67" s="340">
        <v>5.4478113425699996E-3</v>
      </c>
      <c r="AG67" s="305">
        <v>269</v>
      </c>
      <c r="AH67" s="304">
        <v>123</v>
      </c>
      <c r="AI67" s="201" t="str">
        <f>IF(L67&gt;'1d. STPIS MED Threshold'!$C$8,"Yes","NO")</f>
        <v>NO</v>
      </c>
      <c r="AJ67" s="126"/>
    </row>
    <row r="68" spans="2:36" x14ac:dyDescent="0.2">
      <c r="B68" s="287" t="s">
        <v>2476</v>
      </c>
      <c r="C68" s="339">
        <v>9.5646415002270002E-2</v>
      </c>
      <c r="D68" s="339">
        <v>9.5646415002270002E-2</v>
      </c>
      <c r="E68" s="339">
        <v>0.1954853427887</v>
      </c>
      <c r="F68" s="339">
        <v>0.1954853427887</v>
      </c>
      <c r="G68" s="339">
        <v>0</v>
      </c>
      <c r="H68" s="339">
        <v>0</v>
      </c>
      <c r="I68" s="339">
        <v>0</v>
      </c>
      <c r="J68" s="339">
        <v>0</v>
      </c>
      <c r="K68" s="339">
        <v>0.17758052165216001</v>
      </c>
      <c r="L68" s="339">
        <v>0.17758052165216001</v>
      </c>
      <c r="M68" s="339">
        <v>1.2199797831999999E-4</v>
      </c>
      <c r="N68" s="339">
        <v>1.2199797831999999E-4</v>
      </c>
      <c r="O68" s="339">
        <v>6.0175117207999997E-4</v>
      </c>
      <c r="P68" s="339">
        <v>6.0175117207999997E-4</v>
      </c>
      <c r="Q68" s="339">
        <v>0</v>
      </c>
      <c r="R68" s="339">
        <v>0</v>
      </c>
      <c r="S68" s="339">
        <v>0</v>
      </c>
      <c r="T68" s="339">
        <v>0</v>
      </c>
      <c r="U68" s="339">
        <v>5.1571363828000003E-4</v>
      </c>
      <c r="V68" s="339">
        <v>5.1571363828000003E-4</v>
      </c>
      <c r="W68" s="339">
        <v>0</v>
      </c>
      <c r="X68" s="339">
        <v>0</v>
      </c>
      <c r="Y68" s="339">
        <v>0</v>
      </c>
      <c r="Z68" s="339">
        <v>0</v>
      </c>
      <c r="AA68" s="339">
        <v>0</v>
      </c>
      <c r="AB68" s="339">
        <v>0</v>
      </c>
      <c r="AC68" s="339">
        <v>0</v>
      </c>
      <c r="AD68" s="339">
        <v>0</v>
      </c>
      <c r="AE68" s="339">
        <v>0</v>
      </c>
      <c r="AF68" s="339">
        <v>0</v>
      </c>
      <c r="AG68" s="305">
        <v>425</v>
      </c>
      <c r="AH68" s="304">
        <v>213</v>
      </c>
      <c r="AI68" s="201" t="str">
        <f>IF(L68&gt;'1d. STPIS MED Threshold'!$C$8,"Yes","NO")</f>
        <v>NO</v>
      </c>
      <c r="AJ68" s="126"/>
    </row>
    <row r="69" spans="2:36" x14ac:dyDescent="0.2">
      <c r="B69" s="287" t="s">
        <v>2477</v>
      </c>
      <c r="C69" s="339">
        <v>0</v>
      </c>
      <c r="D69" s="339">
        <v>0</v>
      </c>
      <c r="E69" s="339">
        <v>1.5653147577570001E-2</v>
      </c>
      <c r="F69" s="339">
        <v>1.5653147577570001E-2</v>
      </c>
      <c r="G69" s="339">
        <v>0</v>
      </c>
      <c r="H69" s="339">
        <v>0</v>
      </c>
      <c r="I69" s="339">
        <v>0</v>
      </c>
      <c r="J69" s="339">
        <v>0</v>
      </c>
      <c r="K69" s="339">
        <v>1.284595789901E-2</v>
      </c>
      <c r="L69" s="339">
        <v>1.284595789901E-2</v>
      </c>
      <c r="M69" s="339">
        <v>0</v>
      </c>
      <c r="N69" s="339">
        <v>0</v>
      </c>
      <c r="O69" s="339">
        <v>1.1806510338E-4</v>
      </c>
      <c r="P69" s="339">
        <v>1.1806510338E-4</v>
      </c>
      <c r="Q69" s="339">
        <v>0</v>
      </c>
      <c r="R69" s="339">
        <v>0</v>
      </c>
      <c r="S69" s="339">
        <v>0</v>
      </c>
      <c r="T69" s="339">
        <v>0</v>
      </c>
      <c r="U69" s="339">
        <v>9.6891653249999996E-5</v>
      </c>
      <c r="V69" s="339">
        <v>9.6891653249999996E-5</v>
      </c>
      <c r="W69" s="339">
        <v>0</v>
      </c>
      <c r="X69" s="339">
        <v>0</v>
      </c>
      <c r="Y69" s="339">
        <v>0</v>
      </c>
      <c r="Z69" s="339">
        <v>0</v>
      </c>
      <c r="AA69" s="339">
        <v>0</v>
      </c>
      <c r="AB69" s="339">
        <v>0</v>
      </c>
      <c r="AC69" s="339">
        <v>0</v>
      </c>
      <c r="AD69" s="339">
        <v>0</v>
      </c>
      <c r="AE69" s="339">
        <v>0</v>
      </c>
      <c r="AF69" s="339">
        <v>0</v>
      </c>
      <c r="AG69" s="305">
        <v>265</v>
      </c>
      <c r="AH69" s="304">
        <v>150</v>
      </c>
      <c r="AI69" s="201" t="str">
        <f>IF(L69&gt;'1d. STPIS MED Threshold'!$C$8,"Yes","NO")</f>
        <v>NO</v>
      </c>
      <c r="AJ69" s="126"/>
    </row>
    <row r="70" spans="2:36" x14ac:dyDescent="0.2">
      <c r="B70" s="287" t="s">
        <v>2478</v>
      </c>
      <c r="C70" s="339">
        <v>0</v>
      </c>
      <c r="D70" s="339">
        <v>0</v>
      </c>
      <c r="E70" s="339">
        <v>2.659130812326E-2</v>
      </c>
      <c r="F70" s="339">
        <v>2.659130812326E-2</v>
      </c>
      <c r="G70" s="339">
        <v>0</v>
      </c>
      <c r="H70" s="339">
        <v>0</v>
      </c>
      <c r="I70" s="339">
        <v>0</v>
      </c>
      <c r="J70" s="339">
        <v>0</v>
      </c>
      <c r="K70" s="339">
        <v>2.1822500742319999E-2</v>
      </c>
      <c r="L70" s="339">
        <v>2.1822500742319999E-2</v>
      </c>
      <c r="M70" s="339">
        <v>0</v>
      </c>
      <c r="N70" s="339">
        <v>0</v>
      </c>
      <c r="O70" s="339">
        <v>1.1425655166E-4</v>
      </c>
      <c r="P70" s="339">
        <v>1.1425655166E-4</v>
      </c>
      <c r="Q70" s="339">
        <v>0</v>
      </c>
      <c r="R70" s="339">
        <v>0</v>
      </c>
      <c r="S70" s="339">
        <v>0</v>
      </c>
      <c r="T70" s="339">
        <v>0</v>
      </c>
      <c r="U70" s="339">
        <v>9.3766116049999996E-5</v>
      </c>
      <c r="V70" s="339">
        <v>9.3766116049999996E-5</v>
      </c>
      <c r="W70" s="339">
        <v>0</v>
      </c>
      <c r="X70" s="339">
        <v>0</v>
      </c>
      <c r="Y70" s="339">
        <v>0</v>
      </c>
      <c r="Z70" s="339">
        <v>0</v>
      </c>
      <c r="AA70" s="339">
        <v>0</v>
      </c>
      <c r="AB70" s="339">
        <v>0</v>
      </c>
      <c r="AC70" s="339">
        <v>0</v>
      </c>
      <c r="AD70" s="339">
        <v>0</v>
      </c>
      <c r="AE70" s="339">
        <v>0</v>
      </c>
      <c r="AF70" s="339">
        <v>0</v>
      </c>
      <c r="AG70" s="305">
        <v>272</v>
      </c>
      <c r="AH70" s="304">
        <v>77</v>
      </c>
      <c r="AI70" s="201" t="str">
        <f>IF(L70&gt;'1d. STPIS MED Threshold'!$C$8,"Yes","NO")</f>
        <v>NO</v>
      </c>
      <c r="AJ70" s="126"/>
    </row>
    <row r="71" spans="2:36" x14ac:dyDescent="0.2">
      <c r="B71" s="287" t="s">
        <v>2479</v>
      </c>
      <c r="C71" s="339">
        <v>0</v>
      </c>
      <c r="D71" s="339">
        <v>0</v>
      </c>
      <c r="E71" s="339">
        <v>5.7318703416649998E-2</v>
      </c>
      <c r="F71" s="339">
        <v>5.7318703416649998E-2</v>
      </c>
      <c r="G71" s="339">
        <v>0</v>
      </c>
      <c r="H71" s="339">
        <v>0</v>
      </c>
      <c r="I71" s="339">
        <v>0</v>
      </c>
      <c r="J71" s="339">
        <v>0</v>
      </c>
      <c r="K71" s="339">
        <v>4.7039334885679997E-2</v>
      </c>
      <c r="L71" s="339">
        <v>4.7039334885679997E-2</v>
      </c>
      <c r="M71" s="339">
        <v>0</v>
      </c>
      <c r="N71" s="339">
        <v>0</v>
      </c>
      <c r="O71" s="339">
        <v>8.2645572367999996E-4</v>
      </c>
      <c r="P71" s="339">
        <v>8.2645572367999996E-4</v>
      </c>
      <c r="Q71" s="339">
        <v>0</v>
      </c>
      <c r="R71" s="339">
        <v>0</v>
      </c>
      <c r="S71" s="339">
        <v>0</v>
      </c>
      <c r="T71" s="339">
        <v>0</v>
      </c>
      <c r="U71" s="339">
        <v>6.7824157277000005E-4</v>
      </c>
      <c r="V71" s="339">
        <v>6.7824157277000005E-4</v>
      </c>
      <c r="W71" s="339">
        <v>0</v>
      </c>
      <c r="X71" s="339">
        <v>0</v>
      </c>
      <c r="Y71" s="339">
        <v>0</v>
      </c>
      <c r="Z71" s="339">
        <v>0</v>
      </c>
      <c r="AA71" s="339">
        <v>0</v>
      </c>
      <c r="AB71" s="339">
        <v>0</v>
      </c>
      <c r="AC71" s="339">
        <v>0</v>
      </c>
      <c r="AD71" s="339">
        <v>0</v>
      </c>
      <c r="AE71" s="339">
        <v>0</v>
      </c>
      <c r="AF71" s="339">
        <v>0</v>
      </c>
      <c r="AG71" s="305">
        <v>216</v>
      </c>
      <c r="AH71" s="304">
        <v>84</v>
      </c>
      <c r="AI71" s="201" t="str">
        <f>IF(L71&gt;'1d. STPIS MED Threshold'!$C$8,"Yes","NO")</f>
        <v>NO</v>
      </c>
      <c r="AJ71" s="126"/>
    </row>
    <row r="72" spans="2:36" x14ac:dyDescent="0.2">
      <c r="B72" s="287" t="s">
        <v>2480</v>
      </c>
      <c r="C72" s="339">
        <v>0</v>
      </c>
      <c r="D72" s="339">
        <v>0</v>
      </c>
      <c r="E72" s="339">
        <v>0.58712633346916998</v>
      </c>
      <c r="F72" s="339">
        <v>0.58712633346916998</v>
      </c>
      <c r="G72" s="339">
        <v>0</v>
      </c>
      <c r="H72" s="339">
        <v>0</v>
      </c>
      <c r="I72" s="339">
        <v>0</v>
      </c>
      <c r="J72" s="339">
        <v>0</v>
      </c>
      <c r="K72" s="339">
        <v>0.48183281501508002</v>
      </c>
      <c r="L72" s="339">
        <v>0.48183281501508002</v>
      </c>
      <c r="M72" s="339">
        <v>0</v>
      </c>
      <c r="N72" s="339">
        <v>0</v>
      </c>
      <c r="O72" s="339">
        <v>1.267866868266E-2</v>
      </c>
      <c r="P72" s="339">
        <v>1.267866868266E-2</v>
      </c>
      <c r="Q72" s="339">
        <v>0</v>
      </c>
      <c r="R72" s="339">
        <v>0</v>
      </c>
      <c r="S72" s="339">
        <v>0</v>
      </c>
      <c r="T72" s="339">
        <v>0</v>
      </c>
      <c r="U72" s="339">
        <v>1.040491334448E-2</v>
      </c>
      <c r="V72" s="339">
        <v>1.040491334448E-2</v>
      </c>
      <c r="W72" s="339">
        <v>0</v>
      </c>
      <c r="X72" s="339">
        <v>0</v>
      </c>
      <c r="Y72" s="339">
        <v>0</v>
      </c>
      <c r="Z72" s="339">
        <v>0</v>
      </c>
      <c r="AA72" s="339">
        <v>0</v>
      </c>
      <c r="AB72" s="339">
        <v>0</v>
      </c>
      <c r="AC72" s="339">
        <v>0</v>
      </c>
      <c r="AD72" s="339">
        <v>0</v>
      </c>
      <c r="AE72" s="339">
        <v>0</v>
      </c>
      <c r="AF72" s="339">
        <v>0</v>
      </c>
      <c r="AG72" s="305">
        <v>145</v>
      </c>
      <c r="AH72" s="304">
        <v>70</v>
      </c>
      <c r="AI72" s="201" t="str">
        <f>IF(L72&gt;'1d. STPIS MED Threshold'!$C$8,"Yes","NO")</f>
        <v>NO</v>
      </c>
      <c r="AJ72" s="126"/>
    </row>
    <row r="73" spans="2:36" x14ac:dyDescent="0.2">
      <c r="B73" s="287" t="s">
        <v>2481</v>
      </c>
      <c r="C73" s="339">
        <v>0</v>
      </c>
      <c r="D73" s="339">
        <v>0</v>
      </c>
      <c r="E73" s="339">
        <v>2.3841533779899999E-3</v>
      </c>
      <c r="F73" s="339">
        <v>2.3841533779899999E-3</v>
      </c>
      <c r="G73" s="339">
        <v>0</v>
      </c>
      <c r="H73" s="339">
        <v>0</v>
      </c>
      <c r="I73" s="339">
        <v>0</v>
      </c>
      <c r="J73" s="339">
        <v>0</v>
      </c>
      <c r="K73" s="339">
        <v>1.9565862882700001E-3</v>
      </c>
      <c r="L73" s="339">
        <v>1.9565862882700001E-3</v>
      </c>
      <c r="M73" s="339">
        <v>0</v>
      </c>
      <c r="N73" s="339">
        <v>0</v>
      </c>
      <c r="O73" s="339">
        <v>7.6171034400000001E-6</v>
      </c>
      <c r="P73" s="339">
        <v>7.6171034400000001E-6</v>
      </c>
      <c r="Q73" s="339">
        <v>0</v>
      </c>
      <c r="R73" s="339">
        <v>0</v>
      </c>
      <c r="S73" s="339">
        <v>0</v>
      </c>
      <c r="T73" s="339">
        <v>0</v>
      </c>
      <c r="U73" s="339">
        <v>6.2510743999999996E-6</v>
      </c>
      <c r="V73" s="339">
        <v>6.2510743999999996E-6</v>
      </c>
      <c r="W73" s="339">
        <v>0</v>
      </c>
      <c r="X73" s="339">
        <v>0</v>
      </c>
      <c r="Y73" s="339">
        <v>0</v>
      </c>
      <c r="Z73" s="339">
        <v>0</v>
      </c>
      <c r="AA73" s="339">
        <v>0</v>
      </c>
      <c r="AB73" s="339">
        <v>0</v>
      </c>
      <c r="AC73" s="339">
        <v>0</v>
      </c>
      <c r="AD73" s="339">
        <v>0</v>
      </c>
      <c r="AE73" s="339">
        <v>0</v>
      </c>
      <c r="AF73" s="339">
        <v>0</v>
      </c>
      <c r="AG73" s="305">
        <v>72</v>
      </c>
      <c r="AH73" s="304">
        <v>23</v>
      </c>
      <c r="AI73" s="201" t="str">
        <f>IF(L73&gt;'1d. STPIS MED Threshold'!$C$8,"Yes","NO")</f>
        <v>NO</v>
      </c>
      <c r="AJ73" s="126"/>
    </row>
    <row r="74" spans="2:36" x14ac:dyDescent="0.2">
      <c r="B74" s="287" t="s">
        <v>2482</v>
      </c>
      <c r="C74" s="339">
        <v>0</v>
      </c>
      <c r="D74" s="339">
        <v>0</v>
      </c>
      <c r="E74" s="339">
        <v>1.45867530954E-3</v>
      </c>
      <c r="F74" s="339">
        <v>1.45867530954E-3</v>
      </c>
      <c r="G74" s="339">
        <v>0</v>
      </c>
      <c r="H74" s="339">
        <v>0</v>
      </c>
      <c r="I74" s="339">
        <v>0</v>
      </c>
      <c r="J74" s="339">
        <v>0</v>
      </c>
      <c r="K74" s="339">
        <v>1.19708074825E-3</v>
      </c>
      <c r="L74" s="339">
        <v>1.19708074825E-3</v>
      </c>
      <c r="M74" s="339">
        <v>0</v>
      </c>
      <c r="N74" s="339">
        <v>0</v>
      </c>
      <c r="O74" s="339">
        <v>1.142565517E-5</v>
      </c>
      <c r="P74" s="339">
        <v>1.142565517E-5</v>
      </c>
      <c r="Q74" s="339">
        <v>0</v>
      </c>
      <c r="R74" s="339">
        <v>0</v>
      </c>
      <c r="S74" s="339">
        <v>0</v>
      </c>
      <c r="T74" s="339">
        <v>0</v>
      </c>
      <c r="U74" s="339">
        <v>9.3766116100000005E-6</v>
      </c>
      <c r="V74" s="339">
        <v>9.3766116100000005E-6</v>
      </c>
      <c r="W74" s="339">
        <v>0</v>
      </c>
      <c r="X74" s="339">
        <v>0</v>
      </c>
      <c r="Y74" s="339">
        <v>0</v>
      </c>
      <c r="Z74" s="339">
        <v>0</v>
      </c>
      <c r="AA74" s="339">
        <v>0</v>
      </c>
      <c r="AB74" s="339">
        <v>0</v>
      </c>
      <c r="AC74" s="339">
        <v>0</v>
      </c>
      <c r="AD74" s="339">
        <v>0</v>
      </c>
      <c r="AE74" s="339">
        <v>0</v>
      </c>
      <c r="AF74" s="339">
        <v>0</v>
      </c>
      <c r="AG74" s="305">
        <v>268</v>
      </c>
      <c r="AH74" s="304">
        <v>79</v>
      </c>
      <c r="AI74" s="201" t="str">
        <f>IF(L74&gt;'1d. STPIS MED Threshold'!$C$8,"Yes","NO")</f>
        <v>NO</v>
      </c>
      <c r="AJ74" s="126"/>
    </row>
    <row r="75" spans="2:36" x14ac:dyDescent="0.2">
      <c r="B75" s="287" t="s">
        <v>2483</v>
      </c>
      <c r="C75" s="339">
        <v>0</v>
      </c>
      <c r="D75" s="339">
        <v>0</v>
      </c>
      <c r="E75" s="339">
        <v>9.7887396359790005E-2</v>
      </c>
      <c r="F75" s="339">
        <v>9.7887396359790005E-2</v>
      </c>
      <c r="G75" s="339">
        <v>0</v>
      </c>
      <c r="H75" s="339">
        <v>0</v>
      </c>
      <c r="I75" s="339">
        <v>0</v>
      </c>
      <c r="J75" s="339">
        <v>0</v>
      </c>
      <c r="K75" s="339">
        <v>8.0332557158260001E-2</v>
      </c>
      <c r="L75" s="339">
        <v>8.0332557158260001E-2</v>
      </c>
      <c r="M75" s="339">
        <v>0</v>
      </c>
      <c r="N75" s="339">
        <v>0</v>
      </c>
      <c r="O75" s="339">
        <v>6.7030510307999999E-4</v>
      </c>
      <c r="P75" s="339">
        <v>6.7030510307999999E-4</v>
      </c>
      <c r="Q75" s="339">
        <v>0</v>
      </c>
      <c r="R75" s="339">
        <v>0</v>
      </c>
      <c r="S75" s="339">
        <v>0</v>
      </c>
      <c r="T75" s="339">
        <v>0</v>
      </c>
      <c r="U75" s="339">
        <v>5.5009454749999998E-4</v>
      </c>
      <c r="V75" s="339">
        <v>5.5009454749999998E-4</v>
      </c>
      <c r="W75" s="339">
        <v>0</v>
      </c>
      <c r="X75" s="339">
        <v>0</v>
      </c>
      <c r="Y75" s="339">
        <v>0</v>
      </c>
      <c r="Z75" s="339">
        <v>0</v>
      </c>
      <c r="AA75" s="339">
        <v>0</v>
      </c>
      <c r="AB75" s="339">
        <v>0</v>
      </c>
      <c r="AC75" s="339">
        <v>0</v>
      </c>
      <c r="AD75" s="339">
        <v>0</v>
      </c>
      <c r="AE75" s="339">
        <v>0</v>
      </c>
      <c r="AF75" s="339">
        <v>0</v>
      </c>
      <c r="AG75" s="305">
        <v>226</v>
      </c>
      <c r="AH75" s="304">
        <v>77</v>
      </c>
      <c r="AI75" s="201" t="str">
        <f>IF(L75&gt;'1d. STPIS MED Threshold'!$C$8,"Yes","NO")</f>
        <v>NO</v>
      </c>
      <c r="AJ75" s="126"/>
    </row>
    <row r="76" spans="2:36" x14ac:dyDescent="0.2">
      <c r="B76" s="287" t="s">
        <v>2484</v>
      </c>
      <c r="C76" s="339">
        <v>0.27043466136847</v>
      </c>
      <c r="D76" s="339">
        <v>0.27043466136847</v>
      </c>
      <c r="E76" s="339">
        <v>6.9452749203059994E-2</v>
      </c>
      <c r="F76" s="339">
        <v>6.9452749203059994E-2</v>
      </c>
      <c r="G76" s="339">
        <v>0</v>
      </c>
      <c r="H76" s="339">
        <v>0</v>
      </c>
      <c r="I76" s="339">
        <v>0</v>
      </c>
      <c r="J76" s="339">
        <v>0</v>
      </c>
      <c r="K76" s="339">
        <v>0.1054962571692</v>
      </c>
      <c r="L76" s="339">
        <v>0.1054962571692</v>
      </c>
      <c r="M76" s="339">
        <v>4.3919272194900003E-3</v>
      </c>
      <c r="N76" s="339">
        <v>4.3919272194900003E-3</v>
      </c>
      <c r="O76" s="339">
        <v>6.7411365479999998E-4</v>
      </c>
      <c r="P76" s="339">
        <v>6.7411365479999998E-4</v>
      </c>
      <c r="Q76" s="339">
        <v>0</v>
      </c>
      <c r="R76" s="339">
        <v>0</v>
      </c>
      <c r="S76" s="339">
        <v>0</v>
      </c>
      <c r="T76" s="339">
        <v>0</v>
      </c>
      <c r="U76" s="339">
        <v>1.3408554595299999E-3</v>
      </c>
      <c r="V76" s="339">
        <v>1.3408554595299999E-3</v>
      </c>
      <c r="W76" s="339">
        <v>0</v>
      </c>
      <c r="X76" s="339">
        <v>0</v>
      </c>
      <c r="Y76" s="339">
        <v>0</v>
      </c>
      <c r="Z76" s="339">
        <v>0</v>
      </c>
      <c r="AA76" s="339">
        <v>0</v>
      </c>
      <c r="AB76" s="339">
        <v>0</v>
      </c>
      <c r="AC76" s="339">
        <v>0</v>
      </c>
      <c r="AD76" s="339">
        <v>0</v>
      </c>
      <c r="AE76" s="339">
        <v>0</v>
      </c>
      <c r="AF76" s="339">
        <v>0</v>
      </c>
      <c r="AG76" s="305">
        <v>271</v>
      </c>
      <c r="AH76" s="304">
        <v>123</v>
      </c>
      <c r="AI76" s="201" t="str">
        <f>IF(L76&gt;'1d. STPIS MED Threshold'!$C$8,"Yes","NO")</f>
        <v>NO</v>
      </c>
      <c r="AJ76" s="126"/>
    </row>
    <row r="77" spans="2:36" x14ac:dyDescent="0.2">
      <c r="B77" s="287" t="s">
        <v>2485</v>
      </c>
      <c r="C77" s="339">
        <v>0</v>
      </c>
      <c r="D77" s="339">
        <v>0</v>
      </c>
      <c r="E77" s="339">
        <v>4.4491501216830001E-2</v>
      </c>
      <c r="F77" s="339">
        <v>4.4491501216830001E-2</v>
      </c>
      <c r="G77" s="339">
        <v>0</v>
      </c>
      <c r="H77" s="339">
        <v>0</v>
      </c>
      <c r="I77" s="339">
        <v>0</v>
      </c>
      <c r="J77" s="339">
        <v>0</v>
      </c>
      <c r="K77" s="339">
        <v>3.6512525590340003E-2</v>
      </c>
      <c r="L77" s="339">
        <v>3.6512525590340003E-2</v>
      </c>
      <c r="M77" s="339">
        <v>0</v>
      </c>
      <c r="N77" s="339">
        <v>0</v>
      </c>
      <c r="O77" s="339">
        <v>3.6562096531999997E-4</v>
      </c>
      <c r="P77" s="339">
        <v>3.6562096531999997E-4</v>
      </c>
      <c r="Q77" s="339">
        <v>0</v>
      </c>
      <c r="R77" s="339">
        <v>0</v>
      </c>
      <c r="S77" s="339">
        <v>0</v>
      </c>
      <c r="T77" s="339">
        <v>0</v>
      </c>
      <c r="U77" s="339">
        <v>3.0005157136000002E-4</v>
      </c>
      <c r="V77" s="339">
        <v>3.0005157136000002E-4</v>
      </c>
      <c r="W77" s="339">
        <v>0</v>
      </c>
      <c r="X77" s="339">
        <v>0</v>
      </c>
      <c r="Y77" s="339">
        <v>0</v>
      </c>
      <c r="Z77" s="339">
        <v>0</v>
      </c>
      <c r="AA77" s="339">
        <v>0</v>
      </c>
      <c r="AB77" s="339">
        <v>0</v>
      </c>
      <c r="AC77" s="339">
        <v>0</v>
      </c>
      <c r="AD77" s="339">
        <v>0</v>
      </c>
      <c r="AE77" s="339">
        <v>0</v>
      </c>
      <c r="AF77" s="339">
        <v>0</v>
      </c>
      <c r="AG77" s="305">
        <v>333</v>
      </c>
      <c r="AH77" s="304">
        <v>113</v>
      </c>
      <c r="AI77" s="201" t="str">
        <f>IF(L77&gt;'1d. STPIS MED Threshold'!$C$8,"Yes","NO")</f>
        <v>NO</v>
      </c>
      <c r="AJ77" s="126"/>
    </row>
    <row r="78" spans="2:36" x14ac:dyDescent="0.2">
      <c r="B78" s="287" t="s">
        <v>2486</v>
      </c>
      <c r="C78" s="339">
        <v>0</v>
      </c>
      <c r="D78" s="339">
        <v>0</v>
      </c>
      <c r="E78" s="339">
        <v>0.15138993095096001</v>
      </c>
      <c r="F78" s="339">
        <v>0.15138993095096001</v>
      </c>
      <c r="G78" s="339">
        <v>0</v>
      </c>
      <c r="H78" s="339">
        <v>0</v>
      </c>
      <c r="I78" s="339">
        <v>0</v>
      </c>
      <c r="J78" s="339">
        <v>0</v>
      </c>
      <c r="K78" s="339">
        <v>0.12424010376784</v>
      </c>
      <c r="L78" s="339">
        <v>0.12424010376784</v>
      </c>
      <c r="M78" s="339">
        <v>0</v>
      </c>
      <c r="N78" s="339">
        <v>0</v>
      </c>
      <c r="O78" s="339">
        <v>2.40319613661E-3</v>
      </c>
      <c r="P78" s="339">
        <v>2.40319613661E-3</v>
      </c>
      <c r="Q78" s="339">
        <v>0</v>
      </c>
      <c r="R78" s="339">
        <v>0</v>
      </c>
      <c r="S78" s="339">
        <v>0</v>
      </c>
      <c r="T78" s="339">
        <v>0</v>
      </c>
      <c r="U78" s="339">
        <v>1.97221397428E-3</v>
      </c>
      <c r="V78" s="339">
        <v>1.97221397428E-3</v>
      </c>
      <c r="W78" s="339">
        <v>0</v>
      </c>
      <c r="X78" s="339">
        <v>0</v>
      </c>
      <c r="Y78" s="339">
        <v>0</v>
      </c>
      <c r="Z78" s="339">
        <v>0</v>
      </c>
      <c r="AA78" s="339">
        <v>0</v>
      </c>
      <c r="AB78" s="339">
        <v>0</v>
      </c>
      <c r="AC78" s="339">
        <v>0</v>
      </c>
      <c r="AD78" s="339">
        <v>0</v>
      </c>
      <c r="AE78" s="339">
        <v>0</v>
      </c>
      <c r="AF78" s="339">
        <v>0</v>
      </c>
      <c r="AG78" s="305">
        <v>279</v>
      </c>
      <c r="AH78" s="304">
        <v>83</v>
      </c>
      <c r="AI78" s="201" t="str">
        <f>IF(L78&gt;'1d. STPIS MED Threshold'!$C$8,"Yes","NO")</f>
        <v>NO</v>
      </c>
      <c r="AJ78" s="126"/>
    </row>
    <row r="79" spans="2:36" x14ac:dyDescent="0.2">
      <c r="B79" s="287" t="s">
        <v>2487</v>
      </c>
      <c r="C79" s="339">
        <v>0</v>
      </c>
      <c r="D79" s="339">
        <v>0</v>
      </c>
      <c r="E79" s="339">
        <v>6.4177905068039998E-2</v>
      </c>
      <c r="F79" s="339">
        <v>6.4177905068039998E-2</v>
      </c>
      <c r="G79" s="339">
        <v>0</v>
      </c>
      <c r="H79" s="339">
        <v>0</v>
      </c>
      <c r="I79" s="339">
        <v>0</v>
      </c>
      <c r="J79" s="339">
        <v>0</v>
      </c>
      <c r="K79" s="339">
        <v>5.2668427385959997E-2</v>
      </c>
      <c r="L79" s="339">
        <v>5.2668427385959997E-2</v>
      </c>
      <c r="M79" s="339">
        <v>0</v>
      </c>
      <c r="N79" s="339">
        <v>0</v>
      </c>
      <c r="O79" s="339">
        <v>3.0849268948E-4</v>
      </c>
      <c r="P79" s="339">
        <v>3.0849268948E-4</v>
      </c>
      <c r="Q79" s="339">
        <v>0</v>
      </c>
      <c r="R79" s="339">
        <v>0</v>
      </c>
      <c r="S79" s="339">
        <v>0</v>
      </c>
      <c r="T79" s="339">
        <v>0</v>
      </c>
      <c r="U79" s="339">
        <v>2.5316851334000002E-4</v>
      </c>
      <c r="V79" s="339">
        <v>2.5316851334000002E-4</v>
      </c>
      <c r="W79" s="339">
        <v>0</v>
      </c>
      <c r="X79" s="339">
        <v>0</v>
      </c>
      <c r="Y79" s="339">
        <v>0</v>
      </c>
      <c r="Z79" s="339">
        <v>0</v>
      </c>
      <c r="AA79" s="339">
        <v>0</v>
      </c>
      <c r="AB79" s="339">
        <v>0</v>
      </c>
      <c r="AC79" s="339">
        <v>0</v>
      </c>
      <c r="AD79" s="339">
        <v>0</v>
      </c>
      <c r="AE79" s="339">
        <v>0</v>
      </c>
      <c r="AF79" s="339">
        <v>0</v>
      </c>
      <c r="AG79" s="305">
        <v>144</v>
      </c>
      <c r="AH79" s="304">
        <v>45</v>
      </c>
      <c r="AI79" s="201" t="str">
        <f>IF(L79&gt;'1d. STPIS MED Threshold'!$C$8,"Yes","NO")</f>
        <v>NO</v>
      </c>
      <c r="AJ79" s="126"/>
    </row>
    <row r="80" spans="2:36" x14ac:dyDescent="0.2">
      <c r="B80" s="287" t="s">
        <v>2488</v>
      </c>
      <c r="C80" s="339">
        <v>0.98143887901285998</v>
      </c>
      <c r="D80" s="339">
        <v>0.98143887901285998</v>
      </c>
      <c r="E80" s="339">
        <v>2.64694344682E-3</v>
      </c>
      <c r="F80" s="339">
        <v>2.64694344682E-3</v>
      </c>
      <c r="G80" s="339">
        <v>0</v>
      </c>
      <c r="H80" s="339">
        <v>0</v>
      </c>
      <c r="I80" s="339">
        <v>0</v>
      </c>
      <c r="J80" s="339">
        <v>0</v>
      </c>
      <c r="K80" s="339">
        <v>0.17818062479489</v>
      </c>
      <c r="L80" s="339">
        <v>0.17818062479489</v>
      </c>
      <c r="M80" s="339">
        <v>2.7362403708740001E-2</v>
      </c>
      <c r="N80" s="339">
        <v>2.7362403708740001E-2</v>
      </c>
      <c r="O80" s="339">
        <v>1.523420689E-5</v>
      </c>
      <c r="P80" s="339">
        <v>1.523420689E-5</v>
      </c>
      <c r="Q80" s="339">
        <v>0</v>
      </c>
      <c r="R80" s="339">
        <v>0</v>
      </c>
      <c r="S80" s="339">
        <v>0</v>
      </c>
      <c r="T80" s="339">
        <v>0</v>
      </c>
      <c r="U80" s="339">
        <v>4.91959555549E-3</v>
      </c>
      <c r="V80" s="339">
        <v>4.91959555549E-3</v>
      </c>
      <c r="W80" s="339">
        <v>0</v>
      </c>
      <c r="X80" s="339">
        <v>0</v>
      </c>
      <c r="Y80" s="339">
        <v>0</v>
      </c>
      <c r="Z80" s="339">
        <v>0</v>
      </c>
      <c r="AA80" s="339">
        <v>0</v>
      </c>
      <c r="AB80" s="339">
        <v>0</v>
      </c>
      <c r="AC80" s="339">
        <v>0</v>
      </c>
      <c r="AD80" s="339">
        <v>0</v>
      </c>
      <c r="AE80" s="339">
        <v>0</v>
      </c>
      <c r="AF80" s="339">
        <v>0</v>
      </c>
      <c r="AG80" s="305">
        <v>68</v>
      </c>
      <c r="AH80" s="304">
        <v>14</v>
      </c>
      <c r="AI80" s="201" t="str">
        <f>IF(L80&gt;'1d. STPIS MED Threshold'!$C$8,"Yes","NO")</f>
        <v>NO</v>
      </c>
      <c r="AJ80" s="126"/>
    </row>
    <row r="81" spans="2:36" x14ac:dyDescent="0.2">
      <c r="B81" s="287" t="s">
        <v>2489</v>
      </c>
      <c r="C81" s="339">
        <v>8.8884241346899994E-3</v>
      </c>
      <c r="D81" s="339">
        <v>8.8884241346899994E-3</v>
      </c>
      <c r="E81" s="339">
        <v>0.26637391599096999</v>
      </c>
      <c r="F81" s="339">
        <v>0.26637391599096999</v>
      </c>
      <c r="G81" s="339">
        <v>0</v>
      </c>
      <c r="H81" s="339">
        <v>0</v>
      </c>
      <c r="I81" s="339">
        <v>0</v>
      </c>
      <c r="J81" s="339">
        <v>0</v>
      </c>
      <c r="K81" s="339">
        <v>0.22019722139743</v>
      </c>
      <c r="L81" s="339">
        <v>0.22019722139743</v>
      </c>
      <c r="M81" s="339">
        <v>1.045696957E-4</v>
      </c>
      <c r="N81" s="339">
        <v>1.045696957E-4</v>
      </c>
      <c r="O81" s="339">
        <v>1.69099696458E-3</v>
      </c>
      <c r="P81" s="339">
        <v>1.69099696458E-3</v>
      </c>
      <c r="Q81" s="339">
        <v>0</v>
      </c>
      <c r="R81" s="339">
        <v>0</v>
      </c>
      <c r="S81" s="339">
        <v>0</v>
      </c>
      <c r="T81" s="339">
        <v>0</v>
      </c>
      <c r="U81" s="339">
        <v>1.40649174077E-3</v>
      </c>
      <c r="V81" s="339">
        <v>1.40649174077E-3</v>
      </c>
      <c r="W81" s="339">
        <v>0</v>
      </c>
      <c r="X81" s="339">
        <v>0</v>
      </c>
      <c r="Y81" s="339">
        <v>0</v>
      </c>
      <c r="Z81" s="339">
        <v>0</v>
      </c>
      <c r="AA81" s="339">
        <v>0</v>
      </c>
      <c r="AB81" s="339">
        <v>0</v>
      </c>
      <c r="AC81" s="339">
        <v>0</v>
      </c>
      <c r="AD81" s="339">
        <v>0</v>
      </c>
      <c r="AE81" s="339">
        <v>0</v>
      </c>
      <c r="AF81" s="339">
        <v>0</v>
      </c>
      <c r="AG81" s="305">
        <v>256</v>
      </c>
      <c r="AH81" s="304">
        <v>181</v>
      </c>
      <c r="AI81" s="201" t="str">
        <f>IF(L81&gt;'1d. STPIS MED Threshold'!$C$8,"Yes","NO")</f>
        <v>NO</v>
      </c>
      <c r="AJ81" s="126"/>
    </row>
    <row r="82" spans="2:36" x14ac:dyDescent="0.2">
      <c r="B82" s="287" t="s">
        <v>2490</v>
      </c>
      <c r="C82" s="339">
        <v>0.59754609780751999</v>
      </c>
      <c r="D82" s="339">
        <v>0.59754609780751999</v>
      </c>
      <c r="E82" s="339">
        <v>0.50186809461965998</v>
      </c>
      <c r="F82" s="339">
        <v>0.50186809461965998</v>
      </c>
      <c r="G82" s="339">
        <v>0</v>
      </c>
      <c r="H82" s="339">
        <v>0</v>
      </c>
      <c r="I82" s="339">
        <v>0</v>
      </c>
      <c r="J82" s="339">
        <v>0</v>
      </c>
      <c r="K82" s="339">
        <v>0.51902670771538995</v>
      </c>
      <c r="L82" s="339">
        <v>0.51902670771538995</v>
      </c>
      <c r="M82" s="339">
        <v>9.6378402872199995E-3</v>
      </c>
      <c r="N82" s="339">
        <v>9.6378402872199995E-3</v>
      </c>
      <c r="O82" s="339">
        <v>2.7193059295299998E-3</v>
      </c>
      <c r="P82" s="339">
        <v>2.7193059295299998E-3</v>
      </c>
      <c r="Q82" s="339">
        <v>0</v>
      </c>
      <c r="R82" s="339">
        <v>0</v>
      </c>
      <c r="S82" s="339">
        <v>0</v>
      </c>
      <c r="T82" s="339">
        <v>0</v>
      </c>
      <c r="U82" s="339">
        <v>3.9600556345599997E-3</v>
      </c>
      <c r="V82" s="339">
        <v>3.9600556345599997E-3</v>
      </c>
      <c r="W82" s="339">
        <v>0</v>
      </c>
      <c r="X82" s="339">
        <v>0</v>
      </c>
      <c r="Y82" s="339">
        <v>0</v>
      </c>
      <c r="Z82" s="339">
        <v>0</v>
      </c>
      <c r="AA82" s="339">
        <v>0</v>
      </c>
      <c r="AB82" s="339">
        <v>0</v>
      </c>
      <c r="AC82" s="339">
        <v>0</v>
      </c>
      <c r="AD82" s="339">
        <v>0</v>
      </c>
      <c r="AE82" s="339">
        <v>0</v>
      </c>
      <c r="AF82" s="339">
        <v>0</v>
      </c>
      <c r="AG82" s="305">
        <v>684</v>
      </c>
      <c r="AH82" s="304">
        <v>528</v>
      </c>
      <c r="AI82" s="201" t="str">
        <f>IF(L82&gt;'1d. STPIS MED Threshold'!$C$8,"Yes","NO")</f>
        <v>NO</v>
      </c>
      <c r="AJ82" s="126"/>
    </row>
    <row r="83" spans="2:36" x14ac:dyDescent="0.2">
      <c r="B83" s="287" t="s">
        <v>2491</v>
      </c>
      <c r="C83" s="339">
        <v>0</v>
      </c>
      <c r="D83" s="339">
        <v>0</v>
      </c>
      <c r="E83" s="339">
        <v>0.13200440268579</v>
      </c>
      <c r="F83" s="339">
        <v>0.13200440268579</v>
      </c>
      <c r="G83" s="339">
        <v>0</v>
      </c>
      <c r="H83" s="339">
        <v>0</v>
      </c>
      <c r="I83" s="339">
        <v>0</v>
      </c>
      <c r="J83" s="339">
        <v>0</v>
      </c>
      <c r="K83" s="339">
        <v>0.10833111941115001</v>
      </c>
      <c r="L83" s="339">
        <v>0.10833111941115001</v>
      </c>
      <c r="M83" s="339">
        <v>0</v>
      </c>
      <c r="N83" s="339">
        <v>0</v>
      </c>
      <c r="O83" s="339">
        <v>8.8739255122999999E-4</v>
      </c>
      <c r="P83" s="339">
        <v>8.8739255122999999E-4</v>
      </c>
      <c r="Q83" s="339">
        <v>0</v>
      </c>
      <c r="R83" s="339">
        <v>0</v>
      </c>
      <c r="S83" s="339">
        <v>0</v>
      </c>
      <c r="T83" s="339">
        <v>0</v>
      </c>
      <c r="U83" s="339">
        <v>7.2825016800000004E-4</v>
      </c>
      <c r="V83" s="339">
        <v>7.2825016800000004E-4</v>
      </c>
      <c r="W83" s="339">
        <v>0</v>
      </c>
      <c r="X83" s="339">
        <v>0</v>
      </c>
      <c r="Y83" s="339">
        <v>0</v>
      </c>
      <c r="Z83" s="339">
        <v>0</v>
      </c>
      <c r="AA83" s="339">
        <v>0</v>
      </c>
      <c r="AB83" s="339">
        <v>0</v>
      </c>
      <c r="AC83" s="339">
        <v>0</v>
      </c>
      <c r="AD83" s="339">
        <v>0</v>
      </c>
      <c r="AE83" s="339">
        <v>0</v>
      </c>
      <c r="AF83" s="339">
        <v>0</v>
      </c>
      <c r="AG83" s="305">
        <v>277</v>
      </c>
      <c r="AH83" s="304">
        <v>93</v>
      </c>
      <c r="AI83" s="201" t="str">
        <f>IF(L83&gt;'1d. STPIS MED Threshold'!$C$8,"Yes","NO")</f>
        <v>NO</v>
      </c>
      <c r="AJ83" s="126"/>
    </row>
    <row r="84" spans="2:36" x14ac:dyDescent="0.2">
      <c r="B84" s="287" t="s">
        <v>2492</v>
      </c>
      <c r="C84" s="339">
        <v>1.3768343267500001E-3</v>
      </c>
      <c r="D84" s="339">
        <v>1.3768343267500001E-3</v>
      </c>
      <c r="E84" s="339">
        <v>4.2362520804209998E-2</v>
      </c>
      <c r="F84" s="339">
        <v>4.2362520804209998E-2</v>
      </c>
      <c r="G84" s="339">
        <v>0</v>
      </c>
      <c r="H84" s="339">
        <v>0</v>
      </c>
      <c r="I84" s="339">
        <v>0</v>
      </c>
      <c r="J84" s="339">
        <v>0</v>
      </c>
      <c r="K84" s="339">
        <v>3.5012267733520001E-2</v>
      </c>
      <c r="L84" s="339">
        <v>3.5012267733520001E-2</v>
      </c>
      <c r="M84" s="339">
        <v>1.7428282620000001E-5</v>
      </c>
      <c r="N84" s="339">
        <v>1.7428282620000001E-5</v>
      </c>
      <c r="O84" s="339">
        <v>3.9608937908999997E-4</v>
      </c>
      <c r="P84" s="339">
        <v>3.9608937908999997E-4</v>
      </c>
      <c r="Q84" s="339">
        <v>0</v>
      </c>
      <c r="R84" s="339">
        <v>0</v>
      </c>
      <c r="S84" s="339">
        <v>0</v>
      </c>
      <c r="T84" s="339">
        <v>0</v>
      </c>
      <c r="U84" s="339">
        <v>3.2818140617999999E-4</v>
      </c>
      <c r="V84" s="339">
        <v>3.2818140617999999E-4</v>
      </c>
      <c r="W84" s="339">
        <v>0</v>
      </c>
      <c r="X84" s="339">
        <v>0</v>
      </c>
      <c r="Y84" s="339">
        <v>0</v>
      </c>
      <c r="Z84" s="339">
        <v>0</v>
      </c>
      <c r="AA84" s="339">
        <v>0</v>
      </c>
      <c r="AB84" s="339">
        <v>0</v>
      </c>
      <c r="AC84" s="339">
        <v>0</v>
      </c>
      <c r="AD84" s="339">
        <v>0</v>
      </c>
      <c r="AE84" s="339">
        <v>0</v>
      </c>
      <c r="AF84" s="339">
        <v>0</v>
      </c>
      <c r="AG84" s="305">
        <v>268</v>
      </c>
      <c r="AH84" s="304">
        <v>56</v>
      </c>
      <c r="AI84" s="201" t="str">
        <f>IF(L84&gt;'1d. STPIS MED Threshold'!$C$8,"Yes","NO")</f>
        <v>NO</v>
      </c>
      <c r="AJ84" s="126"/>
    </row>
    <row r="85" spans="2:36" x14ac:dyDescent="0.2">
      <c r="B85" s="287" t="s">
        <v>2493</v>
      </c>
      <c r="C85" s="339">
        <v>0</v>
      </c>
      <c r="D85" s="339">
        <v>0</v>
      </c>
      <c r="E85" s="339">
        <v>1.93474427479E-3</v>
      </c>
      <c r="F85" s="339">
        <v>1.93474427479E-3</v>
      </c>
      <c r="G85" s="339">
        <v>0</v>
      </c>
      <c r="H85" s="339">
        <v>0</v>
      </c>
      <c r="I85" s="339">
        <v>0</v>
      </c>
      <c r="J85" s="339">
        <v>0</v>
      </c>
      <c r="K85" s="339">
        <v>1.5877728984700001E-3</v>
      </c>
      <c r="L85" s="339">
        <v>1.5877728984700001E-3</v>
      </c>
      <c r="M85" s="339">
        <v>0</v>
      </c>
      <c r="N85" s="339">
        <v>0</v>
      </c>
      <c r="O85" s="339">
        <v>1.142565517E-5</v>
      </c>
      <c r="P85" s="339">
        <v>1.142565517E-5</v>
      </c>
      <c r="Q85" s="339">
        <v>0</v>
      </c>
      <c r="R85" s="339">
        <v>0</v>
      </c>
      <c r="S85" s="339">
        <v>0</v>
      </c>
      <c r="T85" s="339">
        <v>0</v>
      </c>
      <c r="U85" s="339">
        <v>9.3766116100000005E-6</v>
      </c>
      <c r="V85" s="339">
        <v>9.3766116100000005E-6</v>
      </c>
      <c r="W85" s="339">
        <v>0</v>
      </c>
      <c r="X85" s="339">
        <v>0</v>
      </c>
      <c r="Y85" s="339">
        <v>0</v>
      </c>
      <c r="Z85" s="339">
        <v>0</v>
      </c>
      <c r="AA85" s="339">
        <v>0</v>
      </c>
      <c r="AB85" s="339">
        <v>0</v>
      </c>
      <c r="AC85" s="339">
        <v>0</v>
      </c>
      <c r="AD85" s="339">
        <v>0</v>
      </c>
      <c r="AE85" s="339">
        <v>0</v>
      </c>
      <c r="AF85" s="339">
        <v>0</v>
      </c>
      <c r="AG85" s="305">
        <v>184</v>
      </c>
      <c r="AH85" s="304">
        <v>36</v>
      </c>
      <c r="AI85" s="201" t="str">
        <f>IF(L85&gt;'1d. STPIS MED Threshold'!$C$8,"Yes","NO")</f>
        <v>NO</v>
      </c>
      <c r="AJ85" s="126"/>
    </row>
    <row r="86" spans="2:36" x14ac:dyDescent="0.2">
      <c r="B86" s="287" t="s">
        <v>2494</v>
      </c>
      <c r="C86" s="339">
        <v>0</v>
      </c>
      <c r="D86" s="339">
        <v>0</v>
      </c>
      <c r="E86" s="339">
        <v>3.3908945145429601</v>
      </c>
      <c r="F86" s="339">
        <v>3.3908945145429601</v>
      </c>
      <c r="G86" s="339">
        <v>0</v>
      </c>
      <c r="H86" s="339">
        <v>0</v>
      </c>
      <c r="I86" s="339">
        <v>0</v>
      </c>
      <c r="J86" s="339">
        <v>0</v>
      </c>
      <c r="K86" s="339">
        <v>2.7827814155557999</v>
      </c>
      <c r="L86" s="339">
        <v>2.7827814155557999</v>
      </c>
      <c r="M86" s="339">
        <v>0</v>
      </c>
      <c r="N86" s="339">
        <v>0</v>
      </c>
      <c r="O86" s="339">
        <v>9.126813346689E-2</v>
      </c>
      <c r="P86" s="339">
        <v>9.126813346689E-2</v>
      </c>
      <c r="Q86" s="339">
        <v>0</v>
      </c>
      <c r="R86" s="339">
        <v>0</v>
      </c>
      <c r="S86" s="339">
        <v>0</v>
      </c>
      <c r="T86" s="339">
        <v>0</v>
      </c>
      <c r="U86" s="339">
        <v>7.4900373501699993E-2</v>
      </c>
      <c r="V86" s="339">
        <v>7.4900373501699993E-2</v>
      </c>
      <c r="W86" s="339">
        <v>0</v>
      </c>
      <c r="X86" s="339">
        <v>0</v>
      </c>
      <c r="Y86" s="339">
        <v>0</v>
      </c>
      <c r="Z86" s="339">
        <v>0</v>
      </c>
      <c r="AA86" s="339">
        <v>0</v>
      </c>
      <c r="AB86" s="339">
        <v>0</v>
      </c>
      <c r="AC86" s="339">
        <v>0</v>
      </c>
      <c r="AD86" s="339">
        <v>0</v>
      </c>
      <c r="AE86" s="339">
        <v>0</v>
      </c>
      <c r="AF86" s="339">
        <v>0</v>
      </c>
      <c r="AG86" s="305">
        <v>866</v>
      </c>
      <c r="AH86" s="304">
        <v>746</v>
      </c>
      <c r="AI86" s="201" t="str">
        <f>IF(L86&gt;'1d. STPIS MED Threshold'!$C$8,"Yes","NO")</f>
        <v>Yes</v>
      </c>
      <c r="AJ86" s="373" t="s">
        <v>2027</v>
      </c>
    </row>
    <row r="87" spans="2:36" x14ac:dyDescent="0.2">
      <c r="B87" s="287" t="s">
        <v>2495</v>
      </c>
      <c r="C87" s="339">
        <v>0</v>
      </c>
      <c r="D87" s="339">
        <v>0</v>
      </c>
      <c r="E87" s="339">
        <v>0.18716365727605</v>
      </c>
      <c r="F87" s="339">
        <v>0.18716365727605</v>
      </c>
      <c r="G87" s="339">
        <v>0</v>
      </c>
      <c r="H87" s="339">
        <v>0</v>
      </c>
      <c r="I87" s="339">
        <v>0</v>
      </c>
      <c r="J87" s="339">
        <v>0</v>
      </c>
      <c r="K87" s="339">
        <v>0.15359827470345999</v>
      </c>
      <c r="L87" s="339">
        <v>0.15359827470345999</v>
      </c>
      <c r="M87" s="339">
        <v>0</v>
      </c>
      <c r="N87" s="339">
        <v>0</v>
      </c>
      <c r="O87" s="339">
        <v>3.0582670328000001E-3</v>
      </c>
      <c r="P87" s="339">
        <v>3.0582670328000001E-3</v>
      </c>
      <c r="Q87" s="339">
        <v>0</v>
      </c>
      <c r="R87" s="339">
        <v>0</v>
      </c>
      <c r="S87" s="339">
        <v>0</v>
      </c>
      <c r="T87" s="339">
        <v>0</v>
      </c>
      <c r="U87" s="339">
        <v>2.5098063729700002E-3</v>
      </c>
      <c r="V87" s="339">
        <v>2.5098063729700002E-3</v>
      </c>
      <c r="W87" s="339">
        <v>0</v>
      </c>
      <c r="X87" s="339">
        <v>0</v>
      </c>
      <c r="Y87" s="339">
        <v>0</v>
      </c>
      <c r="Z87" s="339">
        <v>0</v>
      </c>
      <c r="AA87" s="339">
        <v>0</v>
      </c>
      <c r="AB87" s="339">
        <v>0</v>
      </c>
      <c r="AC87" s="339">
        <v>0</v>
      </c>
      <c r="AD87" s="339">
        <v>0</v>
      </c>
      <c r="AE87" s="339">
        <v>0</v>
      </c>
      <c r="AF87" s="339">
        <v>0</v>
      </c>
      <c r="AG87" s="305">
        <v>121</v>
      </c>
      <c r="AH87" s="304">
        <v>17</v>
      </c>
      <c r="AI87" s="201" t="str">
        <f>IF(L87&gt;'1d. STPIS MED Threshold'!$C$8,"Yes","NO")</f>
        <v>NO</v>
      </c>
      <c r="AJ87" s="126"/>
    </row>
    <row r="88" spans="2:36" x14ac:dyDescent="0.2">
      <c r="B88" s="287" t="s">
        <v>2496</v>
      </c>
      <c r="C88" s="339">
        <v>0</v>
      </c>
      <c r="D88" s="339">
        <v>0</v>
      </c>
      <c r="E88" s="339">
        <v>0.66678219273557005</v>
      </c>
      <c r="F88" s="339">
        <v>0.66678219273557005</v>
      </c>
      <c r="G88" s="339">
        <v>0</v>
      </c>
      <c r="H88" s="339">
        <v>0</v>
      </c>
      <c r="I88" s="339">
        <v>0</v>
      </c>
      <c r="J88" s="339">
        <v>0</v>
      </c>
      <c r="K88" s="339">
        <v>0.54720342558877</v>
      </c>
      <c r="L88" s="339">
        <v>0.54720342558877</v>
      </c>
      <c r="M88" s="339">
        <v>0</v>
      </c>
      <c r="N88" s="339">
        <v>0</v>
      </c>
      <c r="O88" s="339">
        <v>1.139137820061E-2</v>
      </c>
      <c r="P88" s="339">
        <v>1.139137820061E-2</v>
      </c>
      <c r="Q88" s="339">
        <v>0</v>
      </c>
      <c r="R88" s="339">
        <v>0</v>
      </c>
      <c r="S88" s="339">
        <v>0</v>
      </c>
      <c r="T88" s="339">
        <v>0</v>
      </c>
      <c r="U88" s="339">
        <v>9.3484817702999996E-3</v>
      </c>
      <c r="V88" s="339">
        <v>9.3484817702999996E-3</v>
      </c>
      <c r="W88" s="339">
        <v>0</v>
      </c>
      <c r="X88" s="339">
        <v>0</v>
      </c>
      <c r="Y88" s="339">
        <v>0</v>
      </c>
      <c r="Z88" s="339">
        <v>0</v>
      </c>
      <c r="AA88" s="339">
        <v>0</v>
      </c>
      <c r="AB88" s="339">
        <v>0</v>
      </c>
      <c r="AC88" s="339">
        <v>0</v>
      </c>
      <c r="AD88" s="339">
        <v>0</v>
      </c>
      <c r="AE88" s="339">
        <v>0</v>
      </c>
      <c r="AF88" s="339">
        <v>0</v>
      </c>
      <c r="AG88" s="305">
        <v>279</v>
      </c>
      <c r="AH88" s="304">
        <v>66</v>
      </c>
      <c r="AI88" s="201" t="str">
        <f>IF(L88&gt;'1d. STPIS MED Threshold'!$C$8,"Yes","NO")</f>
        <v>NO</v>
      </c>
      <c r="AJ88" s="126"/>
    </row>
    <row r="89" spans="2:36" x14ac:dyDescent="0.2">
      <c r="B89" s="287" t="s">
        <v>2497</v>
      </c>
      <c r="C89" s="339">
        <v>3.3636585450899999E-3</v>
      </c>
      <c r="D89" s="339">
        <v>3.3636585450899999E-3</v>
      </c>
      <c r="E89" s="339">
        <v>1.34061020616E-3</v>
      </c>
      <c r="F89" s="339">
        <v>1.34061020616E-3</v>
      </c>
      <c r="G89" s="339">
        <v>0</v>
      </c>
      <c r="H89" s="339">
        <v>0</v>
      </c>
      <c r="I89" s="339">
        <v>0</v>
      </c>
      <c r="J89" s="339">
        <v>0</v>
      </c>
      <c r="K89" s="339">
        <v>1.70341777493E-3</v>
      </c>
      <c r="L89" s="339">
        <v>1.70341777493E-3</v>
      </c>
      <c r="M89" s="339">
        <v>1.7428282620000001E-5</v>
      </c>
      <c r="N89" s="339">
        <v>1.7428282620000001E-5</v>
      </c>
      <c r="O89" s="339">
        <v>7.6171034400000001E-6</v>
      </c>
      <c r="P89" s="339">
        <v>7.6171034400000001E-6</v>
      </c>
      <c r="Q89" s="339">
        <v>0</v>
      </c>
      <c r="R89" s="339">
        <v>0</v>
      </c>
      <c r="S89" s="339">
        <v>0</v>
      </c>
      <c r="T89" s="339">
        <v>0</v>
      </c>
      <c r="U89" s="339">
        <v>9.3766116100000005E-6</v>
      </c>
      <c r="V89" s="339">
        <v>9.3766116100000005E-6</v>
      </c>
      <c r="W89" s="339">
        <v>0</v>
      </c>
      <c r="X89" s="339">
        <v>0</v>
      </c>
      <c r="Y89" s="339">
        <v>0</v>
      </c>
      <c r="Z89" s="339">
        <v>0</v>
      </c>
      <c r="AA89" s="339">
        <v>0</v>
      </c>
      <c r="AB89" s="339">
        <v>0</v>
      </c>
      <c r="AC89" s="339">
        <v>0</v>
      </c>
      <c r="AD89" s="339">
        <v>0</v>
      </c>
      <c r="AE89" s="339">
        <v>0</v>
      </c>
      <c r="AF89" s="339">
        <v>0</v>
      </c>
      <c r="AG89" s="305">
        <v>191</v>
      </c>
      <c r="AH89" s="304">
        <v>13</v>
      </c>
      <c r="AI89" s="201" t="str">
        <f>IF(L89&gt;'1d. STPIS MED Threshold'!$C$8,"Yes","NO")</f>
        <v>NO</v>
      </c>
      <c r="AJ89" s="126"/>
    </row>
    <row r="90" spans="2:36" x14ac:dyDescent="0.2">
      <c r="B90" s="287" t="s">
        <v>2498</v>
      </c>
      <c r="C90" s="339">
        <v>0</v>
      </c>
      <c r="D90" s="339">
        <v>0</v>
      </c>
      <c r="E90" s="339">
        <v>3.7704662048159997E-2</v>
      </c>
      <c r="F90" s="339">
        <v>3.7704662048159997E-2</v>
      </c>
      <c r="G90" s="339">
        <v>0</v>
      </c>
      <c r="H90" s="339">
        <v>0</v>
      </c>
      <c r="I90" s="339">
        <v>0</v>
      </c>
      <c r="J90" s="339">
        <v>0</v>
      </c>
      <c r="K90" s="339">
        <v>3.0942818296889999E-2</v>
      </c>
      <c r="L90" s="339">
        <v>3.0942818296889999E-2</v>
      </c>
      <c r="M90" s="339">
        <v>0</v>
      </c>
      <c r="N90" s="339">
        <v>0</v>
      </c>
      <c r="O90" s="339">
        <v>3.8085517220000001E-4</v>
      </c>
      <c r="P90" s="339">
        <v>3.8085517220000001E-4</v>
      </c>
      <c r="Q90" s="339">
        <v>0</v>
      </c>
      <c r="R90" s="339">
        <v>0</v>
      </c>
      <c r="S90" s="339">
        <v>0</v>
      </c>
      <c r="T90" s="339">
        <v>0</v>
      </c>
      <c r="U90" s="339">
        <v>3.1255372017E-4</v>
      </c>
      <c r="V90" s="339">
        <v>3.1255372017E-4</v>
      </c>
      <c r="W90" s="339">
        <v>0</v>
      </c>
      <c r="X90" s="339">
        <v>0</v>
      </c>
      <c r="Y90" s="339">
        <v>0</v>
      </c>
      <c r="Z90" s="339">
        <v>0</v>
      </c>
      <c r="AA90" s="339">
        <v>0</v>
      </c>
      <c r="AB90" s="339">
        <v>0</v>
      </c>
      <c r="AC90" s="339">
        <v>0</v>
      </c>
      <c r="AD90" s="339">
        <v>0</v>
      </c>
      <c r="AE90" s="339">
        <v>0</v>
      </c>
      <c r="AF90" s="339">
        <v>0</v>
      </c>
      <c r="AG90" s="305">
        <v>176</v>
      </c>
      <c r="AH90" s="304">
        <v>12</v>
      </c>
      <c r="AI90" s="201" t="str">
        <f>IF(L90&gt;'1d. STPIS MED Threshold'!$C$8,"Yes","NO")</f>
        <v>NO</v>
      </c>
      <c r="AJ90" s="126"/>
    </row>
    <row r="91" spans="2:36" x14ac:dyDescent="0.2">
      <c r="B91" s="287" t="s">
        <v>2499</v>
      </c>
      <c r="C91" s="339">
        <v>0</v>
      </c>
      <c r="D91" s="339">
        <v>0</v>
      </c>
      <c r="E91" s="339">
        <v>0.65406162998396999</v>
      </c>
      <c r="F91" s="339">
        <v>0.65406162998396999</v>
      </c>
      <c r="G91" s="339">
        <v>0</v>
      </c>
      <c r="H91" s="339">
        <v>0</v>
      </c>
      <c r="I91" s="339">
        <v>0</v>
      </c>
      <c r="J91" s="339">
        <v>0</v>
      </c>
      <c r="K91" s="339">
        <v>0.53676413133506995</v>
      </c>
      <c r="L91" s="339">
        <v>0.53676413133506995</v>
      </c>
      <c r="M91" s="339">
        <v>0</v>
      </c>
      <c r="N91" s="339">
        <v>0</v>
      </c>
      <c r="O91" s="339">
        <v>1.602257709461E-2</v>
      </c>
      <c r="P91" s="339">
        <v>1.602257709461E-2</v>
      </c>
      <c r="Q91" s="339">
        <v>0</v>
      </c>
      <c r="R91" s="339">
        <v>0</v>
      </c>
      <c r="S91" s="339">
        <v>0</v>
      </c>
      <c r="T91" s="339">
        <v>0</v>
      </c>
      <c r="U91" s="339">
        <v>1.314913500758E-2</v>
      </c>
      <c r="V91" s="339">
        <v>1.314913500758E-2</v>
      </c>
      <c r="W91" s="339">
        <v>0</v>
      </c>
      <c r="X91" s="339">
        <v>0</v>
      </c>
      <c r="Y91" s="339">
        <v>0</v>
      </c>
      <c r="Z91" s="339">
        <v>0</v>
      </c>
      <c r="AA91" s="339">
        <v>0</v>
      </c>
      <c r="AB91" s="339">
        <v>0</v>
      </c>
      <c r="AC91" s="339">
        <v>0</v>
      </c>
      <c r="AD91" s="339">
        <v>0</v>
      </c>
      <c r="AE91" s="339">
        <v>0</v>
      </c>
      <c r="AF91" s="339">
        <v>0</v>
      </c>
      <c r="AG91" s="305">
        <v>409</v>
      </c>
      <c r="AH91" s="304">
        <v>254</v>
      </c>
      <c r="AI91" s="201" t="str">
        <f>IF(L91&gt;'1d. STPIS MED Threshold'!$C$8,"Yes","NO")</f>
        <v>NO</v>
      </c>
      <c r="AJ91" s="126"/>
    </row>
    <row r="92" spans="2:36" x14ac:dyDescent="0.2">
      <c r="B92" s="287" t="s">
        <v>2500</v>
      </c>
      <c r="C92" s="339">
        <v>1.232179581024E-2</v>
      </c>
      <c r="D92" s="339">
        <v>1.232179581024E-2</v>
      </c>
      <c r="E92" s="339">
        <v>1.767548854197E-2</v>
      </c>
      <c r="F92" s="339">
        <v>1.767548854197E-2</v>
      </c>
      <c r="G92" s="339">
        <v>0</v>
      </c>
      <c r="H92" s="339">
        <v>0</v>
      </c>
      <c r="I92" s="339">
        <v>0</v>
      </c>
      <c r="J92" s="339">
        <v>0</v>
      </c>
      <c r="K92" s="339">
        <v>1.6715372954729999E-2</v>
      </c>
      <c r="L92" s="339">
        <v>1.6715372954729999E-2</v>
      </c>
      <c r="M92" s="339">
        <v>1.7428282620000001E-5</v>
      </c>
      <c r="N92" s="339">
        <v>1.7428282620000001E-5</v>
      </c>
      <c r="O92" s="339">
        <v>6.8553930999999999E-5</v>
      </c>
      <c r="P92" s="339">
        <v>6.8553930999999999E-5</v>
      </c>
      <c r="Q92" s="339">
        <v>0</v>
      </c>
      <c r="R92" s="339">
        <v>0</v>
      </c>
      <c r="S92" s="339">
        <v>0</v>
      </c>
      <c r="T92" s="339">
        <v>0</v>
      </c>
      <c r="U92" s="339">
        <v>5.9385206830000001E-5</v>
      </c>
      <c r="V92" s="339">
        <v>5.9385206830000001E-5</v>
      </c>
      <c r="W92" s="339">
        <v>0</v>
      </c>
      <c r="X92" s="339">
        <v>0</v>
      </c>
      <c r="Y92" s="339">
        <v>0</v>
      </c>
      <c r="Z92" s="339">
        <v>0</v>
      </c>
      <c r="AA92" s="339">
        <v>0</v>
      </c>
      <c r="AB92" s="339">
        <v>0</v>
      </c>
      <c r="AC92" s="339">
        <v>0</v>
      </c>
      <c r="AD92" s="339">
        <v>0</v>
      </c>
      <c r="AE92" s="339">
        <v>0</v>
      </c>
      <c r="AF92" s="339">
        <v>0</v>
      </c>
      <c r="AG92" s="305">
        <v>207</v>
      </c>
      <c r="AH92" s="304">
        <v>50</v>
      </c>
      <c r="AI92" s="201" t="str">
        <f>IF(L92&gt;'1d. STPIS MED Threshold'!$C$8,"Yes","NO")</f>
        <v>NO</v>
      </c>
      <c r="AJ92" s="126"/>
    </row>
    <row r="93" spans="2:36" x14ac:dyDescent="0.2">
      <c r="B93" s="287" t="s">
        <v>2501</v>
      </c>
      <c r="C93" s="339">
        <v>0</v>
      </c>
      <c r="D93" s="339">
        <v>0</v>
      </c>
      <c r="E93" s="339">
        <v>5.4462289625120001E-2</v>
      </c>
      <c r="F93" s="339">
        <v>5.4462289625120001E-2</v>
      </c>
      <c r="G93" s="339">
        <v>0</v>
      </c>
      <c r="H93" s="339">
        <v>0</v>
      </c>
      <c r="I93" s="339">
        <v>0</v>
      </c>
      <c r="J93" s="339">
        <v>0</v>
      </c>
      <c r="K93" s="339">
        <v>4.46951819844E-2</v>
      </c>
      <c r="L93" s="339">
        <v>4.46951819844E-2</v>
      </c>
      <c r="M93" s="339">
        <v>0</v>
      </c>
      <c r="N93" s="339">
        <v>0</v>
      </c>
      <c r="O93" s="339">
        <v>2.8944993087000001E-4</v>
      </c>
      <c r="P93" s="339">
        <v>2.8944993087000001E-4</v>
      </c>
      <c r="Q93" s="339">
        <v>0</v>
      </c>
      <c r="R93" s="339">
        <v>0</v>
      </c>
      <c r="S93" s="339">
        <v>0</v>
      </c>
      <c r="T93" s="339">
        <v>0</v>
      </c>
      <c r="U93" s="339">
        <v>2.3754082733000001E-4</v>
      </c>
      <c r="V93" s="339">
        <v>2.3754082733000001E-4</v>
      </c>
      <c r="W93" s="339">
        <v>0</v>
      </c>
      <c r="X93" s="339">
        <v>0</v>
      </c>
      <c r="Y93" s="339">
        <v>0</v>
      </c>
      <c r="Z93" s="339">
        <v>0</v>
      </c>
      <c r="AA93" s="339">
        <v>0</v>
      </c>
      <c r="AB93" s="339">
        <v>0</v>
      </c>
      <c r="AC93" s="339">
        <v>0</v>
      </c>
      <c r="AD93" s="339">
        <v>0</v>
      </c>
      <c r="AE93" s="339">
        <v>0</v>
      </c>
      <c r="AF93" s="339">
        <v>0</v>
      </c>
      <c r="AG93" s="305">
        <v>83</v>
      </c>
      <c r="AH93" s="304">
        <v>27</v>
      </c>
      <c r="AI93" s="201" t="str">
        <f>IF(L93&gt;'1d. STPIS MED Threshold'!$C$8,"Yes","NO")</f>
        <v>NO</v>
      </c>
      <c r="AJ93" s="126"/>
    </row>
    <row r="94" spans="2:36" x14ac:dyDescent="0.2">
      <c r="B94" s="287" t="s">
        <v>2502</v>
      </c>
      <c r="C94" s="339">
        <v>0</v>
      </c>
      <c r="D94" s="339">
        <v>0</v>
      </c>
      <c r="E94" s="339">
        <v>0.83996465664001996</v>
      </c>
      <c r="F94" s="339">
        <v>0.83996465664001996</v>
      </c>
      <c r="G94" s="339">
        <v>0</v>
      </c>
      <c r="H94" s="339">
        <v>0</v>
      </c>
      <c r="I94" s="339">
        <v>0</v>
      </c>
      <c r="J94" s="339">
        <v>0</v>
      </c>
      <c r="K94" s="339">
        <v>0.68932785322476997</v>
      </c>
      <c r="L94" s="339">
        <v>0.68932785322476997</v>
      </c>
      <c r="M94" s="339">
        <v>0</v>
      </c>
      <c r="N94" s="339">
        <v>0</v>
      </c>
      <c r="O94" s="339">
        <v>1.396976771643E-2</v>
      </c>
      <c r="P94" s="339">
        <v>1.396976771643E-2</v>
      </c>
      <c r="Q94" s="339">
        <v>0</v>
      </c>
      <c r="R94" s="339">
        <v>0</v>
      </c>
      <c r="S94" s="339">
        <v>0</v>
      </c>
      <c r="T94" s="339">
        <v>0</v>
      </c>
      <c r="U94" s="339">
        <v>1.146447045586E-2</v>
      </c>
      <c r="V94" s="339">
        <v>1.146447045586E-2</v>
      </c>
      <c r="W94" s="339">
        <v>0</v>
      </c>
      <c r="X94" s="339">
        <v>0</v>
      </c>
      <c r="Y94" s="339">
        <v>4.19321544596E-3</v>
      </c>
      <c r="Z94" s="339">
        <v>4.19321544596E-3</v>
      </c>
      <c r="AA94" s="339">
        <v>0</v>
      </c>
      <c r="AB94" s="339">
        <v>0</v>
      </c>
      <c r="AC94" s="339">
        <v>0</v>
      </c>
      <c r="AD94" s="339">
        <v>0</v>
      </c>
      <c r="AE94" s="340">
        <v>3.4412164590800001E-3</v>
      </c>
      <c r="AF94" s="340">
        <v>3.4412164590800001E-3</v>
      </c>
      <c r="AG94" s="305">
        <v>175</v>
      </c>
      <c r="AH94" s="304">
        <v>59</v>
      </c>
      <c r="AI94" s="201" t="str">
        <f>IF(L94&gt;'1d. STPIS MED Threshold'!$C$8,"Yes","NO")</f>
        <v>NO</v>
      </c>
      <c r="AJ94" s="126"/>
    </row>
    <row r="95" spans="2:36" x14ac:dyDescent="0.2">
      <c r="B95" s="287" t="s">
        <v>2503</v>
      </c>
      <c r="C95" s="339">
        <v>2.7536686534899999E-3</v>
      </c>
      <c r="D95" s="339">
        <v>0</v>
      </c>
      <c r="E95" s="339">
        <v>2.5517296537600001E-3</v>
      </c>
      <c r="F95" s="339">
        <v>2.5517296537600001E-3</v>
      </c>
      <c r="G95" s="339">
        <v>0</v>
      </c>
      <c r="H95" s="339">
        <v>0</v>
      </c>
      <c r="I95" s="339">
        <v>0</v>
      </c>
      <c r="J95" s="339">
        <v>0</v>
      </c>
      <c r="K95" s="339">
        <v>2.5879448030100001E-3</v>
      </c>
      <c r="L95" s="339">
        <v>2.5879448030100001E-3</v>
      </c>
      <c r="M95" s="339">
        <v>1.7428282620000001E-5</v>
      </c>
      <c r="N95" s="339">
        <v>1.7428282620000001E-5</v>
      </c>
      <c r="O95" s="339">
        <v>1.142565517E-5</v>
      </c>
      <c r="P95" s="339">
        <v>1.142565517E-5</v>
      </c>
      <c r="Q95" s="339">
        <v>0</v>
      </c>
      <c r="R95" s="339">
        <v>0</v>
      </c>
      <c r="S95" s="339">
        <v>0</v>
      </c>
      <c r="T95" s="339">
        <v>0</v>
      </c>
      <c r="U95" s="339">
        <v>1.2502148810000001E-5</v>
      </c>
      <c r="V95" s="339">
        <v>1.2502148810000001E-5</v>
      </c>
      <c r="W95" s="339">
        <v>0</v>
      </c>
      <c r="X95" s="339">
        <v>0</v>
      </c>
      <c r="Y95" s="339">
        <v>0</v>
      </c>
      <c r="Z95" s="339">
        <v>0</v>
      </c>
      <c r="AA95" s="339">
        <v>0</v>
      </c>
      <c r="AB95" s="339">
        <v>0</v>
      </c>
      <c r="AC95" s="339">
        <v>0</v>
      </c>
      <c r="AD95" s="339">
        <v>0</v>
      </c>
      <c r="AE95" s="340">
        <v>0</v>
      </c>
      <c r="AF95" s="340">
        <v>0</v>
      </c>
      <c r="AG95" s="305">
        <v>224</v>
      </c>
      <c r="AH95" s="304">
        <v>63</v>
      </c>
      <c r="AI95" s="201" t="str">
        <f>IF(L95&gt;'1d. STPIS MED Threshold'!$C$8,"Yes","NO")</f>
        <v>NO</v>
      </c>
      <c r="AJ95" s="126"/>
    </row>
    <row r="96" spans="2:36" x14ac:dyDescent="0.2">
      <c r="B96" s="287" t="s">
        <v>2504</v>
      </c>
      <c r="C96" s="339">
        <v>2.3423611837290002E-2</v>
      </c>
      <c r="D96" s="339">
        <v>2.3423611837290002E-2</v>
      </c>
      <c r="E96" s="339">
        <v>3.5678512532039998E-2</v>
      </c>
      <c r="F96" s="339">
        <v>3.5678512532039998E-2</v>
      </c>
      <c r="G96" s="339">
        <v>0</v>
      </c>
      <c r="H96" s="339">
        <v>0</v>
      </c>
      <c r="I96" s="339">
        <v>0</v>
      </c>
      <c r="J96" s="339">
        <v>0</v>
      </c>
      <c r="K96" s="339">
        <v>3.3480754504680001E-2</v>
      </c>
      <c r="L96" s="339">
        <v>3.3480754504680001E-2</v>
      </c>
      <c r="M96" s="339">
        <v>1.2199797831999999E-4</v>
      </c>
      <c r="N96" s="339">
        <v>1.2199797831999999E-4</v>
      </c>
      <c r="O96" s="339">
        <v>6.3983668929999996E-4</v>
      </c>
      <c r="P96" s="339">
        <v>6.3983668929999996E-4</v>
      </c>
      <c r="Q96" s="339">
        <v>0</v>
      </c>
      <c r="R96" s="339">
        <v>0</v>
      </c>
      <c r="S96" s="339">
        <v>0</v>
      </c>
      <c r="T96" s="339">
        <v>0</v>
      </c>
      <c r="U96" s="339">
        <v>5.4696901030000002E-4</v>
      </c>
      <c r="V96" s="339">
        <v>5.4696901030000002E-4</v>
      </c>
      <c r="W96" s="339">
        <v>0</v>
      </c>
      <c r="X96" s="339">
        <v>0</v>
      </c>
      <c r="Y96" s="339">
        <v>0</v>
      </c>
      <c r="Z96" s="339">
        <v>0</v>
      </c>
      <c r="AA96" s="339">
        <v>0</v>
      </c>
      <c r="AB96" s="339">
        <v>0</v>
      </c>
      <c r="AC96" s="339">
        <v>0</v>
      </c>
      <c r="AD96" s="339">
        <v>0</v>
      </c>
      <c r="AE96" s="340">
        <v>0</v>
      </c>
      <c r="AF96" s="340">
        <v>0</v>
      </c>
      <c r="AG96" s="305">
        <v>250</v>
      </c>
      <c r="AH96" s="304">
        <v>42</v>
      </c>
      <c r="AI96" s="201" t="str">
        <f>IF(L96&gt;'1d. STPIS MED Threshold'!$C$8,"Yes","NO")</f>
        <v>NO</v>
      </c>
      <c r="AJ96" s="126"/>
    </row>
    <row r="97" spans="2:36" x14ac:dyDescent="0.2">
      <c r="B97" s="287" t="s">
        <v>2505</v>
      </c>
      <c r="C97" s="339">
        <v>1.4883753354940001E-2</v>
      </c>
      <c r="D97" s="339">
        <v>1.4883753354940001E-2</v>
      </c>
      <c r="E97" s="339">
        <v>0.14320154474857999</v>
      </c>
      <c r="F97" s="339">
        <v>0.14320154474857999</v>
      </c>
      <c r="G97" s="339">
        <v>0</v>
      </c>
      <c r="H97" s="339">
        <v>0</v>
      </c>
      <c r="I97" s="339">
        <v>0</v>
      </c>
      <c r="J97" s="339">
        <v>0</v>
      </c>
      <c r="K97" s="339">
        <v>0.12018940755441999</v>
      </c>
      <c r="L97" s="339">
        <v>0.12018940755441999</v>
      </c>
      <c r="M97" s="339">
        <v>2.4399595663999999E-4</v>
      </c>
      <c r="N97" s="339">
        <v>2.4399595663999999E-4</v>
      </c>
      <c r="O97" s="339">
        <v>3.0163729638500001E-3</v>
      </c>
      <c r="P97" s="339">
        <v>3.0163729638500001E-3</v>
      </c>
      <c r="Q97" s="339">
        <v>0</v>
      </c>
      <c r="R97" s="339">
        <v>0</v>
      </c>
      <c r="S97" s="339">
        <v>0</v>
      </c>
      <c r="T97" s="339">
        <v>0</v>
      </c>
      <c r="U97" s="339">
        <v>2.51918298458E-3</v>
      </c>
      <c r="V97" s="339">
        <v>2.51918298458E-3</v>
      </c>
      <c r="W97" s="339">
        <v>0</v>
      </c>
      <c r="X97" s="339">
        <v>0</v>
      </c>
      <c r="Y97" s="339">
        <v>2.9744788949099999E-3</v>
      </c>
      <c r="Z97" s="339">
        <v>2.9744788949099999E-3</v>
      </c>
      <c r="AA97" s="339">
        <v>0</v>
      </c>
      <c r="AB97" s="339">
        <v>0</v>
      </c>
      <c r="AC97" s="339">
        <v>0</v>
      </c>
      <c r="AD97" s="339">
        <v>0</v>
      </c>
      <c r="AE97" s="340">
        <v>2.4410445545299999E-3</v>
      </c>
      <c r="AF97" s="340">
        <v>2.4410445545299999E-3</v>
      </c>
      <c r="AG97" s="305">
        <v>248</v>
      </c>
      <c r="AH97" s="304">
        <v>81</v>
      </c>
      <c r="AI97" s="201" t="str">
        <f>IF(L97&gt;'1d. STPIS MED Threshold'!$C$8,"Yes","NO")</f>
        <v>NO</v>
      </c>
      <c r="AJ97" s="126"/>
    </row>
    <row r="98" spans="2:36" x14ac:dyDescent="0.2">
      <c r="B98" s="287" t="s">
        <v>2506</v>
      </c>
      <c r="C98" s="339">
        <v>3.1893757189199999E-3</v>
      </c>
      <c r="D98" s="339">
        <v>3.1893757189199999E-3</v>
      </c>
      <c r="E98" s="339">
        <v>0.54571975914718995</v>
      </c>
      <c r="F98" s="339">
        <v>0.54571975914718995</v>
      </c>
      <c r="G98" s="339">
        <v>0</v>
      </c>
      <c r="H98" s="339">
        <v>0</v>
      </c>
      <c r="I98" s="339">
        <v>0</v>
      </c>
      <c r="J98" s="339">
        <v>0</v>
      </c>
      <c r="K98" s="339">
        <v>0.44842394786604001</v>
      </c>
      <c r="L98" s="339">
        <v>0.44842394786604001</v>
      </c>
      <c r="M98" s="339">
        <v>1.7428282620000001E-5</v>
      </c>
      <c r="N98" s="339">
        <v>1.7428282620000001E-5</v>
      </c>
      <c r="O98" s="339">
        <v>1.1536103166050001E-2</v>
      </c>
      <c r="P98" s="339">
        <v>1.1536103166050001E-2</v>
      </c>
      <c r="Q98" s="339">
        <v>0</v>
      </c>
      <c r="R98" s="339">
        <v>0</v>
      </c>
      <c r="S98" s="339">
        <v>0</v>
      </c>
      <c r="T98" s="339">
        <v>0</v>
      </c>
      <c r="U98" s="339">
        <v>9.4703777211700008E-3</v>
      </c>
      <c r="V98" s="339">
        <v>9.4703777211700008E-3</v>
      </c>
      <c r="W98" s="339">
        <v>0</v>
      </c>
      <c r="X98" s="339">
        <v>0</v>
      </c>
      <c r="Y98" s="339">
        <v>0</v>
      </c>
      <c r="Z98" s="339">
        <v>0</v>
      </c>
      <c r="AA98" s="339">
        <v>0</v>
      </c>
      <c r="AB98" s="339">
        <v>0</v>
      </c>
      <c r="AC98" s="339">
        <v>0</v>
      </c>
      <c r="AD98" s="339">
        <v>0</v>
      </c>
      <c r="AE98" s="339">
        <v>0</v>
      </c>
      <c r="AF98" s="339">
        <v>0</v>
      </c>
      <c r="AG98" s="305">
        <v>293</v>
      </c>
      <c r="AH98" s="304">
        <v>86</v>
      </c>
      <c r="AI98" s="201" t="str">
        <f>IF(L98&gt;'1d. STPIS MED Threshold'!$C$8,"Yes","NO")</f>
        <v>NO</v>
      </c>
      <c r="AJ98" s="126"/>
    </row>
    <row r="99" spans="2:36" x14ac:dyDescent="0.2">
      <c r="B99" s="287" t="s">
        <v>2507</v>
      </c>
      <c r="C99" s="339">
        <v>0</v>
      </c>
      <c r="D99" s="339">
        <v>0</v>
      </c>
      <c r="E99" s="339">
        <v>8.1122151679E-4</v>
      </c>
      <c r="F99" s="339">
        <v>8.1122151679E-4</v>
      </c>
      <c r="G99" s="339">
        <v>0</v>
      </c>
      <c r="H99" s="339">
        <v>0</v>
      </c>
      <c r="I99" s="339">
        <v>0</v>
      </c>
      <c r="J99" s="339">
        <v>0</v>
      </c>
      <c r="K99" s="339">
        <v>6.6573942395999996E-4</v>
      </c>
      <c r="L99" s="339">
        <v>6.6573942395999996E-4</v>
      </c>
      <c r="M99" s="339">
        <v>0</v>
      </c>
      <c r="N99" s="339">
        <v>0</v>
      </c>
      <c r="O99" s="339">
        <v>3.80855172E-6</v>
      </c>
      <c r="P99" s="339">
        <v>3.80855172E-6</v>
      </c>
      <c r="Q99" s="339">
        <v>0</v>
      </c>
      <c r="R99" s="339">
        <v>0</v>
      </c>
      <c r="S99" s="339">
        <v>0</v>
      </c>
      <c r="T99" s="339">
        <v>0</v>
      </c>
      <c r="U99" s="339">
        <v>3.1255371999999998E-6</v>
      </c>
      <c r="V99" s="339">
        <v>3.1255371999999998E-6</v>
      </c>
      <c r="W99" s="339">
        <v>0</v>
      </c>
      <c r="X99" s="339">
        <v>0</v>
      </c>
      <c r="Y99" s="339">
        <v>0</v>
      </c>
      <c r="Z99" s="339">
        <v>0</v>
      </c>
      <c r="AA99" s="339">
        <v>0</v>
      </c>
      <c r="AB99" s="339">
        <v>0</v>
      </c>
      <c r="AC99" s="339">
        <v>0</v>
      </c>
      <c r="AD99" s="339">
        <v>0</v>
      </c>
      <c r="AE99" s="339">
        <v>0</v>
      </c>
      <c r="AF99" s="339">
        <v>0</v>
      </c>
      <c r="AG99" s="305">
        <v>55</v>
      </c>
      <c r="AH99" s="304">
        <v>3</v>
      </c>
      <c r="AI99" s="201" t="str">
        <f>IF(L99&gt;'1d. STPIS MED Threshold'!$C$8,"Yes","NO")</f>
        <v>NO</v>
      </c>
      <c r="AJ99" s="126"/>
    </row>
    <row r="100" spans="2:36" x14ac:dyDescent="0.2">
      <c r="B100" s="287" t="s">
        <v>2508</v>
      </c>
      <c r="C100" s="339">
        <v>0</v>
      </c>
      <c r="D100" s="339">
        <v>0</v>
      </c>
      <c r="E100" s="339">
        <v>2.4374731020999999E-4</v>
      </c>
      <c r="F100" s="339">
        <v>2.4374731020999999E-4</v>
      </c>
      <c r="G100" s="339">
        <v>0</v>
      </c>
      <c r="H100" s="339">
        <v>0</v>
      </c>
      <c r="I100" s="339">
        <v>0</v>
      </c>
      <c r="J100" s="339">
        <v>0</v>
      </c>
      <c r="K100" s="339">
        <v>2.0003438091E-4</v>
      </c>
      <c r="L100" s="339">
        <v>2.0003438091E-4</v>
      </c>
      <c r="M100" s="339">
        <v>0</v>
      </c>
      <c r="N100" s="339">
        <v>0</v>
      </c>
      <c r="O100" s="339">
        <v>3.80855172E-6</v>
      </c>
      <c r="P100" s="339">
        <v>3.80855172E-6</v>
      </c>
      <c r="Q100" s="339">
        <v>0</v>
      </c>
      <c r="R100" s="339">
        <v>0</v>
      </c>
      <c r="S100" s="339">
        <v>0</v>
      </c>
      <c r="T100" s="339">
        <v>0</v>
      </c>
      <c r="U100" s="339">
        <v>3.1255371999999998E-6</v>
      </c>
      <c r="V100" s="339">
        <v>3.1255371999999998E-6</v>
      </c>
      <c r="W100" s="339">
        <v>0</v>
      </c>
      <c r="X100" s="339">
        <v>0</v>
      </c>
      <c r="Y100" s="339">
        <v>0</v>
      </c>
      <c r="Z100" s="339">
        <v>0</v>
      </c>
      <c r="AA100" s="339">
        <v>0</v>
      </c>
      <c r="AB100" s="339">
        <v>0</v>
      </c>
      <c r="AC100" s="339">
        <v>0</v>
      </c>
      <c r="AD100" s="339">
        <v>0</v>
      </c>
      <c r="AE100" s="339">
        <v>0</v>
      </c>
      <c r="AF100" s="339">
        <v>0</v>
      </c>
      <c r="AG100" s="305">
        <v>40</v>
      </c>
      <c r="AH100" s="304">
        <v>5</v>
      </c>
      <c r="AI100" s="201" t="str">
        <f>IF(L100&gt;'1d. STPIS MED Threshold'!$C$8,"Yes","NO")</f>
        <v>NO</v>
      </c>
      <c r="AJ100" s="126"/>
    </row>
    <row r="101" spans="2:36" x14ac:dyDescent="0.2">
      <c r="B101" s="287" t="s">
        <v>2509</v>
      </c>
      <c r="C101" s="339">
        <v>0</v>
      </c>
      <c r="D101" s="339">
        <v>0</v>
      </c>
      <c r="E101" s="339">
        <v>0.24943347793135001</v>
      </c>
      <c r="F101" s="339">
        <v>0.24943347793135001</v>
      </c>
      <c r="G101" s="339">
        <v>0</v>
      </c>
      <c r="H101" s="339">
        <v>0</v>
      </c>
      <c r="I101" s="339">
        <v>0</v>
      </c>
      <c r="J101" s="339">
        <v>0</v>
      </c>
      <c r="K101" s="339">
        <v>0.20470080795137</v>
      </c>
      <c r="L101" s="339">
        <v>0.20470080795137</v>
      </c>
      <c r="M101" s="339">
        <v>0</v>
      </c>
      <c r="N101" s="339">
        <v>0</v>
      </c>
      <c r="O101" s="339">
        <v>2.2470455159999999E-4</v>
      </c>
      <c r="P101" s="339">
        <v>2.2470455159999999E-4</v>
      </c>
      <c r="Q101" s="339">
        <v>0</v>
      </c>
      <c r="R101" s="339">
        <v>0</v>
      </c>
      <c r="S101" s="339">
        <v>0</v>
      </c>
      <c r="T101" s="339">
        <v>0</v>
      </c>
      <c r="U101" s="339">
        <v>1.8440669490000001E-4</v>
      </c>
      <c r="V101" s="339">
        <v>1.8440669490000001E-4</v>
      </c>
      <c r="W101" s="339">
        <v>0</v>
      </c>
      <c r="X101" s="339">
        <v>0</v>
      </c>
      <c r="Y101" s="339">
        <v>0</v>
      </c>
      <c r="Z101" s="339">
        <v>0</v>
      </c>
      <c r="AA101" s="339">
        <v>0</v>
      </c>
      <c r="AB101" s="339">
        <v>0</v>
      </c>
      <c r="AC101" s="339">
        <v>0</v>
      </c>
      <c r="AD101" s="339">
        <v>0</v>
      </c>
      <c r="AE101" s="339">
        <v>0</v>
      </c>
      <c r="AF101" s="339">
        <v>0</v>
      </c>
      <c r="AG101" s="305">
        <v>29</v>
      </c>
      <c r="AH101" s="304">
        <v>7</v>
      </c>
      <c r="AI101" s="201" t="str">
        <f>IF(L101&gt;'1d. STPIS MED Threshold'!$C$8,"Yes","NO")</f>
        <v>NO</v>
      </c>
      <c r="AJ101" s="126"/>
    </row>
    <row r="102" spans="2:36" x14ac:dyDescent="0.2">
      <c r="B102" s="287" t="s">
        <v>2510</v>
      </c>
      <c r="C102" s="339">
        <v>0.37927428631183002</v>
      </c>
      <c r="D102" s="339">
        <v>0.37927428631183002</v>
      </c>
      <c r="E102" s="339">
        <v>0.19787330471841</v>
      </c>
      <c r="F102" s="339">
        <v>0.19787330471841</v>
      </c>
      <c r="G102" s="339">
        <v>0</v>
      </c>
      <c r="H102" s="339">
        <v>0</v>
      </c>
      <c r="I102" s="339">
        <v>0</v>
      </c>
      <c r="J102" s="339">
        <v>0</v>
      </c>
      <c r="K102" s="339">
        <v>0.23040522589820001</v>
      </c>
      <c r="L102" s="339">
        <v>0.23040522589820001</v>
      </c>
      <c r="M102" s="339">
        <v>6.1173271985800002E-3</v>
      </c>
      <c r="N102" s="339">
        <v>6.1173271985800002E-3</v>
      </c>
      <c r="O102" s="339">
        <v>3.5343359980499998E-3</v>
      </c>
      <c r="P102" s="339">
        <v>3.5343359980499998E-3</v>
      </c>
      <c r="Q102" s="339">
        <v>0</v>
      </c>
      <c r="R102" s="339">
        <v>0</v>
      </c>
      <c r="S102" s="339">
        <v>0</v>
      </c>
      <c r="T102" s="339">
        <v>0</v>
      </c>
      <c r="U102" s="339">
        <v>3.9975620809800001E-3</v>
      </c>
      <c r="V102" s="339">
        <v>3.9975620809800001E-3</v>
      </c>
      <c r="W102" s="339">
        <v>0</v>
      </c>
      <c r="X102" s="339">
        <v>0</v>
      </c>
      <c r="Y102" s="339">
        <v>0</v>
      </c>
      <c r="Z102" s="339">
        <v>0</v>
      </c>
      <c r="AA102" s="339">
        <v>0</v>
      </c>
      <c r="AB102" s="339">
        <v>0</v>
      </c>
      <c r="AC102" s="339">
        <v>0</v>
      </c>
      <c r="AD102" s="339">
        <v>0</v>
      </c>
      <c r="AE102" s="339">
        <v>0</v>
      </c>
      <c r="AF102" s="339">
        <v>0</v>
      </c>
      <c r="AG102" s="305">
        <v>65</v>
      </c>
      <c r="AH102" s="304">
        <v>5</v>
      </c>
      <c r="AI102" s="201" t="str">
        <f>IF(L102&gt;'1d. STPIS MED Threshold'!$C$8,"Yes","NO")</f>
        <v>NO</v>
      </c>
      <c r="AJ102" s="126"/>
    </row>
    <row r="103" spans="2:36" x14ac:dyDescent="0.2">
      <c r="B103" s="287" t="s">
        <v>2511</v>
      </c>
      <c r="C103" s="339">
        <v>0</v>
      </c>
      <c r="D103" s="339">
        <v>0</v>
      </c>
      <c r="E103" s="339">
        <v>2.1327889643399998E-3</v>
      </c>
      <c r="F103" s="339">
        <v>2.1327889643399998E-3</v>
      </c>
      <c r="G103" s="339">
        <v>0</v>
      </c>
      <c r="H103" s="339">
        <v>0</v>
      </c>
      <c r="I103" s="339">
        <v>0</v>
      </c>
      <c r="J103" s="339">
        <v>0</v>
      </c>
      <c r="K103" s="339">
        <v>1.75030083296E-3</v>
      </c>
      <c r="L103" s="339">
        <v>1.75030083296E-3</v>
      </c>
      <c r="M103" s="339">
        <v>0</v>
      </c>
      <c r="N103" s="339">
        <v>0</v>
      </c>
      <c r="O103" s="339">
        <v>1.142565517E-5</v>
      </c>
      <c r="P103" s="339">
        <v>1.142565517E-5</v>
      </c>
      <c r="Q103" s="339">
        <v>0</v>
      </c>
      <c r="R103" s="339">
        <v>0</v>
      </c>
      <c r="S103" s="339">
        <v>0</v>
      </c>
      <c r="T103" s="339">
        <v>0</v>
      </c>
      <c r="U103" s="339">
        <v>9.3766116100000005E-6</v>
      </c>
      <c r="V103" s="339">
        <v>9.3766116100000005E-6</v>
      </c>
      <c r="W103" s="339">
        <v>0</v>
      </c>
      <c r="X103" s="339">
        <v>0</v>
      </c>
      <c r="Y103" s="339">
        <v>0</v>
      </c>
      <c r="Z103" s="339">
        <v>0</v>
      </c>
      <c r="AA103" s="339">
        <v>0</v>
      </c>
      <c r="AB103" s="339">
        <v>0</v>
      </c>
      <c r="AC103" s="339">
        <v>0</v>
      </c>
      <c r="AD103" s="339">
        <v>0</v>
      </c>
      <c r="AE103" s="339">
        <v>0</v>
      </c>
      <c r="AF103" s="339">
        <v>0</v>
      </c>
      <c r="AG103" s="305">
        <v>162</v>
      </c>
      <c r="AH103" s="304">
        <v>22</v>
      </c>
      <c r="AI103" s="201" t="str">
        <f>IF(L103&gt;'1d. STPIS MED Threshold'!$C$8,"Yes","NO")</f>
        <v>NO</v>
      </c>
      <c r="AJ103" s="126"/>
    </row>
    <row r="104" spans="2:36" x14ac:dyDescent="0.2">
      <c r="B104" s="287" t="s">
        <v>2512</v>
      </c>
      <c r="C104" s="339">
        <v>2.9453797622800001E-3</v>
      </c>
      <c r="D104" s="339">
        <v>2.9453797622800001E-3</v>
      </c>
      <c r="E104" s="339">
        <v>2.1038439712529999E-2</v>
      </c>
      <c r="F104" s="339">
        <v>2.1038439712529999E-2</v>
      </c>
      <c r="G104" s="339">
        <v>0</v>
      </c>
      <c r="H104" s="339">
        <v>0</v>
      </c>
      <c r="I104" s="339">
        <v>0</v>
      </c>
      <c r="J104" s="339">
        <v>0</v>
      </c>
      <c r="K104" s="339">
        <v>1.779368328932E-2</v>
      </c>
      <c r="L104" s="339">
        <v>1.779368328932E-2</v>
      </c>
      <c r="M104" s="339">
        <v>1.7428282620000001E-5</v>
      </c>
      <c r="N104" s="339">
        <v>1.7428282620000001E-5</v>
      </c>
      <c r="O104" s="339">
        <v>5.712827583E-5</v>
      </c>
      <c r="P104" s="339">
        <v>5.712827583E-5</v>
      </c>
      <c r="Q104" s="339">
        <v>0</v>
      </c>
      <c r="R104" s="339">
        <v>0</v>
      </c>
      <c r="S104" s="339">
        <v>0</v>
      </c>
      <c r="T104" s="339">
        <v>0</v>
      </c>
      <c r="U104" s="339">
        <v>5.000859523E-5</v>
      </c>
      <c r="V104" s="339">
        <v>5.000859523E-5</v>
      </c>
      <c r="W104" s="339">
        <v>0</v>
      </c>
      <c r="X104" s="339">
        <v>0</v>
      </c>
      <c r="Y104" s="339">
        <v>0</v>
      </c>
      <c r="Z104" s="339">
        <v>0</v>
      </c>
      <c r="AA104" s="339">
        <v>0</v>
      </c>
      <c r="AB104" s="339">
        <v>0</v>
      </c>
      <c r="AC104" s="339">
        <v>0</v>
      </c>
      <c r="AD104" s="339">
        <v>0</v>
      </c>
      <c r="AE104" s="339">
        <v>0</v>
      </c>
      <c r="AF104" s="339">
        <v>0</v>
      </c>
      <c r="AG104" s="305">
        <v>177</v>
      </c>
      <c r="AH104" s="304">
        <v>32</v>
      </c>
      <c r="AI104" s="201" t="str">
        <f>IF(L104&gt;'1d. STPIS MED Threshold'!$C$8,"Yes","NO")</f>
        <v>NO</v>
      </c>
      <c r="AJ104" s="126"/>
    </row>
    <row r="105" spans="2:36" x14ac:dyDescent="0.2">
      <c r="B105" s="287" t="s">
        <v>2513</v>
      </c>
      <c r="C105" s="339">
        <v>0</v>
      </c>
      <c r="D105" s="339">
        <v>0</v>
      </c>
      <c r="E105" s="339">
        <v>1.171510509698E-2</v>
      </c>
      <c r="F105" s="339">
        <v>1.171510509698E-2</v>
      </c>
      <c r="G105" s="339">
        <v>0</v>
      </c>
      <c r="H105" s="339">
        <v>0</v>
      </c>
      <c r="I105" s="339">
        <v>0</v>
      </c>
      <c r="J105" s="339">
        <v>0</v>
      </c>
      <c r="K105" s="339">
        <v>9.6141524324500002E-3</v>
      </c>
      <c r="L105" s="339">
        <v>9.6141524324500002E-3</v>
      </c>
      <c r="M105" s="339">
        <v>0</v>
      </c>
      <c r="N105" s="339">
        <v>0</v>
      </c>
      <c r="O105" s="339">
        <v>4.1894068939999999E-5</v>
      </c>
      <c r="P105" s="339">
        <v>4.1894068939999999E-5</v>
      </c>
      <c r="Q105" s="339">
        <v>0</v>
      </c>
      <c r="R105" s="339">
        <v>0</v>
      </c>
      <c r="S105" s="339">
        <v>0</v>
      </c>
      <c r="T105" s="339">
        <v>0</v>
      </c>
      <c r="U105" s="339">
        <v>3.4380909220000002E-5</v>
      </c>
      <c r="V105" s="339">
        <v>3.4380909220000002E-5</v>
      </c>
      <c r="W105" s="339">
        <v>0</v>
      </c>
      <c r="X105" s="339">
        <v>0</v>
      </c>
      <c r="Y105" s="339">
        <v>0</v>
      </c>
      <c r="Z105" s="339">
        <v>0</v>
      </c>
      <c r="AA105" s="339">
        <v>0</v>
      </c>
      <c r="AB105" s="339">
        <v>0</v>
      </c>
      <c r="AC105" s="339">
        <v>0</v>
      </c>
      <c r="AD105" s="339">
        <v>0</v>
      </c>
      <c r="AE105" s="339">
        <v>0</v>
      </c>
      <c r="AF105" s="339">
        <v>0</v>
      </c>
      <c r="AG105" s="305">
        <v>161</v>
      </c>
      <c r="AH105" s="304">
        <v>40</v>
      </c>
      <c r="AI105" s="201" t="str">
        <f>IF(L105&gt;'1d. STPIS MED Threshold'!$C$8,"Yes","NO")</f>
        <v>NO</v>
      </c>
      <c r="AJ105" s="126"/>
    </row>
    <row r="106" spans="2:36" x14ac:dyDescent="0.2">
      <c r="B106" s="287" t="s">
        <v>2514</v>
      </c>
      <c r="C106" s="339">
        <v>0</v>
      </c>
      <c r="D106" s="339">
        <v>0</v>
      </c>
      <c r="E106" s="339">
        <v>1.93474427479E-3</v>
      </c>
      <c r="F106" s="339">
        <v>1.93474427479E-3</v>
      </c>
      <c r="G106" s="339">
        <v>0</v>
      </c>
      <c r="H106" s="339">
        <v>0</v>
      </c>
      <c r="I106" s="339">
        <v>0</v>
      </c>
      <c r="J106" s="339">
        <v>0</v>
      </c>
      <c r="K106" s="339">
        <v>1.5877728984700001E-3</v>
      </c>
      <c r="L106" s="339">
        <v>1.5877728984700001E-3</v>
      </c>
      <c r="M106" s="339">
        <v>0</v>
      </c>
      <c r="N106" s="339">
        <v>0</v>
      </c>
      <c r="O106" s="339">
        <v>7.6171034400000001E-6</v>
      </c>
      <c r="P106" s="339">
        <v>7.6171034400000001E-6</v>
      </c>
      <c r="Q106" s="339">
        <v>0</v>
      </c>
      <c r="R106" s="339">
        <v>0</v>
      </c>
      <c r="S106" s="339">
        <v>0</v>
      </c>
      <c r="T106" s="339">
        <v>0</v>
      </c>
      <c r="U106" s="339">
        <v>6.2510743999999996E-6</v>
      </c>
      <c r="V106" s="339">
        <v>6.2510743999999996E-6</v>
      </c>
      <c r="W106" s="339">
        <v>0</v>
      </c>
      <c r="X106" s="339">
        <v>0</v>
      </c>
      <c r="Y106" s="339">
        <v>0</v>
      </c>
      <c r="Z106" s="339">
        <v>0</v>
      </c>
      <c r="AA106" s="339">
        <v>0</v>
      </c>
      <c r="AB106" s="339">
        <v>0</v>
      </c>
      <c r="AC106" s="339">
        <v>0</v>
      </c>
      <c r="AD106" s="339">
        <v>0</v>
      </c>
      <c r="AE106" s="339">
        <v>0</v>
      </c>
      <c r="AF106" s="339">
        <v>0</v>
      </c>
      <c r="AG106" s="305">
        <v>171</v>
      </c>
      <c r="AH106" s="304">
        <v>43</v>
      </c>
      <c r="AI106" s="201" t="str">
        <f>IF(L106&gt;'1d. STPIS MED Threshold'!$C$8,"Yes","NO")</f>
        <v>NO</v>
      </c>
      <c r="AJ106" s="126"/>
    </row>
    <row r="107" spans="2:36" x14ac:dyDescent="0.2">
      <c r="B107" s="287" t="s">
        <v>2515</v>
      </c>
      <c r="C107" s="339">
        <v>0</v>
      </c>
      <c r="D107" s="339">
        <v>0</v>
      </c>
      <c r="E107" s="339">
        <v>0.10173784215077</v>
      </c>
      <c r="F107" s="339">
        <v>0.10173784215077</v>
      </c>
      <c r="G107" s="339">
        <v>0</v>
      </c>
      <c r="H107" s="339">
        <v>0</v>
      </c>
      <c r="I107" s="339">
        <v>0</v>
      </c>
      <c r="J107" s="339">
        <v>0</v>
      </c>
      <c r="K107" s="339">
        <v>8.349247526919E-2</v>
      </c>
      <c r="L107" s="339">
        <v>8.349247526919E-2</v>
      </c>
      <c r="M107" s="339">
        <v>0</v>
      </c>
      <c r="N107" s="339">
        <v>0</v>
      </c>
      <c r="O107" s="339">
        <v>1.5234206888000001E-4</v>
      </c>
      <c r="P107" s="339">
        <v>1.5234206888000001E-4</v>
      </c>
      <c r="Q107" s="339">
        <v>0</v>
      </c>
      <c r="R107" s="339">
        <v>0</v>
      </c>
      <c r="S107" s="339">
        <v>0</v>
      </c>
      <c r="T107" s="339">
        <v>0</v>
      </c>
      <c r="U107" s="339">
        <v>1.2502148807E-4</v>
      </c>
      <c r="V107" s="339">
        <v>1.2502148807E-4</v>
      </c>
      <c r="W107" s="339">
        <v>0</v>
      </c>
      <c r="X107" s="339">
        <v>0</v>
      </c>
      <c r="Y107" s="339">
        <v>0</v>
      </c>
      <c r="Z107" s="339">
        <v>0</v>
      </c>
      <c r="AA107" s="339">
        <v>0</v>
      </c>
      <c r="AB107" s="339">
        <v>0</v>
      </c>
      <c r="AC107" s="339">
        <v>0</v>
      </c>
      <c r="AD107" s="339">
        <v>0</v>
      </c>
      <c r="AE107" s="339">
        <v>0</v>
      </c>
      <c r="AF107" s="339">
        <v>0</v>
      </c>
      <c r="AG107" s="305">
        <v>86</v>
      </c>
      <c r="AH107" s="304">
        <v>0</v>
      </c>
      <c r="AI107" s="201" t="str">
        <f>IF(L107&gt;'1d. STPIS MED Threshold'!$C$8,"Yes","NO")</f>
        <v>NO</v>
      </c>
      <c r="AJ107" s="126"/>
    </row>
    <row r="108" spans="2:36" x14ac:dyDescent="0.2">
      <c r="B108" s="287" t="s">
        <v>2516</v>
      </c>
      <c r="C108" s="339">
        <v>0</v>
      </c>
      <c r="D108" s="339">
        <v>0</v>
      </c>
      <c r="E108" s="339">
        <v>7.0260162168129997E-2</v>
      </c>
      <c r="F108" s="339">
        <v>7.0260162168129997E-2</v>
      </c>
      <c r="G108" s="339">
        <v>0</v>
      </c>
      <c r="H108" s="339">
        <v>0</v>
      </c>
      <c r="I108" s="339">
        <v>0</v>
      </c>
      <c r="J108" s="339">
        <v>0</v>
      </c>
      <c r="K108" s="339">
        <v>5.7659910297080001E-2</v>
      </c>
      <c r="L108" s="339">
        <v>5.7659910297080001E-2</v>
      </c>
      <c r="M108" s="339">
        <v>0</v>
      </c>
      <c r="N108" s="339">
        <v>0</v>
      </c>
      <c r="O108" s="339">
        <v>3.7704662047999998E-4</v>
      </c>
      <c r="P108" s="339">
        <v>3.7704662047999998E-4</v>
      </c>
      <c r="Q108" s="339">
        <v>0</v>
      </c>
      <c r="R108" s="339">
        <v>0</v>
      </c>
      <c r="S108" s="339">
        <v>0</v>
      </c>
      <c r="T108" s="339">
        <v>0</v>
      </c>
      <c r="U108" s="339">
        <v>3.0942818296999998E-4</v>
      </c>
      <c r="V108" s="339">
        <v>3.0942818296999998E-4</v>
      </c>
      <c r="W108" s="339">
        <v>0</v>
      </c>
      <c r="X108" s="339">
        <v>0</v>
      </c>
      <c r="Y108" s="339">
        <v>0</v>
      </c>
      <c r="Z108" s="339">
        <v>0</v>
      </c>
      <c r="AA108" s="339">
        <v>0</v>
      </c>
      <c r="AB108" s="339">
        <v>0</v>
      </c>
      <c r="AC108" s="339">
        <v>0</v>
      </c>
      <c r="AD108" s="339">
        <v>0</v>
      </c>
      <c r="AE108" s="339">
        <v>0</v>
      </c>
      <c r="AF108" s="339">
        <v>0</v>
      </c>
      <c r="AG108" s="305">
        <v>64</v>
      </c>
      <c r="AH108" s="304">
        <v>4</v>
      </c>
      <c r="AI108" s="201" t="str">
        <f>IF(L108&gt;'1d. STPIS MED Threshold'!$C$8,"Yes","NO")</f>
        <v>NO</v>
      </c>
      <c r="AJ108" s="126"/>
    </row>
    <row r="109" spans="2:36" x14ac:dyDescent="0.2">
      <c r="B109" s="287" t="s">
        <v>2517</v>
      </c>
      <c r="C109" s="339">
        <v>0</v>
      </c>
      <c r="D109" s="339">
        <v>0</v>
      </c>
      <c r="E109" s="339">
        <v>0</v>
      </c>
      <c r="F109" s="339">
        <v>0</v>
      </c>
      <c r="G109" s="339">
        <v>0</v>
      </c>
      <c r="H109" s="339">
        <v>0</v>
      </c>
      <c r="I109" s="339">
        <v>0</v>
      </c>
      <c r="J109" s="339">
        <v>0</v>
      </c>
      <c r="K109" s="339">
        <v>0</v>
      </c>
      <c r="L109" s="339">
        <v>0</v>
      </c>
      <c r="M109" s="339">
        <v>0</v>
      </c>
      <c r="N109" s="339">
        <v>0</v>
      </c>
      <c r="O109" s="339">
        <v>0</v>
      </c>
      <c r="P109" s="339">
        <v>0</v>
      </c>
      <c r="Q109" s="339">
        <v>0</v>
      </c>
      <c r="R109" s="339">
        <v>0</v>
      </c>
      <c r="S109" s="339">
        <v>0</v>
      </c>
      <c r="T109" s="339">
        <v>0</v>
      </c>
      <c r="U109" s="339">
        <v>0</v>
      </c>
      <c r="V109" s="339">
        <v>0</v>
      </c>
      <c r="W109" s="339">
        <v>0</v>
      </c>
      <c r="X109" s="339">
        <v>0</v>
      </c>
      <c r="Y109" s="339">
        <v>0</v>
      </c>
      <c r="Z109" s="339">
        <v>0</v>
      </c>
      <c r="AA109" s="339">
        <v>0</v>
      </c>
      <c r="AB109" s="339">
        <v>0</v>
      </c>
      <c r="AC109" s="339">
        <v>0</v>
      </c>
      <c r="AD109" s="339">
        <v>0</v>
      </c>
      <c r="AE109" s="339">
        <v>0</v>
      </c>
      <c r="AF109" s="339">
        <v>0</v>
      </c>
      <c r="AG109" s="305">
        <v>212</v>
      </c>
      <c r="AH109" s="304">
        <v>41</v>
      </c>
      <c r="AI109" s="201" t="str">
        <f>IF(L109&gt;'1d. STPIS MED Threshold'!$C$8,"Yes","NO")</f>
        <v>NO</v>
      </c>
      <c r="AJ109" s="126"/>
    </row>
    <row r="110" spans="2:36" x14ac:dyDescent="0.2">
      <c r="B110" s="287" t="s">
        <v>2518</v>
      </c>
      <c r="C110" s="339">
        <v>0.33716755550908001</v>
      </c>
      <c r="D110" s="339">
        <v>0.33716755550908001</v>
      </c>
      <c r="E110" s="339">
        <v>7.1981627546499997E-3</v>
      </c>
      <c r="F110" s="339">
        <v>7.1981627546499997E-3</v>
      </c>
      <c r="G110" s="339">
        <v>0</v>
      </c>
      <c r="H110" s="339">
        <v>0</v>
      </c>
      <c r="I110" s="339">
        <v>0</v>
      </c>
      <c r="J110" s="339">
        <v>0</v>
      </c>
      <c r="K110" s="339">
        <v>6.6373908015440006E-2</v>
      </c>
      <c r="L110" s="339">
        <v>6.6373908015440006E-2</v>
      </c>
      <c r="M110" s="339">
        <v>7.6510160688799999E-3</v>
      </c>
      <c r="N110" s="339">
        <v>7.6510160688799999E-3</v>
      </c>
      <c r="O110" s="339">
        <v>8.7596689609999997E-5</v>
      </c>
      <c r="P110" s="339">
        <v>8.7596689609999997E-5</v>
      </c>
      <c r="Q110" s="339">
        <v>0</v>
      </c>
      <c r="R110" s="339">
        <v>0</v>
      </c>
      <c r="S110" s="339">
        <v>0</v>
      </c>
      <c r="T110" s="339">
        <v>0</v>
      </c>
      <c r="U110" s="339">
        <v>1.44399818719E-3</v>
      </c>
      <c r="V110" s="339">
        <v>1.44399818719E-3</v>
      </c>
      <c r="W110" s="339">
        <v>0</v>
      </c>
      <c r="X110" s="339">
        <v>0</v>
      </c>
      <c r="Y110" s="339">
        <v>0</v>
      </c>
      <c r="Z110" s="339">
        <v>0</v>
      </c>
      <c r="AA110" s="339">
        <v>0</v>
      </c>
      <c r="AB110" s="339">
        <v>0</v>
      </c>
      <c r="AC110" s="339">
        <v>0</v>
      </c>
      <c r="AD110" s="339">
        <v>0</v>
      </c>
      <c r="AE110" s="339">
        <v>0</v>
      </c>
      <c r="AF110" s="339">
        <v>0</v>
      </c>
      <c r="AG110" s="305">
        <v>233</v>
      </c>
      <c r="AH110" s="304">
        <v>35</v>
      </c>
      <c r="AI110" s="201" t="str">
        <f>IF(L110&gt;'1d. STPIS MED Threshold'!$C$8,"Yes","NO")</f>
        <v>NO</v>
      </c>
      <c r="AJ110" s="126"/>
    </row>
    <row r="111" spans="2:36" x14ac:dyDescent="0.2">
      <c r="B111" s="287" t="s">
        <v>2519</v>
      </c>
      <c r="C111" s="339">
        <v>1.41169089198E-3</v>
      </c>
      <c r="D111" s="339">
        <v>1.41169089198E-3</v>
      </c>
      <c r="E111" s="339">
        <v>1.3455613233960001E-2</v>
      </c>
      <c r="F111" s="339">
        <v>1.3455613233960001E-2</v>
      </c>
      <c r="G111" s="339">
        <v>0</v>
      </c>
      <c r="H111" s="339">
        <v>0</v>
      </c>
      <c r="I111" s="339">
        <v>0</v>
      </c>
      <c r="J111" s="339">
        <v>0</v>
      </c>
      <c r="K111" s="339">
        <v>1.1295691446969999E-2</v>
      </c>
      <c r="L111" s="339">
        <v>1.1295691446969999E-2</v>
      </c>
      <c r="M111" s="339">
        <v>1.7428282620000001E-5</v>
      </c>
      <c r="N111" s="339">
        <v>1.7428282620000001E-5</v>
      </c>
      <c r="O111" s="339">
        <v>5.3319724109999997E-5</v>
      </c>
      <c r="P111" s="339">
        <v>5.3319724109999997E-5</v>
      </c>
      <c r="Q111" s="339">
        <v>0</v>
      </c>
      <c r="R111" s="339">
        <v>0</v>
      </c>
      <c r="S111" s="339">
        <v>0</v>
      </c>
      <c r="T111" s="339">
        <v>0</v>
      </c>
      <c r="U111" s="339">
        <v>4.688305803E-5</v>
      </c>
      <c r="V111" s="339">
        <v>4.688305803E-5</v>
      </c>
      <c r="W111" s="339">
        <v>0</v>
      </c>
      <c r="X111" s="339">
        <v>0</v>
      </c>
      <c r="Y111" s="339">
        <v>0</v>
      </c>
      <c r="Z111" s="339">
        <v>0</v>
      </c>
      <c r="AA111" s="339">
        <v>0</v>
      </c>
      <c r="AB111" s="339">
        <v>0</v>
      </c>
      <c r="AC111" s="339">
        <v>0</v>
      </c>
      <c r="AD111" s="339">
        <v>0</v>
      </c>
      <c r="AE111" s="339">
        <v>0</v>
      </c>
      <c r="AF111" s="339">
        <v>0</v>
      </c>
      <c r="AG111" s="305">
        <v>213</v>
      </c>
      <c r="AH111" s="304">
        <v>28</v>
      </c>
      <c r="AI111" s="201" t="str">
        <f>IF(L111&gt;'1d. STPIS MED Threshold'!$C$8,"Yes","NO")</f>
        <v>NO</v>
      </c>
      <c r="AJ111" s="126"/>
    </row>
    <row r="112" spans="2:36" x14ac:dyDescent="0.2">
      <c r="B112" s="287" t="s">
        <v>2520</v>
      </c>
      <c r="C112" s="339">
        <v>0</v>
      </c>
      <c r="D112" s="339">
        <v>0</v>
      </c>
      <c r="E112" s="339">
        <v>0</v>
      </c>
      <c r="F112" s="339">
        <v>0</v>
      </c>
      <c r="G112" s="339">
        <v>0</v>
      </c>
      <c r="H112" s="339">
        <v>0</v>
      </c>
      <c r="I112" s="339">
        <v>0</v>
      </c>
      <c r="J112" s="339">
        <v>0</v>
      </c>
      <c r="K112" s="339">
        <v>0</v>
      </c>
      <c r="L112" s="339">
        <v>0</v>
      </c>
      <c r="M112" s="339">
        <v>0</v>
      </c>
      <c r="N112" s="339">
        <v>0</v>
      </c>
      <c r="O112" s="339">
        <v>0</v>
      </c>
      <c r="P112" s="339">
        <v>0</v>
      </c>
      <c r="Q112" s="339">
        <v>0</v>
      </c>
      <c r="R112" s="339">
        <v>0</v>
      </c>
      <c r="S112" s="339">
        <v>0</v>
      </c>
      <c r="T112" s="339">
        <v>0</v>
      </c>
      <c r="U112" s="339">
        <v>0</v>
      </c>
      <c r="V112" s="339">
        <v>0</v>
      </c>
      <c r="W112" s="339">
        <v>0</v>
      </c>
      <c r="X112" s="339">
        <v>0</v>
      </c>
      <c r="Y112" s="339">
        <v>0</v>
      </c>
      <c r="Z112" s="339">
        <v>0</v>
      </c>
      <c r="AA112" s="339">
        <v>0</v>
      </c>
      <c r="AB112" s="339">
        <v>0</v>
      </c>
      <c r="AC112" s="339">
        <v>0</v>
      </c>
      <c r="AD112" s="339">
        <v>0</v>
      </c>
      <c r="AE112" s="339">
        <v>0</v>
      </c>
      <c r="AF112" s="339">
        <v>0</v>
      </c>
      <c r="AG112" s="305">
        <v>151</v>
      </c>
      <c r="AH112" s="304">
        <v>22</v>
      </c>
      <c r="AI112" s="201" t="str">
        <f>IF(L112&gt;'1d. STPIS MED Threshold'!$C$8,"Yes","NO")</f>
        <v>NO</v>
      </c>
      <c r="AJ112" s="126"/>
    </row>
    <row r="113" spans="2:36" x14ac:dyDescent="0.2">
      <c r="B113" s="287" t="s">
        <v>2521</v>
      </c>
      <c r="C113" s="339">
        <v>0</v>
      </c>
      <c r="D113" s="339">
        <v>0</v>
      </c>
      <c r="E113" s="339">
        <v>1.31775889582E-3</v>
      </c>
      <c r="F113" s="339">
        <v>1.31775889582E-3</v>
      </c>
      <c r="G113" s="339">
        <v>0</v>
      </c>
      <c r="H113" s="339">
        <v>0</v>
      </c>
      <c r="I113" s="339">
        <v>0</v>
      </c>
      <c r="J113" s="339">
        <v>0</v>
      </c>
      <c r="K113" s="339">
        <v>1.0814358717899999E-3</v>
      </c>
      <c r="L113" s="339">
        <v>1.0814358717899999E-3</v>
      </c>
      <c r="M113" s="339">
        <v>0</v>
      </c>
      <c r="N113" s="339">
        <v>0</v>
      </c>
      <c r="O113" s="339">
        <v>7.6171034400000001E-6</v>
      </c>
      <c r="P113" s="339">
        <v>7.6171034400000001E-6</v>
      </c>
      <c r="Q113" s="339">
        <v>0</v>
      </c>
      <c r="R113" s="339">
        <v>0</v>
      </c>
      <c r="S113" s="339">
        <v>0</v>
      </c>
      <c r="T113" s="339">
        <v>0</v>
      </c>
      <c r="U113" s="339">
        <v>6.2510743999999996E-6</v>
      </c>
      <c r="V113" s="339">
        <v>6.2510743999999996E-6</v>
      </c>
      <c r="W113" s="339">
        <v>0</v>
      </c>
      <c r="X113" s="339">
        <v>0</v>
      </c>
      <c r="Y113" s="339">
        <v>0</v>
      </c>
      <c r="Z113" s="339">
        <v>0</v>
      </c>
      <c r="AA113" s="339">
        <v>0</v>
      </c>
      <c r="AB113" s="339">
        <v>0</v>
      </c>
      <c r="AC113" s="339">
        <v>0</v>
      </c>
      <c r="AD113" s="339">
        <v>0</v>
      </c>
      <c r="AE113" s="339">
        <v>0</v>
      </c>
      <c r="AF113" s="339">
        <v>0</v>
      </c>
      <c r="AG113" s="305">
        <v>163</v>
      </c>
      <c r="AH113" s="304">
        <v>20</v>
      </c>
      <c r="AI113" s="201" t="str">
        <f>IF(L113&gt;'1d. STPIS MED Threshold'!$C$8,"Yes","NO")</f>
        <v>NO</v>
      </c>
      <c r="AJ113" s="126"/>
    </row>
    <row r="114" spans="2:36" x14ac:dyDescent="0.2">
      <c r="B114" s="287" t="s">
        <v>2522</v>
      </c>
      <c r="C114" s="339">
        <v>8.7141413085000004E-4</v>
      </c>
      <c r="D114" s="339">
        <v>8.7141413085000004E-4</v>
      </c>
      <c r="E114" s="339">
        <v>1.13113986144E-3</v>
      </c>
      <c r="F114" s="339">
        <v>1.13113986144E-3</v>
      </c>
      <c r="G114" s="339">
        <v>0</v>
      </c>
      <c r="H114" s="339">
        <v>0</v>
      </c>
      <c r="I114" s="339">
        <v>0</v>
      </c>
      <c r="J114" s="339">
        <v>0</v>
      </c>
      <c r="K114" s="339">
        <v>1.08456140899E-3</v>
      </c>
      <c r="L114" s="339">
        <v>1.08456140899E-3</v>
      </c>
      <c r="M114" s="339">
        <v>1.7428282620000001E-5</v>
      </c>
      <c r="N114" s="339">
        <v>1.7428282620000001E-5</v>
      </c>
      <c r="O114" s="339">
        <v>1.142565517E-5</v>
      </c>
      <c r="P114" s="339">
        <v>1.142565517E-5</v>
      </c>
      <c r="Q114" s="339">
        <v>0</v>
      </c>
      <c r="R114" s="339">
        <v>0</v>
      </c>
      <c r="S114" s="339">
        <v>0</v>
      </c>
      <c r="T114" s="339">
        <v>0</v>
      </c>
      <c r="U114" s="339">
        <v>1.2502148810000001E-5</v>
      </c>
      <c r="V114" s="339">
        <v>1.2502148810000001E-5</v>
      </c>
      <c r="W114" s="339">
        <v>0</v>
      </c>
      <c r="X114" s="339">
        <v>0</v>
      </c>
      <c r="Y114" s="339">
        <v>0</v>
      </c>
      <c r="Z114" s="339">
        <v>0</v>
      </c>
      <c r="AA114" s="339">
        <v>0</v>
      </c>
      <c r="AB114" s="339">
        <v>0</v>
      </c>
      <c r="AC114" s="339">
        <v>0</v>
      </c>
      <c r="AD114" s="339">
        <v>0</v>
      </c>
      <c r="AE114" s="339">
        <v>0</v>
      </c>
      <c r="AF114" s="339">
        <v>0</v>
      </c>
      <c r="AG114" s="305">
        <v>63</v>
      </c>
      <c r="AH114" s="304">
        <v>3</v>
      </c>
      <c r="AI114" s="201" t="str">
        <f>IF(L114&gt;'1d. STPIS MED Threshold'!$C$8,"Yes","NO")</f>
        <v>NO</v>
      </c>
      <c r="AJ114" s="126"/>
    </row>
    <row r="115" spans="2:36" x14ac:dyDescent="0.2">
      <c r="B115" s="287" t="s">
        <v>2523</v>
      </c>
      <c r="C115" s="339">
        <v>1.7776848269400001E-3</v>
      </c>
      <c r="D115" s="339">
        <v>1.7776848269400001E-3</v>
      </c>
      <c r="E115" s="339">
        <v>0</v>
      </c>
      <c r="F115" s="339">
        <v>0</v>
      </c>
      <c r="G115" s="339">
        <v>0</v>
      </c>
      <c r="H115" s="339">
        <v>0</v>
      </c>
      <c r="I115" s="339">
        <v>0</v>
      </c>
      <c r="J115" s="339">
        <v>0</v>
      </c>
      <c r="K115" s="339">
        <v>3.1880479457000002E-4</v>
      </c>
      <c r="L115" s="339">
        <v>3.1880479457000002E-4</v>
      </c>
      <c r="M115" s="339">
        <v>1.7428282620000001E-5</v>
      </c>
      <c r="N115" s="339">
        <v>1.7428282620000001E-5</v>
      </c>
      <c r="O115" s="339">
        <v>0</v>
      </c>
      <c r="P115" s="339">
        <v>0</v>
      </c>
      <c r="Q115" s="339">
        <v>0</v>
      </c>
      <c r="R115" s="339">
        <v>0</v>
      </c>
      <c r="S115" s="339">
        <v>0</v>
      </c>
      <c r="T115" s="339">
        <v>0</v>
      </c>
      <c r="U115" s="339">
        <v>3.1255371999999998E-6</v>
      </c>
      <c r="V115" s="339">
        <v>3.1255371999999998E-6</v>
      </c>
      <c r="W115" s="339">
        <v>0</v>
      </c>
      <c r="X115" s="339">
        <v>0</v>
      </c>
      <c r="Y115" s="339">
        <v>0</v>
      </c>
      <c r="Z115" s="339">
        <v>0</v>
      </c>
      <c r="AA115" s="339">
        <v>0</v>
      </c>
      <c r="AB115" s="339">
        <v>0</v>
      </c>
      <c r="AC115" s="339">
        <v>0</v>
      </c>
      <c r="AD115" s="339">
        <v>0</v>
      </c>
      <c r="AE115" s="339">
        <v>0</v>
      </c>
      <c r="AF115" s="339">
        <v>0</v>
      </c>
      <c r="AG115" s="305">
        <v>35</v>
      </c>
      <c r="AH115" s="304">
        <v>1</v>
      </c>
      <c r="AI115" s="201" t="str">
        <f>IF(L115&gt;'1d. STPIS MED Threshold'!$C$8,"Yes","NO")</f>
        <v>NO</v>
      </c>
      <c r="AJ115" s="126"/>
    </row>
    <row r="116" spans="2:36" x14ac:dyDescent="0.2">
      <c r="B116" s="287" t="s">
        <v>2524</v>
      </c>
      <c r="C116" s="339">
        <v>1.04569695702E-3</v>
      </c>
      <c r="D116" s="339">
        <v>1.04569695702E-3</v>
      </c>
      <c r="E116" s="339">
        <v>0.28138341832751002</v>
      </c>
      <c r="F116" s="339">
        <v>0.28138341832751002</v>
      </c>
      <c r="G116" s="339">
        <v>0</v>
      </c>
      <c r="H116" s="339">
        <v>0</v>
      </c>
      <c r="I116" s="339">
        <v>0</v>
      </c>
      <c r="J116" s="339">
        <v>0</v>
      </c>
      <c r="K116" s="339">
        <v>0.23110847176859001</v>
      </c>
      <c r="L116" s="339">
        <v>0.23110847176859001</v>
      </c>
      <c r="M116" s="339">
        <v>1.7428282620000001E-5</v>
      </c>
      <c r="N116" s="339">
        <v>1.7428282620000001E-5</v>
      </c>
      <c r="O116" s="339">
        <v>7.4838041337999999E-3</v>
      </c>
      <c r="P116" s="339">
        <v>7.4838041337999999E-3</v>
      </c>
      <c r="Q116" s="339">
        <v>0</v>
      </c>
      <c r="R116" s="339">
        <v>0</v>
      </c>
      <c r="S116" s="339">
        <v>0</v>
      </c>
      <c r="T116" s="339">
        <v>0</v>
      </c>
      <c r="U116" s="339">
        <v>6.1448061385600003E-3</v>
      </c>
      <c r="V116" s="339">
        <v>6.1448061385600003E-3</v>
      </c>
      <c r="W116" s="339">
        <v>0</v>
      </c>
      <c r="X116" s="339">
        <v>0</v>
      </c>
      <c r="Y116" s="339">
        <v>0</v>
      </c>
      <c r="Z116" s="339">
        <v>0</v>
      </c>
      <c r="AA116" s="339">
        <v>0</v>
      </c>
      <c r="AB116" s="339">
        <v>0</v>
      </c>
      <c r="AC116" s="339">
        <v>0</v>
      </c>
      <c r="AD116" s="339">
        <v>0</v>
      </c>
      <c r="AE116" s="339">
        <v>0</v>
      </c>
      <c r="AF116" s="339">
        <v>0</v>
      </c>
      <c r="AG116" s="305">
        <v>264</v>
      </c>
      <c r="AH116" s="304">
        <v>56</v>
      </c>
      <c r="AI116" s="201" t="str">
        <f>IF(L116&gt;'1d. STPIS MED Threshold'!$C$8,"Yes","NO")</f>
        <v>NO</v>
      </c>
      <c r="AJ116" s="126"/>
    </row>
    <row r="117" spans="2:36" x14ac:dyDescent="0.2">
      <c r="B117" s="287" t="s">
        <v>2525</v>
      </c>
      <c r="C117" s="339">
        <v>0</v>
      </c>
      <c r="D117" s="339">
        <v>0</v>
      </c>
      <c r="E117" s="339">
        <v>2.5406848537710001E-2</v>
      </c>
      <c r="F117" s="339">
        <v>2.5406848537710001E-2</v>
      </c>
      <c r="G117" s="339">
        <v>0</v>
      </c>
      <c r="H117" s="339">
        <v>0</v>
      </c>
      <c r="I117" s="339">
        <v>0</v>
      </c>
      <c r="J117" s="339">
        <v>0</v>
      </c>
      <c r="K117" s="339">
        <v>2.0850458672580001E-2</v>
      </c>
      <c r="L117" s="339">
        <v>2.0850458672580001E-2</v>
      </c>
      <c r="M117" s="339">
        <v>0</v>
      </c>
      <c r="N117" s="339">
        <v>0</v>
      </c>
      <c r="O117" s="339">
        <v>2.6888375157600002E-3</v>
      </c>
      <c r="P117" s="339">
        <v>2.6888375157600002E-3</v>
      </c>
      <c r="Q117" s="339">
        <v>0</v>
      </c>
      <c r="R117" s="339">
        <v>0</v>
      </c>
      <c r="S117" s="339">
        <v>0</v>
      </c>
      <c r="T117" s="339">
        <v>0</v>
      </c>
      <c r="U117" s="339">
        <v>2.2066292644E-3</v>
      </c>
      <c r="V117" s="339">
        <v>2.2066292644E-3</v>
      </c>
      <c r="W117" s="339">
        <v>0</v>
      </c>
      <c r="X117" s="339">
        <v>0</v>
      </c>
      <c r="Y117" s="339">
        <v>0</v>
      </c>
      <c r="Z117" s="339">
        <v>0</v>
      </c>
      <c r="AA117" s="339">
        <v>0</v>
      </c>
      <c r="AB117" s="339">
        <v>0</v>
      </c>
      <c r="AC117" s="339">
        <v>0</v>
      </c>
      <c r="AD117" s="339">
        <v>0</v>
      </c>
      <c r="AE117" s="339">
        <v>0</v>
      </c>
      <c r="AF117" s="339">
        <v>0</v>
      </c>
      <c r="AG117" s="305">
        <v>213</v>
      </c>
      <c r="AH117" s="304">
        <v>56</v>
      </c>
      <c r="AI117" s="201" t="str">
        <f>IF(L117&gt;'1d. STPIS MED Threshold'!$C$8,"Yes","NO")</f>
        <v>NO</v>
      </c>
      <c r="AJ117" s="126"/>
    </row>
    <row r="118" spans="2:36" x14ac:dyDescent="0.2">
      <c r="B118" s="287" t="s">
        <v>2526</v>
      </c>
      <c r="C118" s="339">
        <v>1.122381400537E-2</v>
      </c>
      <c r="D118" s="339">
        <v>1.122381400537E-2</v>
      </c>
      <c r="E118" s="339">
        <v>3.2220347568399999E-3</v>
      </c>
      <c r="F118" s="339">
        <v>3.2220347568399999E-3</v>
      </c>
      <c r="G118" s="339">
        <v>0</v>
      </c>
      <c r="H118" s="339">
        <v>0</v>
      </c>
      <c r="I118" s="339">
        <v>0</v>
      </c>
      <c r="J118" s="339">
        <v>0</v>
      </c>
      <c r="K118" s="339">
        <v>4.6570504305399997E-3</v>
      </c>
      <c r="L118" s="339">
        <v>4.6570504305399997E-3</v>
      </c>
      <c r="M118" s="339">
        <v>2.4399595663999999E-4</v>
      </c>
      <c r="N118" s="339">
        <v>2.4399595663999999E-4</v>
      </c>
      <c r="O118" s="339">
        <v>4.9511172390000001E-5</v>
      </c>
      <c r="P118" s="339">
        <v>4.9511172390000001E-5</v>
      </c>
      <c r="Q118" s="339">
        <v>0</v>
      </c>
      <c r="R118" s="339">
        <v>0</v>
      </c>
      <c r="S118" s="339">
        <v>0</v>
      </c>
      <c r="T118" s="339">
        <v>0</v>
      </c>
      <c r="U118" s="339">
        <v>8.4389504449999995E-5</v>
      </c>
      <c r="V118" s="339">
        <v>8.4389504449999995E-5</v>
      </c>
      <c r="W118" s="339">
        <v>0</v>
      </c>
      <c r="X118" s="339">
        <v>0</v>
      </c>
      <c r="Y118" s="339">
        <v>0</v>
      </c>
      <c r="Z118" s="339">
        <v>0</v>
      </c>
      <c r="AA118" s="339">
        <v>0</v>
      </c>
      <c r="AB118" s="339">
        <v>0</v>
      </c>
      <c r="AC118" s="339">
        <v>0</v>
      </c>
      <c r="AD118" s="339">
        <v>0</v>
      </c>
      <c r="AE118" s="339">
        <v>0</v>
      </c>
      <c r="AF118" s="339">
        <v>0</v>
      </c>
      <c r="AG118" s="305">
        <v>183</v>
      </c>
      <c r="AH118" s="304">
        <v>32</v>
      </c>
      <c r="AI118" s="201" t="str">
        <f>IF(L118&gt;'1d. STPIS MED Threshold'!$C$8,"Yes","NO")</f>
        <v>NO</v>
      </c>
      <c r="AJ118" s="126"/>
    </row>
    <row r="119" spans="2:36" x14ac:dyDescent="0.2">
      <c r="B119" s="287" t="s">
        <v>2527</v>
      </c>
      <c r="C119" s="339">
        <v>0</v>
      </c>
      <c r="D119" s="339">
        <v>0</v>
      </c>
      <c r="E119" s="339">
        <v>3.6188858462789998E-2</v>
      </c>
      <c r="F119" s="339">
        <v>3.6188858462789998E-2</v>
      </c>
      <c r="G119" s="339">
        <v>0</v>
      </c>
      <c r="H119" s="339">
        <v>0</v>
      </c>
      <c r="I119" s="339">
        <v>0</v>
      </c>
      <c r="J119" s="339">
        <v>0</v>
      </c>
      <c r="K119" s="339">
        <v>2.969885449062E-2</v>
      </c>
      <c r="L119" s="339">
        <v>2.969885449062E-2</v>
      </c>
      <c r="M119" s="339">
        <v>0</v>
      </c>
      <c r="N119" s="339">
        <v>0</v>
      </c>
      <c r="O119" s="339">
        <v>2.8183282742999999E-4</v>
      </c>
      <c r="P119" s="339">
        <v>2.8183282742999999E-4</v>
      </c>
      <c r="Q119" s="339">
        <v>0</v>
      </c>
      <c r="R119" s="339">
        <v>0</v>
      </c>
      <c r="S119" s="339">
        <v>0</v>
      </c>
      <c r="T119" s="339">
        <v>0</v>
      </c>
      <c r="U119" s="339">
        <v>2.3128975293000001E-4</v>
      </c>
      <c r="V119" s="339">
        <v>2.3128975293000001E-4</v>
      </c>
      <c r="W119" s="339">
        <v>0</v>
      </c>
      <c r="X119" s="339">
        <v>0</v>
      </c>
      <c r="Y119" s="339">
        <v>0</v>
      </c>
      <c r="Z119" s="339">
        <v>0</v>
      </c>
      <c r="AA119" s="339">
        <v>0</v>
      </c>
      <c r="AB119" s="339">
        <v>0</v>
      </c>
      <c r="AC119" s="339">
        <v>0</v>
      </c>
      <c r="AD119" s="339">
        <v>0</v>
      </c>
      <c r="AE119" s="339">
        <v>0</v>
      </c>
      <c r="AF119" s="339">
        <v>0</v>
      </c>
      <c r="AG119" s="305">
        <v>195</v>
      </c>
      <c r="AH119" s="304">
        <v>29</v>
      </c>
      <c r="AI119" s="201" t="str">
        <f>IF(L119&gt;'1d. STPIS MED Threshold'!$C$8,"Yes","NO")</f>
        <v>NO</v>
      </c>
      <c r="AJ119" s="126"/>
    </row>
    <row r="120" spans="2:36" x14ac:dyDescent="0.2">
      <c r="B120" s="287" t="s">
        <v>2528</v>
      </c>
      <c r="C120" s="339">
        <v>2.43995956638E-3</v>
      </c>
      <c r="D120" s="339">
        <v>2.43995956638E-3</v>
      </c>
      <c r="E120" s="339">
        <v>0</v>
      </c>
      <c r="F120" s="339">
        <v>0</v>
      </c>
      <c r="G120" s="339">
        <v>0</v>
      </c>
      <c r="H120" s="339">
        <v>0</v>
      </c>
      <c r="I120" s="339">
        <v>0</v>
      </c>
      <c r="J120" s="339">
        <v>0</v>
      </c>
      <c r="K120" s="339">
        <v>4.3757520824E-4</v>
      </c>
      <c r="L120" s="339">
        <v>4.3757520824E-4</v>
      </c>
      <c r="M120" s="339">
        <v>1.2199797831999999E-4</v>
      </c>
      <c r="N120" s="339">
        <v>1.2199797831999999E-4</v>
      </c>
      <c r="O120" s="339">
        <v>0</v>
      </c>
      <c r="P120" s="339">
        <v>0</v>
      </c>
      <c r="Q120" s="339">
        <v>0</v>
      </c>
      <c r="R120" s="339">
        <v>0</v>
      </c>
      <c r="S120" s="339">
        <v>0</v>
      </c>
      <c r="T120" s="339">
        <v>0</v>
      </c>
      <c r="U120" s="339">
        <v>2.1878760410000002E-5</v>
      </c>
      <c r="V120" s="339">
        <v>2.1878760410000002E-5</v>
      </c>
      <c r="W120" s="339">
        <v>0</v>
      </c>
      <c r="X120" s="339">
        <v>0</v>
      </c>
      <c r="Y120" s="339">
        <v>0</v>
      </c>
      <c r="Z120" s="339">
        <v>0</v>
      </c>
      <c r="AA120" s="339">
        <v>0</v>
      </c>
      <c r="AB120" s="339">
        <v>0</v>
      </c>
      <c r="AC120" s="339">
        <v>0</v>
      </c>
      <c r="AD120" s="339">
        <v>0</v>
      </c>
      <c r="AE120" s="339">
        <v>0</v>
      </c>
      <c r="AF120" s="339">
        <v>0</v>
      </c>
      <c r="AG120" s="305">
        <v>164</v>
      </c>
      <c r="AH120" s="304">
        <v>31</v>
      </c>
      <c r="AI120" s="201" t="str">
        <f>IF(L120&gt;'1d. STPIS MED Threshold'!$C$8,"Yes","NO")</f>
        <v>NO</v>
      </c>
      <c r="AJ120" s="126"/>
    </row>
    <row r="121" spans="2:36" x14ac:dyDescent="0.2">
      <c r="B121" s="287" t="s">
        <v>2529</v>
      </c>
      <c r="C121" s="339">
        <v>0</v>
      </c>
      <c r="D121" s="339">
        <v>0</v>
      </c>
      <c r="E121" s="339">
        <v>2.37805969524E-2</v>
      </c>
      <c r="F121" s="339">
        <v>2.37805969524E-2</v>
      </c>
      <c r="G121" s="339">
        <v>0</v>
      </c>
      <c r="H121" s="339">
        <v>0</v>
      </c>
      <c r="I121" s="339">
        <v>0</v>
      </c>
      <c r="J121" s="339">
        <v>0</v>
      </c>
      <c r="K121" s="339">
        <v>1.9515854287459999E-2</v>
      </c>
      <c r="L121" s="339">
        <v>1.9515854287459999E-2</v>
      </c>
      <c r="M121" s="339">
        <v>0</v>
      </c>
      <c r="N121" s="339">
        <v>0</v>
      </c>
      <c r="O121" s="339">
        <v>5.8651696519000001E-4</v>
      </c>
      <c r="P121" s="339">
        <v>5.8651696519000001E-4</v>
      </c>
      <c r="Q121" s="339">
        <v>0</v>
      </c>
      <c r="R121" s="339">
        <v>0</v>
      </c>
      <c r="S121" s="339">
        <v>0</v>
      </c>
      <c r="T121" s="339">
        <v>0</v>
      </c>
      <c r="U121" s="339">
        <v>4.8133272905999998E-4</v>
      </c>
      <c r="V121" s="339">
        <v>4.8133272905999998E-4</v>
      </c>
      <c r="W121" s="339">
        <v>0</v>
      </c>
      <c r="X121" s="339">
        <v>0</v>
      </c>
      <c r="Y121" s="339">
        <v>0</v>
      </c>
      <c r="Z121" s="339">
        <v>0</v>
      </c>
      <c r="AA121" s="339">
        <v>0</v>
      </c>
      <c r="AB121" s="339">
        <v>0</v>
      </c>
      <c r="AC121" s="339">
        <v>0</v>
      </c>
      <c r="AD121" s="339">
        <v>0</v>
      </c>
      <c r="AE121" s="339">
        <v>0</v>
      </c>
      <c r="AF121" s="339">
        <v>0</v>
      </c>
      <c r="AG121" s="305">
        <v>52</v>
      </c>
      <c r="AH121" s="304">
        <v>4</v>
      </c>
      <c r="AI121" s="201" t="str">
        <f>IF(L121&gt;'1d. STPIS MED Threshold'!$C$8,"Yes","NO")</f>
        <v>NO</v>
      </c>
      <c r="AJ121" s="126"/>
    </row>
    <row r="122" spans="2:36" x14ac:dyDescent="0.2">
      <c r="B122" s="287" t="s">
        <v>2530</v>
      </c>
      <c r="C122" s="339">
        <v>0</v>
      </c>
      <c r="D122" s="339">
        <v>0</v>
      </c>
      <c r="E122" s="339">
        <v>9.1786096501000002E-4</v>
      </c>
      <c r="F122" s="339">
        <v>9.1786096501000002E-4</v>
      </c>
      <c r="G122" s="339">
        <v>0</v>
      </c>
      <c r="H122" s="339">
        <v>0</v>
      </c>
      <c r="I122" s="339">
        <v>0</v>
      </c>
      <c r="J122" s="339">
        <v>0</v>
      </c>
      <c r="K122" s="339">
        <v>7.5325446560999996E-4</v>
      </c>
      <c r="L122" s="339">
        <v>7.5325446560999996E-4</v>
      </c>
      <c r="M122" s="339">
        <v>0</v>
      </c>
      <c r="N122" s="339">
        <v>0</v>
      </c>
      <c r="O122" s="339">
        <v>7.6171034400000001E-6</v>
      </c>
      <c r="P122" s="339">
        <v>7.6171034400000001E-6</v>
      </c>
      <c r="Q122" s="339">
        <v>0</v>
      </c>
      <c r="R122" s="339">
        <v>0</v>
      </c>
      <c r="S122" s="339">
        <v>0</v>
      </c>
      <c r="T122" s="339">
        <v>0</v>
      </c>
      <c r="U122" s="339">
        <v>6.2510743999999996E-6</v>
      </c>
      <c r="V122" s="339">
        <v>6.2510743999999996E-6</v>
      </c>
      <c r="W122" s="339">
        <v>0</v>
      </c>
      <c r="X122" s="339">
        <v>0</v>
      </c>
      <c r="Y122" s="339">
        <v>0</v>
      </c>
      <c r="Z122" s="339">
        <v>0</v>
      </c>
      <c r="AA122" s="339">
        <v>0</v>
      </c>
      <c r="AB122" s="339">
        <v>0</v>
      </c>
      <c r="AC122" s="339">
        <v>0</v>
      </c>
      <c r="AD122" s="339">
        <v>0</v>
      </c>
      <c r="AE122" s="339">
        <v>0</v>
      </c>
      <c r="AF122" s="339">
        <v>0</v>
      </c>
      <c r="AG122" s="305">
        <v>45</v>
      </c>
      <c r="AH122" s="304">
        <v>20</v>
      </c>
      <c r="AI122" s="201" t="str">
        <f>IF(L122&gt;'1d. STPIS MED Threshold'!$C$8,"Yes","NO")</f>
        <v>NO</v>
      </c>
      <c r="AJ122" s="126"/>
    </row>
    <row r="123" spans="2:36" x14ac:dyDescent="0.2">
      <c r="B123" s="287" t="s">
        <v>2531</v>
      </c>
      <c r="C123" s="339">
        <v>7.5638746557900004E-3</v>
      </c>
      <c r="D123" s="339">
        <v>7.5638746557900004E-3</v>
      </c>
      <c r="E123" s="339">
        <v>6.2345991689699998E-3</v>
      </c>
      <c r="F123" s="339">
        <v>6.2345991689699998E-3</v>
      </c>
      <c r="G123" s="339">
        <v>0</v>
      </c>
      <c r="H123" s="339">
        <v>0</v>
      </c>
      <c r="I123" s="339">
        <v>0</v>
      </c>
      <c r="J123" s="339">
        <v>0</v>
      </c>
      <c r="K123" s="339">
        <v>6.4729875447300002E-3</v>
      </c>
      <c r="L123" s="339">
        <v>6.4729875447300002E-3</v>
      </c>
      <c r="M123" s="339">
        <v>1.2199797831999999E-4</v>
      </c>
      <c r="N123" s="339">
        <v>1.2199797831999999E-4</v>
      </c>
      <c r="O123" s="339">
        <v>1.523420689E-5</v>
      </c>
      <c r="P123" s="339">
        <v>1.523420689E-5</v>
      </c>
      <c r="Q123" s="339">
        <v>0</v>
      </c>
      <c r="R123" s="339">
        <v>0</v>
      </c>
      <c r="S123" s="339">
        <v>0</v>
      </c>
      <c r="T123" s="339">
        <v>0</v>
      </c>
      <c r="U123" s="339">
        <v>3.4380909220000002E-5</v>
      </c>
      <c r="V123" s="339">
        <v>3.4380909220000002E-5</v>
      </c>
      <c r="W123" s="339">
        <v>0</v>
      </c>
      <c r="X123" s="339">
        <v>0</v>
      </c>
      <c r="Y123" s="339">
        <v>0</v>
      </c>
      <c r="Z123" s="339">
        <v>0</v>
      </c>
      <c r="AA123" s="339">
        <v>0</v>
      </c>
      <c r="AB123" s="339">
        <v>0</v>
      </c>
      <c r="AC123" s="339">
        <v>0</v>
      </c>
      <c r="AD123" s="339">
        <v>0</v>
      </c>
      <c r="AE123" s="339">
        <v>0</v>
      </c>
      <c r="AF123" s="339">
        <v>0</v>
      </c>
      <c r="AG123" s="305">
        <v>185</v>
      </c>
      <c r="AH123" s="304">
        <v>33</v>
      </c>
      <c r="AI123" s="201" t="str">
        <f>IF(L123&gt;'1d. STPIS MED Threshold'!$C$8,"Yes","NO")</f>
        <v>NO</v>
      </c>
      <c r="AJ123" s="126"/>
    </row>
    <row r="124" spans="2:36" x14ac:dyDescent="0.2">
      <c r="B124" s="287" t="s">
        <v>2532</v>
      </c>
      <c r="C124" s="339">
        <v>0</v>
      </c>
      <c r="D124" s="339">
        <v>0</v>
      </c>
      <c r="E124" s="339">
        <v>1.5352271991529999E-2</v>
      </c>
      <c r="F124" s="339">
        <v>1.5352271991529999E-2</v>
      </c>
      <c r="G124" s="339">
        <v>0</v>
      </c>
      <c r="H124" s="339">
        <v>0</v>
      </c>
      <c r="I124" s="339">
        <v>0</v>
      </c>
      <c r="J124" s="339">
        <v>0</v>
      </c>
      <c r="K124" s="339">
        <v>1.2599040460080001E-2</v>
      </c>
      <c r="L124" s="339">
        <v>1.2599040460080001E-2</v>
      </c>
      <c r="M124" s="339">
        <v>0</v>
      </c>
      <c r="N124" s="339">
        <v>0</v>
      </c>
      <c r="O124" s="339">
        <v>1.7519337920999999E-4</v>
      </c>
      <c r="P124" s="339">
        <v>1.7519337920999999E-4</v>
      </c>
      <c r="Q124" s="339">
        <v>0</v>
      </c>
      <c r="R124" s="339">
        <v>0</v>
      </c>
      <c r="S124" s="339">
        <v>0</v>
      </c>
      <c r="T124" s="339">
        <v>0</v>
      </c>
      <c r="U124" s="339">
        <v>1.4377471128000001E-4</v>
      </c>
      <c r="V124" s="339">
        <v>1.4377471128000001E-4</v>
      </c>
      <c r="W124" s="339">
        <v>0</v>
      </c>
      <c r="X124" s="339">
        <v>0</v>
      </c>
      <c r="Y124" s="339">
        <v>0</v>
      </c>
      <c r="Z124" s="339">
        <v>0</v>
      </c>
      <c r="AA124" s="339">
        <v>0</v>
      </c>
      <c r="AB124" s="339">
        <v>0</v>
      </c>
      <c r="AC124" s="339">
        <v>0</v>
      </c>
      <c r="AD124" s="339">
        <v>0</v>
      </c>
      <c r="AE124" s="339">
        <v>0</v>
      </c>
      <c r="AF124" s="339">
        <v>0</v>
      </c>
      <c r="AG124" s="305">
        <v>155</v>
      </c>
      <c r="AH124" s="304">
        <v>4</v>
      </c>
      <c r="AI124" s="201" t="str">
        <f>IF(L124&gt;'1d. STPIS MED Threshold'!$C$8,"Yes","NO")</f>
        <v>NO</v>
      </c>
      <c r="AJ124" s="126"/>
    </row>
    <row r="125" spans="2:36" x14ac:dyDescent="0.2">
      <c r="B125" s="287" t="s">
        <v>2533</v>
      </c>
      <c r="C125" s="339">
        <v>0</v>
      </c>
      <c r="D125" s="339">
        <v>0</v>
      </c>
      <c r="E125" s="339">
        <v>5.8651696519000001E-4</v>
      </c>
      <c r="F125" s="339">
        <v>5.8651696519000001E-4</v>
      </c>
      <c r="G125" s="339">
        <v>0</v>
      </c>
      <c r="H125" s="339">
        <v>0</v>
      </c>
      <c r="I125" s="339">
        <v>0</v>
      </c>
      <c r="J125" s="339">
        <v>0</v>
      </c>
      <c r="K125" s="339">
        <v>4.8133272905999998E-4</v>
      </c>
      <c r="L125" s="339">
        <v>4.8133272905999998E-4</v>
      </c>
      <c r="M125" s="339">
        <v>0</v>
      </c>
      <c r="N125" s="339">
        <v>0</v>
      </c>
      <c r="O125" s="339">
        <v>3.80855172E-6</v>
      </c>
      <c r="P125" s="339">
        <v>3.80855172E-6</v>
      </c>
      <c r="Q125" s="339">
        <v>0</v>
      </c>
      <c r="R125" s="339">
        <v>0</v>
      </c>
      <c r="S125" s="339">
        <v>0</v>
      </c>
      <c r="T125" s="339">
        <v>0</v>
      </c>
      <c r="U125" s="339">
        <v>3.1255371999999998E-6</v>
      </c>
      <c r="V125" s="339">
        <v>3.1255371999999998E-6</v>
      </c>
      <c r="W125" s="339">
        <v>0</v>
      </c>
      <c r="X125" s="339">
        <v>0</v>
      </c>
      <c r="Y125" s="339">
        <v>0</v>
      </c>
      <c r="Z125" s="339">
        <v>0</v>
      </c>
      <c r="AA125" s="339">
        <v>0</v>
      </c>
      <c r="AB125" s="339">
        <v>0</v>
      </c>
      <c r="AC125" s="339">
        <v>0</v>
      </c>
      <c r="AD125" s="339">
        <v>0</v>
      </c>
      <c r="AE125" s="339">
        <v>0</v>
      </c>
      <c r="AF125" s="339">
        <v>0</v>
      </c>
      <c r="AG125" s="305">
        <v>96</v>
      </c>
      <c r="AH125" s="304">
        <v>10</v>
      </c>
      <c r="AI125" s="201" t="str">
        <f>IF(L125&gt;'1d. STPIS MED Threshold'!$C$8,"Yes","NO")</f>
        <v>NO</v>
      </c>
      <c r="AJ125" s="126"/>
    </row>
    <row r="126" spans="2:36" x14ac:dyDescent="0.2">
      <c r="B126" s="287" t="s">
        <v>2534</v>
      </c>
      <c r="C126" s="339">
        <v>0</v>
      </c>
      <c r="D126" s="339">
        <v>0</v>
      </c>
      <c r="E126" s="339">
        <v>3.36295117056E-3</v>
      </c>
      <c r="F126" s="339">
        <v>3.36295117056E-3</v>
      </c>
      <c r="G126" s="339">
        <v>0</v>
      </c>
      <c r="H126" s="339">
        <v>0</v>
      </c>
      <c r="I126" s="339">
        <v>0</v>
      </c>
      <c r="J126" s="339">
        <v>0</v>
      </c>
      <c r="K126" s="339">
        <v>2.75984934911E-3</v>
      </c>
      <c r="L126" s="339">
        <v>2.75984934911E-3</v>
      </c>
      <c r="M126" s="339">
        <v>0</v>
      </c>
      <c r="N126" s="339">
        <v>0</v>
      </c>
      <c r="O126" s="339">
        <v>1.142565517E-5</v>
      </c>
      <c r="P126" s="339">
        <v>1.142565517E-5</v>
      </c>
      <c r="Q126" s="339">
        <v>0</v>
      </c>
      <c r="R126" s="339">
        <v>0</v>
      </c>
      <c r="S126" s="339">
        <v>0</v>
      </c>
      <c r="T126" s="339">
        <v>0</v>
      </c>
      <c r="U126" s="339">
        <v>9.3766116100000005E-6</v>
      </c>
      <c r="V126" s="339">
        <v>9.3766116100000005E-6</v>
      </c>
      <c r="W126" s="339">
        <v>0</v>
      </c>
      <c r="X126" s="339">
        <v>0</v>
      </c>
      <c r="Y126" s="339">
        <v>0</v>
      </c>
      <c r="Z126" s="339">
        <v>0</v>
      </c>
      <c r="AA126" s="339">
        <v>0</v>
      </c>
      <c r="AB126" s="339">
        <v>0</v>
      </c>
      <c r="AC126" s="339">
        <v>0</v>
      </c>
      <c r="AD126" s="339">
        <v>0</v>
      </c>
      <c r="AE126" s="339">
        <v>0</v>
      </c>
      <c r="AF126" s="339">
        <v>0</v>
      </c>
      <c r="AG126" s="305">
        <v>45</v>
      </c>
      <c r="AH126" s="304">
        <v>1</v>
      </c>
      <c r="AI126" s="201" t="str">
        <f>IF(L126&gt;'1d. STPIS MED Threshold'!$C$8,"Yes","NO")</f>
        <v>NO</v>
      </c>
      <c r="AJ126" s="126"/>
    </row>
    <row r="127" spans="2:36" x14ac:dyDescent="0.2">
      <c r="B127" s="287" t="s">
        <v>2535</v>
      </c>
      <c r="C127" s="339">
        <v>0</v>
      </c>
      <c r="D127" s="339">
        <v>0</v>
      </c>
      <c r="E127" s="339">
        <v>1.5870235025730001E-2</v>
      </c>
      <c r="F127" s="339">
        <v>1.5870235025730001E-2</v>
      </c>
      <c r="G127" s="339">
        <v>0</v>
      </c>
      <c r="H127" s="339">
        <v>0</v>
      </c>
      <c r="I127" s="339">
        <v>0</v>
      </c>
      <c r="J127" s="339">
        <v>0</v>
      </c>
      <c r="K127" s="339">
        <v>1.302411351951E-2</v>
      </c>
      <c r="L127" s="339">
        <v>1.302411351951E-2</v>
      </c>
      <c r="M127" s="339">
        <v>0</v>
      </c>
      <c r="N127" s="339">
        <v>0</v>
      </c>
      <c r="O127" s="339">
        <v>1.7138482749000001E-4</v>
      </c>
      <c r="P127" s="339">
        <v>1.7138482749000001E-4</v>
      </c>
      <c r="Q127" s="339">
        <v>0</v>
      </c>
      <c r="R127" s="339">
        <v>0</v>
      </c>
      <c r="S127" s="339">
        <v>0</v>
      </c>
      <c r="T127" s="339">
        <v>0</v>
      </c>
      <c r="U127" s="339">
        <v>1.4064917408E-4</v>
      </c>
      <c r="V127" s="339">
        <v>1.4064917408E-4</v>
      </c>
      <c r="W127" s="339">
        <v>0</v>
      </c>
      <c r="X127" s="339">
        <v>0</v>
      </c>
      <c r="Y127" s="339">
        <v>0</v>
      </c>
      <c r="Z127" s="339">
        <v>0</v>
      </c>
      <c r="AA127" s="339">
        <v>0</v>
      </c>
      <c r="AB127" s="339">
        <v>0</v>
      </c>
      <c r="AC127" s="339">
        <v>0</v>
      </c>
      <c r="AD127" s="339">
        <v>0</v>
      </c>
      <c r="AE127" s="339">
        <v>0</v>
      </c>
      <c r="AF127" s="339">
        <v>0</v>
      </c>
      <c r="AG127" s="305">
        <v>100</v>
      </c>
      <c r="AH127" s="304">
        <v>3</v>
      </c>
      <c r="AI127" s="201" t="str">
        <f>IF(L127&gt;'1d. STPIS MED Threshold'!$C$8,"Yes","NO")</f>
        <v>NO</v>
      </c>
      <c r="AJ127" s="126"/>
    </row>
    <row r="128" spans="2:36" x14ac:dyDescent="0.2">
      <c r="B128" s="287" t="s">
        <v>2536</v>
      </c>
      <c r="C128" s="339">
        <v>0</v>
      </c>
      <c r="D128" s="339">
        <v>0</v>
      </c>
      <c r="E128" s="339">
        <v>0</v>
      </c>
      <c r="F128" s="339">
        <v>0</v>
      </c>
      <c r="G128" s="339">
        <v>0</v>
      </c>
      <c r="H128" s="339">
        <v>0</v>
      </c>
      <c r="I128" s="339">
        <v>0</v>
      </c>
      <c r="J128" s="339">
        <v>0</v>
      </c>
      <c r="K128" s="339">
        <v>0</v>
      </c>
      <c r="L128" s="339">
        <v>0</v>
      </c>
      <c r="M128" s="339">
        <v>0</v>
      </c>
      <c r="N128" s="339">
        <v>0</v>
      </c>
      <c r="O128" s="339">
        <v>0</v>
      </c>
      <c r="P128" s="339">
        <v>0</v>
      </c>
      <c r="Q128" s="339">
        <v>0</v>
      </c>
      <c r="R128" s="339">
        <v>0</v>
      </c>
      <c r="S128" s="339">
        <v>0</v>
      </c>
      <c r="T128" s="339">
        <v>0</v>
      </c>
      <c r="U128" s="339">
        <v>0</v>
      </c>
      <c r="V128" s="339">
        <v>0</v>
      </c>
      <c r="W128" s="339">
        <v>0</v>
      </c>
      <c r="X128" s="339">
        <v>0</v>
      </c>
      <c r="Y128" s="339">
        <v>0</v>
      </c>
      <c r="Z128" s="339">
        <v>0</v>
      </c>
      <c r="AA128" s="339">
        <v>0</v>
      </c>
      <c r="AB128" s="339">
        <v>0</v>
      </c>
      <c r="AC128" s="339">
        <v>0</v>
      </c>
      <c r="AD128" s="339">
        <v>0</v>
      </c>
      <c r="AE128" s="339">
        <v>0</v>
      </c>
      <c r="AF128" s="339">
        <v>0</v>
      </c>
      <c r="AG128" s="305">
        <v>49</v>
      </c>
      <c r="AH128" s="304">
        <v>1</v>
      </c>
      <c r="AI128" s="201" t="str">
        <f>IF(L128&gt;'1d. STPIS MED Threshold'!$C$8,"Yes","NO")</f>
        <v>NO</v>
      </c>
      <c r="AJ128" s="126"/>
    </row>
    <row r="129" spans="2:36" x14ac:dyDescent="0.2">
      <c r="B129" s="287" t="s">
        <v>2537</v>
      </c>
      <c r="C129" s="339">
        <v>0</v>
      </c>
      <c r="D129" s="339">
        <v>0</v>
      </c>
      <c r="E129" s="339">
        <v>1.116286509729E-2</v>
      </c>
      <c r="F129" s="339">
        <v>1.116286509729E-2</v>
      </c>
      <c r="G129" s="339">
        <v>0</v>
      </c>
      <c r="H129" s="339">
        <v>0</v>
      </c>
      <c r="I129" s="339">
        <v>0</v>
      </c>
      <c r="J129" s="339">
        <v>0</v>
      </c>
      <c r="K129" s="339">
        <v>9.1609495382E-3</v>
      </c>
      <c r="L129" s="339">
        <v>9.1609495382E-3</v>
      </c>
      <c r="M129" s="339">
        <v>0</v>
      </c>
      <c r="N129" s="339">
        <v>0</v>
      </c>
      <c r="O129" s="339">
        <v>6.0936827549999997E-5</v>
      </c>
      <c r="P129" s="339">
        <v>6.0936827549999997E-5</v>
      </c>
      <c r="Q129" s="339">
        <v>0</v>
      </c>
      <c r="R129" s="339">
        <v>0</v>
      </c>
      <c r="S129" s="339">
        <v>0</v>
      </c>
      <c r="T129" s="339">
        <v>0</v>
      </c>
      <c r="U129" s="339">
        <v>5.000859523E-5</v>
      </c>
      <c r="V129" s="339">
        <v>5.000859523E-5</v>
      </c>
      <c r="W129" s="339">
        <v>0</v>
      </c>
      <c r="X129" s="339">
        <v>0</v>
      </c>
      <c r="Y129" s="339">
        <v>0</v>
      </c>
      <c r="Z129" s="339">
        <v>0</v>
      </c>
      <c r="AA129" s="339">
        <v>0</v>
      </c>
      <c r="AB129" s="339">
        <v>0</v>
      </c>
      <c r="AC129" s="339">
        <v>0</v>
      </c>
      <c r="AD129" s="339">
        <v>0</v>
      </c>
      <c r="AE129" s="339">
        <v>0</v>
      </c>
      <c r="AF129" s="339">
        <v>0</v>
      </c>
      <c r="AG129" s="305">
        <v>34</v>
      </c>
      <c r="AH129" s="304">
        <v>1</v>
      </c>
      <c r="AI129" s="201" t="str">
        <f>IF(L129&gt;'1d. STPIS MED Threshold'!$C$8,"Yes","NO")</f>
        <v>NO</v>
      </c>
      <c r="AJ129" s="126"/>
    </row>
    <row r="130" spans="2:36" x14ac:dyDescent="0.2">
      <c r="B130" s="287" t="s">
        <v>2538</v>
      </c>
      <c r="C130" s="339">
        <v>0</v>
      </c>
      <c r="D130" s="339">
        <v>0</v>
      </c>
      <c r="E130" s="339">
        <v>1.3634615164899999E-3</v>
      </c>
      <c r="F130" s="339">
        <v>1.3634615164899999E-3</v>
      </c>
      <c r="G130" s="339">
        <v>0</v>
      </c>
      <c r="H130" s="339">
        <v>0</v>
      </c>
      <c r="I130" s="339">
        <v>0</v>
      </c>
      <c r="J130" s="339">
        <v>0</v>
      </c>
      <c r="K130" s="339">
        <v>1.11894231821E-3</v>
      </c>
      <c r="L130" s="339">
        <v>1.11894231821E-3</v>
      </c>
      <c r="M130" s="339">
        <v>0</v>
      </c>
      <c r="N130" s="339">
        <v>0</v>
      </c>
      <c r="O130" s="339">
        <v>3.80855172E-6</v>
      </c>
      <c r="P130" s="339">
        <v>3.80855172E-6</v>
      </c>
      <c r="Q130" s="339">
        <v>0</v>
      </c>
      <c r="R130" s="339">
        <v>0</v>
      </c>
      <c r="S130" s="339">
        <v>0</v>
      </c>
      <c r="T130" s="339">
        <v>0</v>
      </c>
      <c r="U130" s="339">
        <v>3.1255371999999998E-6</v>
      </c>
      <c r="V130" s="339">
        <v>3.1255371999999998E-6</v>
      </c>
      <c r="W130" s="339">
        <v>0</v>
      </c>
      <c r="X130" s="339">
        <v>0</v>
      </c>
      <c r="Y130" s="339">
        <v>0</v>
      </c>
      <c r="Z130" s="339">
        <v>0</v>
      </c>
      <c r="AA130" s="339">
        <v>0</v>
      </c>
      <c r="AB130" s="339">
        <v>0</v>
      </c>
      <c r="AC130" s="339">
        <v>0</v>
      </c>
      <c r="AD130" s="339">
        <v>0</v>
      </c>
      <c r="AE130" s="339">
        <v>0</v>
      </c>
      <c r="AF130" s="339">
        <v>0</v>
      </c>
      <c r="AG130" s="305">
        <v>167</v>
      </c>
      <c r="AH130" s="304">
        <v>4</v>
      </c>
      <c r="AI130" s="201" t="str">
        <f>IF(L130&gt;'1d. STPIS MED Threshold'!$C$8,"Yes","NO")</f>
        <v>NO</v>
      </c>
      <c r="AJ130" s="126"/>
    </row>
    <row r="131" spans="2:36" x14ac:dyDescent="0.2">
      <c r="B131" s="287" t="s">
        <v>2539</v>
      </c>
      <c r="C131" s="339">
        <v>0</v>
      </c>
      <c r="D131" s="339">
        <v>0</v>
      </c>
      <c r="E131" s="339">
        <v>1.9880639989E-3</v>
      </c>
      <c r="F131" s="339">
        <v>1.9880639989E-3</v>
      </c>
      <c r="G131" s="339">
        <v>0</v>
      </c>
      <c r="H131" s="339">
        <v>0</v>
      </c>
      <c r="I131" s="339">
        <v>0</v>
      </c>
      <c r="J131" s="339">
        <v>0</v>
      </c>
      <c r="K131" s="339">
        <v>1.63153041929E-3</v>
      </c>
      <c r="L131" s="339">
        <v>1.63153041929E-3</v>
      </c>
      <c r="M131" s="339">
        <v>0</v>
      </c>
      <c r="N131" s="339">
        <v>0</v>
      </c>
      <c r="O131" s="339">
        <v>1.142565517E-5</v>
      </c>
      <c r="P131" s="339">
        <v>1.142565517E-5</v>
      </c>
      <c r="Q131" s="339">
        <v>0</v>
      </c>
      <c r="R131" s="339">
        <v>0</v>
      </c>
      <c r="S131" s="339">
        <v>0</v>
      </c>
      <c r="T131" s="339">
        <v>0</v>
      </c>
      <c r="U131" s="339">
        <v>9.3766116100000005E-6</v>
      </c>
      <c r="V131" s="339">
        <v>9.3766116100000005E-6</v>
      </c>
      <c r="W131" s="339">
        <v>0</v>
      </c>
      <c r="X131" s="339">
        <v>0</v>
      </c>
      <c r="Y131" s="339">
        <v>0</v>
      </c>
      <c r="Z131" s="339">
        <v>0</v>
      </c>
      <c r="AA131" s="339">
        <v>0</v>
      </c>
      <c r="AB131" s="339">
        <v>0</v>
      </c>
      <c r="AC131" s="339">
        <v>0</v>
      </c>
      <c r="AD131" s="339">
        <v>0</v>
      </c>
      <c r="AE131" s="339">
        <v>0</v>
      </c>
      <c r="AF131" s="339">
        <v>0</v>
      </c>
      <c r="AG131" s="305">
        <v>138</v>
      </c>
      <c r="AH131" s="304">
        <v>14</v>
      </c>
      <c r="AI131" s="201" t="str">
        <f>IF(L131&gt;'1d. STPIS MED Threshold'!$C$8,"Yes","NO")</f>
        <v>NO</v>
      </c>
      <c r="AJ131" s="126"/>
    </row>
    <row r="132" spans="2:36" x14ac:dyDescent="0.2">
      <c r="B132" s="287" t="s">
        <v>2540</v>
      </c>
      <c r="C132" s="339">
        <v>0</v>
      </c>
      <c r="D132" s="339">
        <v>0</v>
      </c>
      <c r="E132" s="339">
        <v>1.8071577921060001E-2</v>
      </c>
      <c r="F132" s="339">
        <v>1.8071577921060001E-2</v>
      </c>
      <c r="G132" s="339">
        <v>0</v>
      </c>
      <c r="H132" s="339">
        <v>0</v>
      </c>
      <c r="I132" s="339">
        <v>0</v>
      </c>
      <c r="J132" s="339">
        <v>0</v>
      </c>
      <c r="K132" s="339">
        <v>1.4830674022099999E-2</v>
      </c>
      <c r="L132" s="339">
        <v>1.4830674022099999E-2</v>
      </c>
      <c r="M132" s="339">
        <v>0</v>
      </c>
      <c r="N132" s="339">
        <v>0</v>
      </c>
      <c r="O132" s="339">
        <v>1.5234206888000001E-4</v>
      </c>
      <c r="P132" s="339">
        <v>1.5234206888000001E-4</v>
      </c>
      <c r="Q132" s="339">
        <v>0</v>
      </c>
      <c r="R132" s="339">
        <v>0</v>
      </c>
      <c r="S132" s="339">
        <v>0</v>
      </c>
      <c r="T132" s="339">
        <v>0</v>
      </c>
      <c r="U132" s="339">
        <v>1.2502148807E-4</v>
      </c>
      <c r="V132" s="339">
        <v>1.2502148807E-4</v>
      </c>
      <c r="W132" s="339">
        <v>0</v>
      </c>
      <c r="X132" s="339">
        <v>0</v>
      </c>
      <c r="Y132" s="339">
        <v>0</v>
      </c>
      <c r="Z132" s="339">
        <v>0</v>
      </c>
      <c r="AA132" s="339">
        <v>0</v>
      </c>
      <c r="AB132" s="339">
        <v>0</v>
      </c>
      <c r="AC132" s="339">
        <v>0</v>
      </c>
      <c r="AD132" s="339">
        <v>0</v>
      </c>
      <c r="AE132" s="339">
        <v>0</v>
      </c>
      <c r="AF132" s="339">
        <v>0</v>
      </c>
      <c r="AG132" s="305">
        <v>141</v>
      </c>
      <c r="AH132" s="304">
        <v>18</v>
      </c>
      <c r="AI132" s="201" t="str">
        <f>IF(L132&gt;'1d. STPIS MED Threshold'!$C$8,"Yes","NO")</f>
        <v>NO</v>
      </c>
      <c r="AJ132" s="126"/>
    </row>
    <row r="133" spans="2:36" x14ac:dyDescent="0.2">
      <c r="B133" s="287" t="s">
        <v>2541</v>
      </c>
      <c r="C133" s="339">
        <v>0</v>
      </c>
      <c r="D133" s="339">
        <v>0</v>
      </c>
      <c r="E133" s="339">
        <v>3.2791630326699998E-3</v>
      </c>
      <c r="F133" s="339">
        <v>3.2791630326699998E-3</v>
      </c>
      <c r="G133" s="339">
        <v>0</v>
      </c>
      <c r="H133" s="339">
        <v>0</v>
      </c>
      <c r="I133" s="339">
        <v>0</v>
      </c>
      <c r="J133" s="339">
        <v>0</v>
      </c>
      <c r="K133" s="339">
        <v>2.6910875306700001E-3</v>
      </c>
      <c r="L133" s="339">
        <v>2.6910875306700001E-3</v>
      </c>
      <c r="M133" s="339">
        <v>0</v>
      </c>
      <c r="N133" s="339">
        <v>0</v>
      </c>
      <c r="O133" s="339">
        <v>1.9042758610000001E-5</v>
      </c>
      <c r="P133" s="339">
        <v>1.9042758610000001E-5</v>
      </c>
      <c r="Q133" s="339">
        <v>0</v>
      </c>
      <c r="R133" s="339">
        <v>0</v>
      </c>
      <c r="S133" s="339">
        <v>0</v>
      </c>
      <c r="T133" s="339">
        <v>0</v>
      </c>
      <c r="U133" s="339">
        <v>1.5627686010000001E-5</v>
      </c>
      <c r="V133" s="339">
        <v>1.5627686010000001E-5</v>
      </c>
      <c r="W133" s="339">
        <v>0</v>
      </c>
      <c r="X133" s="339">
        <v>0</v>
      </c>
      <c r="Y133" s="339">
        <v>0</v>
      </c>
      <c r="Z133" s="339">
        <v>0</v>
      </c>
      <c r="AA133" s="339">
        <v>0</v>
      </c>
      <c r="AB133" s="339">
        <v>0</v>
      </c>
      <c r="AC133" s="339">
        <v>0</v>
      </c>
      <c r="AD133" s="339">
        <v>0</v>
      </c>
      <c r="AE133" s="339">
        <v>0</v>
      </c>
      <c r="AF133" s="339">
        <v>0</v>
      </c>
      <c r="AG133" s="305">
        <v>123</v>
      </c>
      <c r="AH133" s="304">
        <v>11</v>
      </c>
      <c r="AI133" s="201" t="str">
        <f>IF(L133&gt;'1d. STPIS MED Threshold'!$C$8,"Yes","NO")</f>
        <v>NO</v>
      </c>
      <c r="AJ133" s="126"/>
    </row>
    <row r="134" spans="2:36" x14ac:dyDescent="0.2">
      <c r="B134" s="287" t="s">
        <v>2542</v>
      </c>
      <c r="C134" s="339">
        <v>0</v>
      </c>
      <c r="D134" s="339">
        <v>0</v>
      </c>
      <c r="E134" s="339">
        <v>3.6489734048829998E-2</v>
      </c>
      <c r="F134" s="339">
        <v>3.6489734048829998E-2</v>
      </c>
      <c r="G134" s="339">
        <v>0</v>
      </c>
      <c r="H134" s="339">
        <v>0</v>
      </c>
      <c r="I134" s="339">
        <v>0</v>
      </c>
      <c r="J134" s="339">
        <v>0</v>
      </c>
      <c r="K134" s="339">
        <v>2.9945771929549999E-2</v>
      </c>
      <c r="L134" s="339">
        <v>2.9945771929549999E-2</v>
      </c>
      <c r="M134" s="339">
        <v>0</v>
      </c>
      <c r="N134" s="339">
        <v>0</v>
      </c>
      <c r="O134" s="339">
        <v>3.7323806875999999E-4</v>
      </c>
      <c r="P134" s="339">
        <v>3.7323806875999999E-4</v>
      </c>
      <c r="Q134" s="339">
        <v>0</v>
      </c>
      <c r="R134" s="339">
        <v>0</v>
      </c>
      <c r="S134" s="339">
        <v>0</v>
      </c>
      <c r="T134" s="339">
        <v>0</v>
      </c>
      <c r="U134" s="339">
        <v>3.0630264577000002E-4</v>
      </c>
      <c r="V134" s="339">
        <v>3.0630264577000002E-4</v>
      </c>
      <c r="W134" s="339">
        <v>0</v>
      </c>
      <c r="X134" s="339">
        <v>0</v>
      </c>
      <c r="Y134" s="339">
        <v>0</v>
      </c>
      <c r="Z134" s="339">
        <v>0</v>
      </c>
      <c r="AA134" s="339">
        <v>0</v>
      </c>
      <c r="AB134" s="339">
        <v>0</v>
      </c>
      <c r="AC134" s="339">
        <v>0</v>
      </c>
      <c r="AD134" s="339">
        <v>0</v>
      </c>
      <c r="AE134" s="339">
        <v>0</v>
      </c>
      <c r="AF134" s="339">
        <v>0</v>
      </c>
      <c r="AG134" s="305">
        <v>121</v>
      </c>
      <c r="AH134" s="304">
        <v>12</v>
      </c>
      <c r="AI134" s="201" t="str">
        <f>IF(L134&gt;'1d. STPIS MED Threshold'!$C$8,"Yes","NO")</f>
        <v>NO</v>
      </c>
      <c r="AJ134" s="126"/>
    </row>
    <row r="135" spans="2:36" x14ac:dyDescent="0.2">
      <c r="B135" s="287" t="s">
        <v>2543</v>
      </c>
      <c r="C135" s="339">
        <v>0.29699536407681998</v>
      </c>
      <c r="D135" s="339">
        <v>0.29699536407681998</v>
      </c>
      <c r="E135" s="339">
        <v>7.8075310302E-4</v>
      </c>
      <c r="F135" s="339">
        <v>7.8075310302E-4</v>
      </c>
      <c r="G135" s="339">
        <v>0</v>
      </c>
      <c r="H135" s="339">
        <v>0</v>
      </c>
      <c r="I135" s="339">
        <v>0</v>
      </c>
      <c r="J135" s="339">
        <v>0</v>
      </c>
      <c r="K135" s="339">
        <v>5.3903014580630002E-2</v>
      </c>
      <c r="L135" s="339">
        <v>5.3903014580630002E-2</v>
      </c>
      <c r="M135" s="339">
        <v>2.07396563143E-3</v>
      </c>
      <c r="N135" s="339">
        <v>2.07396563143E-3</v>
      </c>
      <c r="O135" s="339">
        <v>7.6171034400000001E-6</v>
      </c>
      <c r="P135" s="339">
        <v>7.6171034400000001E-6</v>
      </c>
      <c r="Q135" s="339">
        <v>0</v>
      </c>
      <c r="R135" s="339">
        <v>0</v>
      </c>
      <c r="S135" s="339">
        <v>0</v>
      </c>
      <c r="T135" s="339">
        <v>0</v>
      </c>
      <c r="U135" s="339">
        <v>3.7819000140999997E-4</v>
      </c>
      <c r="V135" s="339">
        <v>3.7819000140999997E-4</v>
      </c>
      <c r="W135" s="339">
        <v>0</v>
      </c>
      <c r="X135" s="339">
        <v>0</v>
      </c>
      <c r="Y135" s="339">
        <v>0</v>
      </c>
      <c r="Z135" s="339">
        <v>0</v>
      </c>
      <c r="AA135" s="339">
        <v>0</v>
      </c>
      <c r="AB135" s="339">
        <v>0</v>
      </c>
      <c r="AC135" s="339">
        <v>0</v>
      </c>
      <c r="AD135" s="339">
        <v>0</v>
      </c>
      <c r="AE135" s="339">
        <v>0</v>
      </c>
      <c r="AF135" s="339">
        <v>0</v>
      </c>
      <c r="AG135" s="305">
        <v>92</v>
      </c>
      <c r="AH135" s="304">
        <v>10</v>
      </c>
      <c r="AI135" s="201" t="str">
        <f>IF(L135&gt;'1d. STPIS MED Threshold'!$C$8,"Yes","NO")</f>
        <v>NO</v>
      </c>
      <c r="AJ135" s="126"/>
    </row>
    <row r="136" spans="2:36" x14ac:dyDescent="0.2">
      <c r="B136" s="287" t="s">
        <v>2544</v>
      </c>
      <c r="C136" s="339">
        <v>0</v>
      </c>
      <c r="D136" s="339">
        <v>0</v>
      </c>
      <c r="E136" s="339">
        <v>2.7375869777999998E-2</v>
      </c>
      <c r="F136" s="339">
        <v>2.7375869777999998E-2</v>
      </c>
      <c r="G136" s="339">
        <v>0</v>
      </c>
      <c r="H136" s="339">
        <v>0</v>
      </c>
      <c r="I136" s="339">
        <v>0</v>
      </c>
      <c r="J136" s="339">
        <v>0</v>
      </c>
      <c r="K136" s="339">
        <v>2.2466361405870001E-2</v>
      </c>
      <c r="L136" s="339">
        <v>2.2466361405870001E-2</v>
      </c>
      <c r="M136" s="339">
        <v>0</v>
      </c>
      <c r="N136" s="339">
        <v>0</v>
      </c>
      <c r="O136" s="339">
        <v>1.8281048265999999E-4</v>
      </c>
      <c r="P136" s="339">
        <v>1.8281048265999999E-4</v>
      </c>
      <c r="Q136" s="339">
        <v>0</v>
      </c>
      <c r="R136" s="339">
        <v>0</v>
      </c>
      <c r="S136" s="339">
        <v>0</v>
      </c>
      <c r="T136" s="339">
        <v>0</v>
      </c>
      <c r="U136" s="339">
        <v>1.5002578568000001E-4</v>
      </c>
      <c r="V136" s="339">
        <v>1.5002578568000001E-4</v>
      </c>
      <c r="W136" s="339">
        <v>1.5336888702989999E-2</v>
      </c>
      <c r="X136" s="339">
        <v>1.5336888702989999E-2</v>
      </c>
      <c r="Y136" s="339">
        <v>1.5336888702989999E-2</v>
      </c>
      <c r="Z136" s="378">
        <v>0</v>
      </c>
      <c r="AA136" s="339">
        <v>0</v>
      </c>
      <c r="AB136" s="339">
        <v>0</v>
      </c>
      <c r="AC136" s="339">
        <v>0</v>
      </c>
      <c r="AD136" s="339">
        <v>0</v>
      </c>
      <c r="AE136" s="340">
        <v>2.7504727375000002E-3</v>
      </c>
      <c r="AF136" s="340">
        <v>2.7504727375000002E-3</v>
      </c>
      <c r="AG136" s="305">
        <v>55</v>
      </c>
      <c r="AH136" s="304">
        <v>3</v>
      </c>
      <c r="AI136" s="201" t="str">
        <f>IF(L136&gt;'1d. STPIS MED Threshold'!$C$8,"Yes","NO")</f>
        <v>NO</v>
      </c>
      <c r="AJ136" s="126"/>
    </row>
    <row r="137" spans="2:36" x14ac:dyDescent="0.2">
      <c r="B137" s="287" t="s">
        <v>2545</v>
      </c>
      <c r="C137" s="339">
        <v>1.3071211962799999E-3</v>
      </c>
      <c r="D137" s="339">
        <v>1.3071211962799999E-3</v>
      </c>
      <c r="E137" s="339">
        <v>1.7785936541900001E-3</v>
      </c>
      <c r="F137" s="339">
        <v>1.7785936541900001E-3</v>
      </c>
      <c r="G137" s="339">
        <v>0</v>
      </c>
      <c r="H137" s="339">
        <v>0</v>
      </c>
      <c r="I137" s="339">
        <v>0</v>
      </c>
      <c r="J137" s="339">
        <v>0</v>
      </c>
      <c r="K137" s="339">
        <v>1.69404116332E-3</v>
      </c>
      <c r="L137" s="339">
        <v>1.69404116332E-3</v>
      </c>
      <c r="M137" s="339">
        <v>1.7428282620000001E-5</v>
      </c>
      <c r="N137" s="339">
        <v>1.7428282620000001E-5</v>
      </c>
      <c r="O137" s="339">
        <v>1.523420689E-5</v>
      </c>
      <c r="P137" s="339">
        <v>1.523420689E-5</v>
      </c>
      <c r="Q137" s="339">
        <v>0</v>
      </c>
      <c r="R137" s="339">
        <v>0</v>
      </c>
      <c r="S137" s="339">
        <v>0</v>
      </c>
      <c r="T137" s="339">
        <v>0</v>
      </c>
      <c r="U137" s="339">
        <v>1.5627686010000001E-5</v>
      </c>
      <c r="V137" s="339">
        <v>1.5627686010000001E-5</v>
      </c>
      <c r="W137" s="339">
        <v>0</v>
      </c>
      <c r="X137" s="339">
        <v>0</v>
      </c>
      <c r="Y137" s="339">
        <v>0</v>
      </c>
      <c r="Z137" s="339">
        <v>0</v>
      </c>
      <c r="AA137" s="339">
        <v>0</v>
      </c>
      <c r="AB137" s="339">
        <v>0</v>
      </c>
      <c r="AC137" s="339">
        <v>0</v>
      </c>
      <c r="AD137" s="339">
        <v>0</v>
      </c>
      <c r="AE137" s="339">
        <v>0</v>
      </c>
      <c r="AF137" s="339">
        <v>0</v>
      </c>
      <c r="AG137" s="305">
        <v>121</v>
      </c>
      <c r="AH137" s="304">
        <v>5</v>
      </c>
      <c r="AI137" s="201" t="str">
        <f>IF(L137&gt;'1d. STPIS MED Threshold'!$C$8,"Yes","NO")</f>
        <v>NO</v>
      </c>
      <c r="AJ137" s="126"/>
    </row>
    <row r="138" spans="2:36" x14ac:dyDescent="0.2">
      <c r="B138" s="287" t="s">
        <v>2546</v>
      </c>
      <c r="C138" s="339">
        <v>0</v>
      </c>
      <c r="D138" s="339">
        <v>0</v>
      </c>
      <c r="E138" s="339">
        <v>2.0642350333399998E-3</v>
      </c>
      <c r="F138" s="339">
        <v>2.0642350333399998E-3</v>
      </c>
      <c r="G138" s="339">
        <v>0</v>
      </c>
      <c r="H138" s="339">
        <v>0</v>
      </c>
      <c r="I138" s="339">
        <v>0</v>
      </c>
      <c r="J138" s="339">
        <v>0</v>
      </c>
      <c r="K138" s="339">
        <v>1.69404116332E-3</v>
      </c>
      <c r="L138" s="339">
        <v>1.69404116332E-3</v>
      </c>
      <c r="M138" s="339">
        <v>0</v>
      </c>
      <c r="N138" s="339">
        <v>0</v>
      </c>
      <c r="O138" s="339">
        <v>1.523420689E-5</v>
      </c>
      <c r="P138" s="339">
        <v>1.523420689E-5</v>
      </c>
      <c r="Q138" s="339">
        <v>0</v>
      </c>
      <c r="R138" s="339">
        <v>0</v>
      </c>
      <c r="S138" s="339">
        <v>0</v>
      </c>
      <c r="T138" s="339">
        <v>0</v>
      </c>
      <c r="U138" s="339">
        <v>1.2502148810000001E-5</v>
      </c>
      <c r="V138" s="339">
        <v>1.2502148810000001E-5</v>
      </c>
      <c r="W138" s="339">
        <v>0</v>
      </c>
      <c r="X138" s="339">
        <v>0</v>
      </c>
      <c r="Y138" s="339">
        <v>0</v>
      </c>
      <c r="Z138" s="339">
        <v>0</v>
      </c>
      <c r="AA138" s="339">
        <v>0</v>
      </c>
      <c r="AB138" s="339">
        <v>0</v>
      </c>
      <c r="AC138" s="339">
        <v>0</v>
      </c>
      <c r="AD138" s="339">
        <v>0</v>
      </c>
      <c r="AE138" s="339">
        <v>0</v>
      </c>
      <c r="AF138" s="339">
        <v>0</v>
      </c>
      <c r="AG138" s="305">
        <v>132</v>
      </c>
      <c r="AH138" s="304">
        <v>13</v>
      </c>
      <c r="AI138" s="201" t="str">
        <f>IF(L138&gt;'1d. STPIS MED Threshold'!$C$8,"Yes","NO")</f>
        <v>NO</v>
      </c>
      <c r="AJ138" s="126"/>
    </row>
    <row r="139" spans="2:36" x14ac:dyDescent="0.2">
      <c r="B139" s="287" t="s">
        <v>2547</v>
      </c>
      <c r="C139" s="339">
        <v>0</v>
      </c>
      <c r="D139" s="339">
        <v>0</v>
      </c>
      <c r="E139" s="339">
        <v>2.2508540677199998E-3</v>
      </c>
      <c r="F139" s="339">
        <v>2.2508540677199998E-3</v>
      </c>
      <c r="G139" s="339">
        <v>0</v>
      </c>
      <c r="H139" s="339">
        <v>0</v>
      </c>
      <c r="I139" s="339">
        <v>0</v>
      </c>
      <c r="J139" s="339">
        <v>0</v>
      </c>
      <c r="K139" s="339">
        <v>1.8471924862100001E-3</v>
      </c>
      <c r="L139" s="339">
        <v>1.8471924862100001E-3</v>
      </c>
      <c r="M139" s="339">
        <v>0</v>
      </c>
      <c r="N139" s="339">
        <v>0</v>
      </c>
      <c r="O139" s="339">
        <v>1.523420689E-5</v>
      </c>
      <c r="P139" s="339">
        <v>1.523420689E-5</v>
      </c>
      <c r="Q139" s="339">
        <v>0</v>
      </c>
      <c r="R139" s="339">
        <v>0</v>
      </c>
      <c r="S139" s="339">
        <v>0</v>
      </c>
      <c r="T139" s="339">
        <v>0</v>
      </c>
      <c r="U139" s="339">
        <v>1.2502148810000001E-5</v>
      </c>
      <c r="V139" s="339">
        <v>1.2502148810000001E-5</v>
      </c>
      <c r="W139" s="339">
        <v>0</v>
      </c>
      <c r="X139" s="339">
        <v>0</v>
      </c>
      <c r="Y139" s="339">
        <v>0</v>
      </c>
      <c r="Z139" s="339">
        <v>0</v>
      </c>
      <c r="AA139" s="339">
        <v>0</v>
      </c>
      <c r="AB139" s="339">
        <v>0</v>
      </c>
      <c r="AC139" s="339">
        <v>0</v>
      </c>
      <c r="AD139" s="339">
        <v>0</v>
      </c>
      <c r="AE139" s="339">
        <v>0</v>
      </c>
      <c r="AF139" s="339">
        <v>0</v>
      </c>
      <c r="AG139" s="305">
        <v>94</v>
      </c>
      <c r="AH139" s="304">
        <v>17</v>
      </c>
      <c r="AI139" s="201" t="str">
        <f>IF(L139&gt;'1d. STPIS MED Threshold'!$C$8,"Yes","NO")</f>
        <v>NO</v>
      </c>
      <c r="AJ139" s="126"/>
    </row>
    <row r="140" spans="2:36" x14ac:dyDescent="0.2">
      <c r="B140" s="287" t="s">
        <v>2548</v>
      </c>
      <c r="C140" s="339">
        <v>0</v>
      </c>
      <c r="D140" s="339">
        <v>0</v>
      </c>
      <c r="E140" s="339">
        <v>8.7253919951900006E-3</v>
      </c>
      <c r="F140" s="339">
        <v>8.7253919951900006E-3</v>
      </c>
      <c r="G140" s="339">
        <v>0</v>
      </c>
      <c r="H140" s="339">
        <v>0</v>
      </c>
      <c r="I140" s="339">
        <v>0</v>
      </c>
      <c r="J140" s="339">
        <v>0</v>
      </c>
      <c r="K140" s="339">
        <v>7.1606057291100002E-3</v>
      </c>
      <c r="L140" s="339">
        <v>7.1606057291100002E-3</v>
      </c>
      <c r="M140" s="339">
        <v>0</v>
      </c>
      <c r="N140" s="339">
        <v>0</v>
      </c>
      <c r="O140" s="339">
        <v>1.1044799994E-4</v>
      </c>
      <c r="P140" s="339">
        <v>1.1044799994E-4</v>
      </c>
      <c r="Q140" s="339">
        <v>0</v>
      </c>
      <c r="R140" s="339">
        <v>0</v>
      </c>
      <c r="S140" s="339">
        <v>0</v>
      </c>
      <c r="T140" s="339">
        <v>0</v>
      </c>
      <c r="U140" s="339">
        <v>9.0640578849999996E-5</v>
      </c>
      <c r="V140" s="339">
        <v>9.0640578849999996E-5</v>
      </c>
      <c r="W140" s="339">
        <v>0</v>
      </c>
      <c r="X140" s="339">
        <v>0</v>
      </c>
      <c r="Y140" s="339">
        <v>0</v>
      </c>
      <c r="Z140" s="339">
        <v>0</v>
      </c>
      <c r="AA140" s="339">
        <v>0</v>
      </c>
      <c r="AB140" s="339">
        <v>0</v>
      </c>
      <c r="AC140" s="339">
        <v>0</v>
      </c>
      <c r="AD140" s="339">
        <v>0</v>
      </c>
      <c r="AE140" s="339">
        <v>0</v>
      </c>
      <c r="AF140" s="339">
        <v>0</v>
      </c>
      <c r="AG140" s="305">
        <v>107</v>
      </c>
      <c r="AH140" s="304">
        <v>9</v>
      </c>
      <c r="AI140" s="201" t="str">
        <f>IF(L140&gt;'1d. STPIS MED Threshold'!$C$8,"Yes","NO")</f>
        <v>NO</v>
      </c>
      <c r="AJ140" s="126"/>
    </row>
    <row r="141" spans="2:36" x14ac:dyDescent="0.2">
      <c r="B141" s="287" t="s">
        <v>2549</v>
      </c>
      <c r="C141" s="339">
        <v>0</v>
      </c>
      <c r="D141" s="339">
        <v>0</v>
      </c>
      <c r="E141" s="339">
        <v>1.4472496543700001E-3</v>
      </c>
      <c r="F141" s="339">
        <v>1.4472496543700001E-3</v>
      </c>
      <c r="G141" s="339">
        <v>0</v>
      </c>
      <c r="H141" s="339">
        <v>0</v>
      </c>
      <c r="I141" s="339">
        <v>0</v>
      </c>
      <c r="J141" s="339">
        <v>0</v>
      </c>
      <c r="K141" s="339">
        <v>1.1877041366500001E-3</v>
      </c>
      <c r="L141" s="339">
        <v>1.1877041366500001E-3</v>
      </c>
      <c r="M141" s="339">
        <v>0</v>
      </c>
      <c r="N141" s="339">
        <v>0</v>
      </c>
      <c r="O141" s="339">
        <v>7.6171034400000001E-6</v>
      </c>
      <c r="P141" s="339">
        <v>7.6171034400000001E-6</v>
      </c>
      <c r="Q141" s="339">
        <v>0</v>
      </c>
      <c r="R141" s="339">
        <v>0</v>
      </c>
      <c r="S141" s="339">
        <v>0</v>
      </c>
      <c r="T141" s="339">
        <v>0</v>
      </c>
      <c r="U141" s="339">
        <v>6.2510743999999996E-6</v>
      </c>
      <c r="V141" s="339">
        <v>6.2510743999999996E-6</v>
      </c>
      <c r="W141" s="339">
        <v>0</v>
      </c>
      <c r="X141" s="339">
        <v>0</v>
      </c>
      <c r="Y141" s="339">
        <v>0</v>
      </c>
      <c r="Z141" s="339">
        <v>0</v>
      </c>
      <c r="AA141" s="339">
        <v>0</v>
      </c>
      <c r="AB141" s="339">
        <v>0</v>
      </c>
      <c r="AC141" s="339">
        <v>0</v>
      </c>
      <c r="AD141" s="339">
        <v>0</v>
      </c>
      <c r="AE141" s="339">
        <v>0</v>
      </c>
      <c r="AF141" s="339">
        <v>0</v>
      </c>
      <c r="AG141" s="305">
        <v>114</v>
      </c>
      <c r="AH141" s="304">
        <v>11</v>
      </c>
      <c r="AI141" s="201" t="str">
        <f>IF(L141&gt;'1d. STPIS MED Threshold'!$C$8,"Yes","NO")</f>
        <v>NO</v>
      </c>
      <c r="AJ141" s="126"/>
    </row>
    <row r="142" spans="2:36" x14ac:dyDescent="0.2">
      <c r="B142" s="287" t="s">
        <v>2550</v>
      </c>
      <c r="C142" s="339">
        <v>3.5501411690890002E-2</v>
      </c>
      <c r="D142" s="339">
        <v>3.5501411690890002E-2</v>
      </c>
      <c r="E142" s="339">
        <v>0</v>
      </c>
      <c r="F142" s="339">
        <v>0</v>
      </c>
      <c r="G142" s="339">
        <v>0</v>
      </c>
      <c r="H142" s="339">
        <v>0</v>
      </c>
      <c r="I142" s="339">
        <v>0</v>
      </c>
      <c r="J142" s="339">
        <v>0</v>
      </c>
      <c r="K142" s="339">
        <v>6.3667192798800001E-3</v>
      </c>
      <c r="L142" s="339">
        <v>6.3667192798800001E-3</v>
      </c>
      <c r="M142" s="339">
        <v>3.6599393496E-4</v>
      </c>
      <c r="N142" s="339">
        <v>3.6599393496E-4</v>
      </c>
      <c r="O142" s="339">
        <v>0</v>
      </c>
      <c r="P142" s="339">
        <v>0</v>
      </c>
      <c r="Q142" s="339">
        <v>0</v>
      </c>
      <c r="R142" s="339">
        <v>0</v>
      </c>
      <c r="S142" s="339">
        <v>0</v>
      </c>
      <c r="T142" s="339">
        <v>0</v>
      </c>
      <c r="U142" s="339">
        <v>6.5636281240000004E-5</v>
      </c>
      <c r="V142" s="339">
        <v>6.5636281240000004E-5</v>
      </c>
      <c r="W142" s="339">
        <v>0</v>
      </c>
      <c r="X142" s="339">
        <v>0</v>
      </c>
      <c r="Y142" s="339">
        <v>0</v>
      </c>
      <c r="Z142" s="339">
        <v>0</v>
      </c>
      <c r="AA142" s="339">
        <v>0</v>
      </c>
      <c r="AB142" s="339">
        <v>0</v>
      </c>
      <c r="AC142" s="339">
        <v>0</v>
      </c>
      <c r="AD142" s="339">
        <v>0</v>
      </c>
      <c r="AE142" s="339">
        <v>0</v>
      </c>
      <c r="AF142" s="339">
        <v>0</v>
      </c>
      <c r="AG142" s="305">
        <v>47</v>
      </c>
      <c r="AH142" s="304">
        <v>2</v>
      </c>
      <c r="AI142" s="201" t="str">
        <f>IF(L142&gt;'1d. STPIS MED Threshold'!$C$8,"Yes","NO")</f>
        <v>NO</v>
      </c>
      <c r="AJ142" s="126"/>
    </row>
    <row r="143" spans="2:36" x14ac:dyDescent="0.2">
      <c r="B143" s="287" t="s">
        <v>2551</v>
      </c>
      <c r="C143" s="339">
        <v>0</v>
      </c>
      <c r="D143" s="339">
        <v>0</v>
      </c>
      <c r="E143" s="339">
        <v>1.043543171838E-2</v>
      </c>
      <c r="F143" s="339">
        <v>1.043543171838E-2</v>
      </c>
      <c r="G143" s="339">
        <v>0</v>
      </c>
      <c r="H143" s="339">
        <v>0</v>
      </c>
      <c r="I143" s="339">
        <v>0</v>
      </c>
      <c r="J143" s="339">
        <v>0</v>
      </c>
      <c r="K143" s="339">
        <v>8.5639719326799993E-3</v>
      </c>
      <c r="L143" s="339">
        <v>8.5639719326799993E-3</v>
      </c>
      <c r="M143" s="339">
        <v>0</v>
      </c>
      <c r="N143" s="339">
        <v>0</v>
      </c>
      <c r="O143" s="339">
        <v>6.8553930999999999E-5</v>
      </c>
      <c r="P143" s="339">
        <v>6.8553930999999999E-5</v>
      </c>
      <c r="Q143" s="339">
        <v>0</v>
      </c>
      <c r="R143" s="339">
        <v>0</v>
      </c>
      <c r="S143" s="339">
        <v>0</v>
      </c>
      <c r="T143" s="339">
        <v>0</v>
      </c>
      <c r="U143" s="339">
        <v>5.625966963E-5</v>
      </c>
      <c r="V143" s="339">
        <v>5.625966963E-5</v>
      </c>
      <c r="W143" s="339">
        <v>0</v>
      </c>
      <c r="X143" s="339">
        <v>0</v>
      </c>
      <c r="Y143" s="339">
        <v>0</v>
      </c>
      <c r="Z143" s="339">
        <v>0</v>
      </c>
      <c r="AA143" s="339">
        <v>0</v>
      </c>
      <c r="AB143" s="339">
        <v>0</v>
      </c>
      <c r="AC143" s="339">
        <v>0</v>
      </c>
      <c r="AD143" s="339">
        <v>0</v>
      </c>
      <c r="AE143" s="339">
        <v>0</v>
      </c>
      <c r="AF143" s="339">
        <v>0</v>
      </c>
      <c r="AG143" s="305">
        <v>34</v>
      </c>
      <c r="AH143" s="304">
        <v>2</v>
      </c>
      <c r="AI143" s="201" t="str">
        <f>IF(L143&gt;'1d. STPIS MED Threshold'!$C$8,"Yes","NO")</f>
        <v>NO</v>
      </c>
      <c r="AJ143" s="126"/>
    </row>
    <row r="144" spans="2:36" x14ac:dyDescent="0.2">
      <c r="B144" s="287" t="s">
        <v>2552</v>
      </c>
      <c r="C144" s="339">
        <v>0</v>
      </c>
      <c r="D144" s="339">
        <v>0</v>
      </c>
      <c r="E144" s="339">
        <v>0.12826440489474999</v>
      </c>
      <c r="F144" s="339">
        <v>0.12826440489474999</v>
      </c>
      <c r="G144" s="339">
        <v>0</v>
      </c>
      <c r="H144" s="339">
        <v>0</v>
      </c>
      <c r="I144" s="339">
        <v>0</v>
      </c>
      <c r="J144" s="339">
        <v>0</v>
      </c>
      <c r="K144" s="339">
        <v>0.10526184187907001</v>
      </c>
      <c r="L144" s="339">
        <v>0.10526184187907001</v>
      </c>
      <c r="M144" s="339">
        <v>0</v>
      </c>
      <c r="N144" s="339">
        <v>0</v>
      </c>
      <c r="O144" s="339">
        <v>8.9120110296E-4</v>
      </c>
      <c r="P144" s="339">
        <v>8.9120110296E-4</v>
      </c>
      <c r="Q144" s="339">
        <v>0</v>
      </c>
      <c r="R144" s="339">
        <v>0</v>
      </c>
      <c r="S144" s="339">
        <v>0</v>
      </c>
      <c r="T144" s="339">
        <v>0</v>
      </c>
      <c r="U144" s="339">
        <v>7.3137570519999999E-4</v>
      </c>
      <c r="V144" s="339">
        <v>7.3137570519999999E-4</v>
      </c>
      <c r="W144" s="339">
        <v>0</v>
      </c>
      <c r="X144" s="339">
        <v>0</v>
      </c>
      <c r="Y144" s="339">
        <v>6.6459227549500004E-3</v>
      </c>
      <c r="Z144" s="339">
        <v>6.6459227549500004E-3</v>
      </c>
      <c r="AA144" s="339">
        <v>0</v>
      </c>
      <c r="AB144" s="339">
        <v>0</v>
      </c>
      <c r="AC144" s="339">
        <v>0</v>
      </c>
      <c r="AD144" s="339">
        <v>0</v>
      </c>
      <c r="AE144" s="340">
        <v>5.45406241698E-3</v>
      </c>
      <c r="AF144" s="340">
        <v>5.45406241698E-3</v>
      </c>
      <c r="AG144" s="305">
        <v>181</v>
      </c>
      <c r="AH144" s="304">
        <v>11</v>
      </c>
      <c r="AI144" s="201" t="str">
        <f>IF(L144&gt;'1d. STPIS MED Threshold'!$C$8,"Yes","NO")</f>
        <v>NO</v>
      </c>
      <c r="AJ144" s="126"/>
    </row>
    <row r="145" spans="2:36" x14ac:dyDescent="0.2">
      <c r="B145" s="287" t="s">
        <v>2553</v>
      </c>
      <c r="C145" s="339">
        <v>0.16142075359894001</v>
      </c>
      <c r="D145" s="339">
        <v>0.16142075359894001</v>
      </c>
      <c r="E145" s="339">
        <v>5.3708196384160002E-2</v>
      </c>
      <c r="F145" s="339">
        <v>5.3708196384160002E-2</v>
      </c>
      <c r="G145" s="339">
        <v>0</v>
      </c>
      <c r="H145" s="339">
        <v>0</v>
      </c>
      <c r="I145" s="339">
        <v>0</v>
      </c>
      <c r="J145" s="339">
        <v>0</v>
      </c>
      <c r="K145" s="339">
        <v>7.302505118067E-2</v>
      </c>
      <c r="L145" s="339">
        <v>7.302505118067E-2</v>
      </c>
      <c r="M145" s="339">
        <v>9.2369897869999998E-4</v>
      </c>
      <c r="N145" s="339">
        <v>9.2369897869999998E-4</v>
      </c>
      <c r="O145" s="339">
        <v>2.0185324127000001E-4</v>
      </c>
      <c r="P145" s="339">
        <v>2.0185324127000001E-4</v>
      </c>
      <c r="Q145" s="339">
        <v>0</v>
      </c>
      <c r="R145" s="339">
        <v>0</v>
      </c>
      <c r="S145" s="339">
        <v>0</v>
      </c>
      <c r="T145" s="339">
        <v>0</v>
      </c>
      <c r="U145" s="339">
        <v>3.3130694338E-4</v>
      </c>
      <c r="V145" s="339">
        <v>3.3130694338E-4</v>
      </c>
      <c r="W145" s="339">
        <v>0</v>
      </c>
      <c r="X145" s="339">
        <v>0</v>
      </c>
      <c r="Y145" s="339">
        <v>0</v>
      </c>
      <c r="Z145" s="339">
        <v>0</v>
      </c>
      <c r="AA145" s="339">
        <v>0</v>
      </c>
      <c r="AB145" s="339">
        <v>0</v>
      </c>
      <c r="AC145" s="339">
        <v>0</v>
      </c>
      <c r="AD145" s="339">
        <v>0</v>
      </c>
      <c r="AE145" s="339">
        <v>0</v>
      </c>
      <c r="AF145" s="339">
        <v>0</v>
      </c>
      <c r="AG145" s="305">
        <v>113</v>
      </c>
      <c r="AH145" s="304">
        <v>18</v>
      </c>
      <c r="AI145" s="201" t="str">
        <f>IF(L145&gt;'1d. STPIS MED Threshold'!$C$8,"Yes","NO")</f>
        <v>NO</v>
      </c>
      <c r="AJ145" s="126"/>
    </row>
    <row r="146" spans="2:36" x14ac:dyDescent="0.2">
      <c r="B146" s="287" t="s">
        <v>2554</v>
      </c>
      <c r="C146" s="339">
        <v>0</v>
      </c>
      <c r="D146" s="339">
        <v>0</v>
      </c>
      <c r="E146" s="339">
        <v>0.39557903316106002</v>
      </c>
      <c r="F146" s="339">
        <v>0.39557903316106002</v>
      </c>
      <c r="G146" s="339">
        <v>0</v>
      </c>
      <c r="H146" s="339">
        <v>0</v>
      </c>
      <c r="I146" s="339">
        <v>0</v>
      </c>
      <c r="J146" s="339">
        <v>0</v>
      </c>
      <c r="K146" s="339">
        <v>0.32463704699245</v>
      </c>
      <c r="L146" s="339">
        <v>0.32463704699245</v>
      </c>
      <c r="M146" s="339">
        <v>0</v>
      </c>
      <c r="N146" s="339">
        <v>0</v>
      </c>
      <c r="O146" s="339">
        <v>3.8694885495900002E-3</v>
      </c>
      <c r="P146" s="339">
        <v>3.8694885495900002E-3</v>
      </c>
      <c r="Q146" s="339">
        <v>0</v>
      </c>
      <c r="R146" s="339">
        <v>0</v>
      </c>
      <c r="S146" s="339">
        <v>0</v>
      </c>
      <c r="T146" s="339">
        <v>0</v>
      </c>
      <c r="U146" s="339">
        <v>3.17554579693E-3</v>
      </c>
      <c r="V146" s="339">
        <v>3.17554579693E-3</v>
      </c>
      <c r="W146" s="339">
        <v>0</v>
      </c>
      <c r="X146" s="339">
        <v>0</v>
      </c>
      <c r="Y146" s="339">
        <v>0</v>
      </c>
      <c r="Z146" s="339">
        <v>0</v>
      </c>
      <c r="AA146" s="339">
        <v>0</v>
      </c>
      <c r="AB146" s="339">
        <v>0</v>
      </c>
      <c r="AC146" s="339">
        <v>0</v>
      </c>
      <c r="AD146" s="339">
        <v>0</v>
      </c>
      <c r="AE146" s="339">
        <v>0</v>
      </c>
      <c r="AF146" s="339">
        <v>0</v>
      </c>
      <c r="AG146" s="305">
        <v>185</v>
      </c>
      <c r="AH146" s="304">
        <v>43</v>
      </c>
      <c r="AI146" s="201" t="str">
        <f>IF(L146&gt;'1d. STPIS MED Threshold'!$C$8,"Yes","NO")</f>
        <v>NO</v>
      </c>
      <c r="AJ146" s="126"/>
    </row>
    <row r="147" spans="2:36" x14ac:dyDescent="0.2">
      <c r="B147" s="287" t="s">
        <v>2555</v>
      </c>
      <c r="C147" s="339">
        <v>0</v>
      </c>
      <c r="D147" s="339">
        <v>0</v>
      </c>
      <c r="E147" s="339">
        <v>1.3177588958250001E-2</v>
      </c>
      <c r="F147" s="339">
        <v>1.3177588958250001E-2</v>
      </c>
      <c r="G147" s="339">
        <v>0</v>
      </c>
      <c r="H147" s="339">
        <v>0</v>
      </c>
      <c r="I147" s="339">
        <v>0</v>
      </c>
      <c r="J147" s="339">
        <v>0</v>
      </c>
      <c r="K147" s="339">
        <v>1.0814358717899999E-2</v>
      </c>
      <c r="L147" s="339">
        <v>1.0814358717899999E-2</v>
      </c>
      <c r="M147" s="339">
        <v>0</v>
      </c>
      <c r="N147" s="339">
        <v>0</v>
      </c>
      <c r="O147" s="339">
        <v>5.712827583E-5</v>
      </c>
      <c r="P147" s="339">
        <v>5.712827583E-5</v>
      </c>
      <c r="Q147" s="339">
        <v>0</v>
      </c>
      <c r="R147" s="339">
        <v>0</v>
      </c>
      <c r="S147" s="339">
        <v>0</v>
      </c>
      <c r="T147" s="339">
        <v>0</v>
      </c>
      <c r="U147" s="339">
        <v>4.688305803E-5</v>
      </c>
      <c r="V147" s="339">
        <v>4.688305803E-5</v>
      </c>
      <c r="W147" s="339">
        <v>0</v>
      </c>
      <c r="X147" s="339">
        <v>0</v>
      </c>
      <c r="Y147" s="339">
        <v>0</v>
      </c>
      <c r="Z147" s="339">
        <v>0</v>
      </c>
      <c r="AA147" s="339">
        <v>0</v>
      </c>
      <c r="AB147" s="339">
        <v>0</v>
      </c>
      <c r="AC147" s="339">
        <v>0</v>
      </c>
      <c r="AD147" s="339">
        <v>0</v>
      </c>
      <c r="AE147" s="339">
        <v>0</v>
      </c>
      <c r="AF147" s="339">
        <v>0</v>
      </c>
      <c r="AG147" s="305">
        <v>125</v>
      </c>
      <c r="AH147" s="304">
        <v>44</v>
      </c>
      <c r="AI147" s="201" t="str">
        <f>IF(L147&gt;'1d. STPIS MED Threshold'!$C$8,"Yes","NO")</f>
        <v>NO</v>
      </c>
      <c r="AJ147" s="126"/>
    </row>
    <row r="148" spans="2:36" x14ac:dyDescent="0.2">
      <c r="B148" s="287" t="s">
        <v>2556</v>
      </c>
      <c r="C148" s="339">
        <v>0</v>
      </c>
      <c r="D148" s="339">
        <v>0</v>
      </c>
      <c r="E148" s="339">
        <v>1.9385528265200001E-3</v>
      </c>
      <c r="F148" s="339">
        <v>1.9385528265200001E-3</v>
      </c>
      <c r="G148" s="339">
        <v>0</v>
      </c>
      <c r="H148" s="339">
        <v>0</v>
      </c>
      <c r="I148" s="339">
        <v>0</v>
      </c>
      <c r="J148" s="339">
        <v>0</v>
      </c>
      <c r="K148" s="339">
        <v>1.59089843567E-3</v>
      </c>
      <c r="L148" s="339">
        <v>1.59089843567E-3</v>
      </c>
      <c r="M148" s="339">
        <v>0</v>
      </c>
      <c r="N148" s="339">
        <v>0</v>
      </c>
      <c r="O148" s="339">
        <v>1.523420689E-5</v>
      </c>
      <c r="P148" s="339">
        <v>1.523420689E-5</v>
      </c>
      <c r="Q148" s="339">
        <v>0</v>
      </c>
      <c r="R148" s="339">
        <v>0</v>
      </c>
      <c r="S148" s="339">
        <v>0</v>
      </c>
      <c r="T148" s="339">
        <v>0</v>
      </c>
      <c r="U148" s="339">
        <v>1.2502148810000001E-5</v>
      </c>
      <c r="V148" s="339">
        <v>1.2502148810000001E-5</v>
      </c>
      <c r="W148" s="339">
        <v>0</v>
      </c>
      <c r="X148" s="339">
        <v>0</v>
      </c>
      <c r="Y148" s="339">
        <v>0</v>
      </c>
      <c r="Z148" s="339">
        <v>0</v>
      </c>
      <c r="AA148" s="339">
        <v>0</v>
      </c>
      <c r="AB148" s="339">
        <v>0</v>
      </c>
      <c r="AC148" s="339">
        <v>0</v>
      </c>
      <c r="AD148" s="339">
        <v>0</v>
      </c>
      <c r="AE148" s="339">
        <v>0</v>
      </c>
      <c r="AF148" s="339">
        <v>0</v>
      </c>
      <c r="AG148" s="305">
        <v>120</v>
      </c>
      <c r="AH148" s="304">
        <v>10</v>
      </c>
      <c r="AI148" s="201" t="str">
        <f>IF(L148&gt;'1d. STPIS MED Threshold'!$C$8,"Yes","NO")</f>
        <v>NO</v>
      </c>
      <c r="AJ148" s="126"/>
    </row>
    <row r="149" spans="2:36" x14ac:dyDescent="0.2">
      <c r="B149" s="287" t="s">
        <v>2557</v>
      </c>
      <c r="C149" s="339">
        <v>0</v>
      </c>
      <c r="D149" s="339">
        <v>0</v>
      </c>
      <c r="E149" s="339">
        <v>2.3613020677E-4</v>
      </c>
      <c r="F149" s="339">
        <v>2.3613020677E-4</v>
      </c>
      <c r="G149" s="339">
        <v>0</v>
      </c>
      <c r="H149" s="339">
        <v>0</v>
      </c>
      <c r="I149" s="339">
        <v>0</v>
      </c>
      <c r="J149" s="339">
        <v>0</v>
      </c>
      <c r="K149" s="339">
        <v>1.9378330651E-4</v>
      </c>
      <c r="L149" s="339">
        <v>1.9378330651E-4</v>
      </c>
      <c r="M149" s="339">
        <v>0</v>
      </c>
      <c r="N149" s="339">
        <v>0</v>
      </c>
      <c r="O149" s="339">
        <v>7.6171034400000001E-6</v>
      </c>
      <c r="P149" s="339">
        <v>7.6171034400000001E-6</v>
      </c>
      <c r="Q149" s="339">
        <v>0</v>
      </c>
      <c r="R149" s="339">
        <v>0</v>
      </c>
      <c r="S149" s="339">
        <v>0</v>
      </c>
      <c r="T149" s="339">
        <v>0</v>
      </c>
      <c r="U149" s="339">
        <v>6.2510743999999996E-6</v>
      </c>
      <c r="V149" s="339">
        <v>6.2510743999999996E-6</v>
      </c>
      <c r="W149" s="339">
        <v>0</v>
      </c>
      <c r="X149" s="339">
        <v>0</v>
      </c>
      <c r="Y149" s="339">
        <v>0</v>
      </c>
      <c r="Z149" s="339">
        <v>0</v>
      </c>
      <c r="AA149" s="339">
        <v>0</v>
      </c>
      <c r="AB149" s="339">
        <v>0</v>
      </c>
      <c r="AC149" s="339">
        <v>0</v>
      </c>
      <c r="AD149" s="339">
        <v>0</v>
      </c>
      <c r="AE149" s="339">
        <v>0</v>
      </c>
      <c r="AF149" s="339">
        <v>0</v>
      </c>
      <c r="AG149" s="305">
        <v>72</v>
      </c>
      <c r="AH149" s="304">
        <v>4</v>
      </c>
      <c r="AI149" s="201" t="str">
        <f>IF(L149&gt;'1d. STPIS MED Threshold'!$C$8,"Yes","NO")</f>
        <v>NO</v>
      </c>
      <c r="AJ149" s="126"/>
    </row>
    <row r="150" spans="2:36" x14ac:dyDescent="0.2">
      <c r="B150" s="287" t="s">
        <v>2558</v>
      </c>
      <c r="C150" s="339">
        <v>0</v>
      </c>
      <c r="D150" s="339">
        <v>0</v>
      </c>
      <c r="E150" s="339">
        <v>1.36727006821E-3</v>
      </c>
      <c r="F150" s="339">
        <v>1.36727006821E-3</v>
      </c>
      <c r="G150" s="339">
        <v>0</v>
      </c>
      <c r="H150" s="339">
        <v>0</v>
      </c>
      <c r="I150" s="339">
        <v>0</v>
      </c>
      <c r="J150" s="339">
        <v>0</v>
      </c>
      <c r="K150" s="339">
        <v>1.12206785541E-3</v>
      </c>
      <c r="L150" s="339">
        <v>1.12206785541E-3</v>
      </c>
      <c r="M150" s="339">
        <v>0</v>
      </c>
      <c r="N150" s="339">
        <v>0</v>
      </c>
      <c r="O150" s="339">
        <v>3.80855172E-6</v>
      </c>
      <c r="P150" s="339">
        <v>3.80855172E-6</v>
      </c>
      <c r="Q150" s="339">
        <v>0</v>
      </c>
      <c r="R150" s="339">
        <v>0</v>
      </c>
      <c r="S150" s="339">
        <v>0</v>
      </c>
      <c r="T150" s="339">
        <v>0</v>
      </c>
      <c r="U150" s="339">
        <v>3.1255371999999998E-6</v>
      </c>
      <c r="V150" s="339">
        <v>3.1255371999999998E-6</v>
      </c>
      <c r="W150" s="339">
        <v>0</v>
      </c>
      <c r="X150" s="339">
        <v>0</v>
      </c>
      <c r="Y150" s="339">
        <v>0</v>
      </c>
      <c r="Z150" s="339">
        <v>0</v>
      </c>
      <c r="AA150" s="339">
        <v>0</v>
      </c>
      <c r="AB150" s="339">
        <v>0</v>
      </c>
      <c r="AC150" s="339">
        <v>0</v>
      </c>
      <c r="AD150" s="339">
        <v>0</v>
      </c>
      <c r="AE150" s="339">
        <v>0</v>
      </c>
      <c r="AF150" s="339">
        <v>0</v>
      </c>
      <c r="AG150" s="305">
        <v>46</v>
      </c>
      <c r="AH150" s="304">
        <v>2</v>
      </c>
      <c r="AI150" s="201" t="str">
        <f>IF(L150&gt;'1d. STPIS MED Threshold'!$C$8,"Yes","NO")</f>
        <v>NO</v>
      </c>
      <c r="AJ150" s="126"/>
    </row>
    <row r="151" spans="2:36" x14ac:dyDescent="0.2">
      <c r="B151" s="287" t="s">
        <v>2559</v>
      </c>
      <c r="C151" s="339">
        <v>2.1436787618899999E-3</v>
      </c>
      <c r="D151" s="339">
        <v>2.1436787618899999E-3</v>
      </c>
      <c r="E151" s="339">
        <v>3.3397190050540003E-2</v>
      </c>
      <c r="F151" s="339">
        <v>3.3397190050540003E-2</v>
      </c>
      <c r="G151" s="339">
        <v>0</v>
      </c>
      <c r="H151" s="339">
        <v>0</v>
      </c>
      <c r="I151" s="339">
        <v>0</v>
      </c>
      <c r="J151" s="339">
        <v>0</v>
      </c>
      <c r="K151" s="339">
        <v>2.7792276797570001E-2</v>
      </c>
      <c r="L151" s="339">
        <v>2.7792276797570001E-2</v>
      </c>
      <c r="M151" s="339">
        <v>1.7428282620000001E-5</v>
      </c>
      <c r="N151" s="339">
        <v>1.7428282620000001E-5</v>
      </c>
      <c r="O151" s="339">
        <v>1.4853351716E-4</v>
      </c>
      <c r="P151" s="339">
        <v>1.4853351716E-4</v>
      </c>
      <c r="Q151" s="339">
        <v>0</v>
      </c>
      <c r="R151" s="339">
        <v>0</v>
      </c>
      <c r="S151" s="339">
        <v>0</v>
      </c>
      <c r="T151" s="339">
        <v>0</v>
      </c>
      <c r="U151" s="339">
        <v>1.2502148807E-4</v>
      </c>
      <c r="V151" s="339">
        <v>1.2502148807E-4</v>
      </c>
      <c r="W151" s="339">
        <v>0</v>
      </c>
      <c r="X151" s="339">
        <v>0</v>
      </c>
      <c r="Y151" s="339">
        <v>0</v>
      </c>
      <c r="Z151" s="339">
        <v>0</v>
      </c>
      <c r="AA151" s="339">
        <v>0</v>
      </c>
      <c r="AB151" s="339">
        <v>0</v>
      </c>
      <c r="AC151" s="339">
        <v>0</v>
      </c>
      <c r="AD151" s="339">
        <v>0</v>
      </c>
      <c r="AE151" s="339">
        <v>0</v>
      </c>
      <c r="AF151" s="339">
        <v>0</v>
      </c>
      <c r="AG151" s="305">
        <v>142</v>
      </c>
      <c r="AH151" s="304">
        <v>16</v>
      </c>
      <c r="AI151" s="201" t="str">
        <f>IF(L151&gt;'1d. STPIS MED Threshold'!$C$8,"Yes","NO")</f>
        <v>NO</v>
      </c>
      <c r="AJ151" s="126"/>
    </row>
    <row r="152" spans="2:36" x14ac:dyDescent="0.2">
      <c r="B152" s="287" t="s">
        <v>2560</v>
      </c>
      <c r="C152" s="339">
        <v>3.6703963191469999E-2</v>
      </c>
      <c r="D152" s="339">
        <v>3.6703963191469999E-2</v>
      </c>
      <c r="E152" s="339">
        <v>1.6563391439139999E-2</v>
      </c>
      <c r="F152" s="339">
        <v>1.6563391439139999E-2</v>
      </c>
      <c r="G152" s="339">
        <v>0</v>
      </c>
      <c r="H152" s="339">
        <v>0</v>
      </c>
      <c r="I152" s="339">
        <v>0</v>
      </c>
      <c r="J152" s="339">
        <v>0</v>
      </c>
      <c r="K152" s="339">
        <v>2.0175342637020002E-2</v>
      </c>
      <c r="L152" s="339">
        <v>2.0175342637020002E-2</v>
      </c>
      <c r="M152" s="339">
        <v>9.4112726131999997E-4</v>
      </c>
      <c r="N152" s="339">
        <v>9.4112726131999997E-4</v>
      </c>
      <c r="O152" s="339">
        <v>2.1327889642999999E-4</v>
      </c>
      <c r="P152" s="339">
        <v>2.1327889642999999E-4</v>
      </c>
      <c r="Q152" s="339">
        <v>0</v>
      </c>
      <c r="R152" s="339">
        <v>0</v>
      </c>
      <c r="S152" s="339">
        <v>0</v>
      </c>
      <c r="T152" s="339">
        <v>0</v>
      </c>
      <c r="U152" s="339">
        <v>3.4380909218999998E-4</v>
      </c>
      <c r="V152" s="339">
        <v>3.4380909218999998E-4</v>
      </c>
      <c r="W152" s="339">
        <v>0</v>
      </c>
      <c r="X152" s="339">
        <v>0</v>
      </c>
      <c r="Y152" s="339">
        <v>0</v>
      </c>
      <c r="Z152" s="339">
        <v>0</v>
      </c>
      <c r="AA152" s="339">
        <v>0</v>
      </c>
      <c r="AB152" s="339">
        <v>0</v>
      </c>
      <c r="AC152" s="339">
        <v>0</v>
      </c>
      <c r="AD152" s="339">
        <v>0</v>
      </c>
      <c r="AE152" s="339">
        <v>0</v>
      </c>
      <c r="AF152" s="339">
        <v>0</v>
      </c>
      <c r="AG152" s="305">
        <v>134</v>
      </c>
      <c r="AH152" s="304">
        <v>15</v>
      </c>
      <c r="AI152" s="201" t="str">
        <f>IF(L152&gt;'1d. STPIS MED Threshold'!$C$8,"Yes","NO")</f>
        <v>NO</v>
      </c>
      <c r="AJ152" s="126"/>
    </row>
    <row r="153" spans="2:36" x14ac:dyDescent="0.2">
      <c r="B153" s="287" t="s">
        <v>2561</v>
      </c>
      <c r="C153" s="339">
        <v>0</v>
      </c>
      <c r="D153" s="339">
        <v>0</v>
      </c>
      <c r="E153" s="339">
        <v>0</v>
      </c>
      <c r="F153" s="339">
        <v>0</v>
      </c>
      <c r="G153" s="339">
        <v>0</v>
      </c>
      <c r="H153" s="339">
        <v>0</v>
      </c>
      <c r="I153" s="339">
        <v>0</v>
      </c>
      <c r="J153" s="339">
        <v>0</v>
      </c>
      <c r="K153" s="339">
        <v>0</v>
      </c>
      <c r="L153" s="339">
        <v>0</v>
      </c>
      <c r="M153" s="339">
        <v>0</v>
      </c>
      <c r="N153" s="339">
        <v>0</v>
      </c>
      <c r="O153" s="339">
        <v>0</v>
      </c>
      <c r="P153" s="339">
        <v>0</v>
      </c>
      <c r="Q153" s="339">
        <v>0</v>
      </c>
      <c r="R153" s="339">
        <v>0</v>
      </c>
      <c r="S153" s="339">
        <v>0</v>
      </c>
      <c r="T153" s="339">
        <v>0</v>
      </c>
      <c r="U153" s="339">
        <v>0</v>
      </c>
      <c r="V153" s="339">
        <v>0</v>
      </c>
      <c r="W153" s="339">
        <v>0</v>
      </c>
      <c r="X153" s="339">
        <v>0</v>
      </c>
      <c r="Y153" s="339">
        <v>0</v>
      </c>
      <c r="Z153" s="339">
        <v>0</v>
      </c>
      <c r="AA153" s="339">
        <v>0</v>
      </c>
      <c r="AB153" s="339">
        <v>0</v>
      </c>
      <c r="AC153" s="339">
        <v>0</v>
      </c>
      <c r="AD153" s="339">
        <v>0</v>
      </c>
      <c r="AE153" s="339">
        <v>0</v>
      </c>
      <c r="AF153" s="339">
        <v>0</v>
      </c>
      <c r="AG153" s="305">
        <v>110</v>
      </c>
      <c r="AH153" s="304">
        <v>26</v>
      </c>
      <c r="AI153" s="201" t="str">
        <f>IF(L153&gt;'1d. STPIS MED Threshold'!$C$8,"Yes","NO")</f>
        <v>NO</v>
      </c>
      <c r="AJ153" s="126"/>
    </row>
    <row r="154" spans="2:36" x14ac:dyDescent="0.2">
      <c r="B154" s="287" t="s">
        <v>2562</v>
      </c>
      <c r="C154" s="339">
        <v>4.7056363065999999E-4</v>
      </c>
      <c r="D154" s="339">
        <v>4.7056363065999999E-4</v>
      </c>
      <c r="E154" s="339">
        <v>5.4599397487119998E-2</v>
      </c>
      <c r="F154" s="339">
        <v>5.4599397487119998E-2</v>
      </c>
      <c r="G154" s="339">
        <v>0</v>
      </c>
      <c r="H154" s="339">
        <v>0</v>
      </c>
      <c r="I154" s="339">
        <v>0</v>
      </c>
      <c r="J154" s="339">
        <v>0</v>
      </c>
      <c r="K154" s="339">
        <v>4.489209082811E-2</v>
      </c>
      <c r="L154" s="339">
        <v>4.489209082811E-2</v>
      </c>
      <c r="M154" s="339">
        <v>1.7428282620000001E-5</v>
      </c>
      <c r="N154" s="339">
        <v>1.7428282620000001E-5</v>
      </c>
      <c r="O154" s="339">
        <v>5.5223999970000002E-4</v>
      </c>
      <c r="P154" s="339">
        <v>5.5223999970000002E-4</v>
      </c>
      <c r="Q154" s="339">
        <v>0</v>
      </c>
      <c r="R154" s="339">
        <v>0</v>
      </c>
      <c r="S154" s="339">
        <v>0</v>
      </c>
      <c r="T154" s="339">
        <v>0</v>
      </c>
      <c r="U154" s="339">
        <v>4.5632843145000001E-4</v>
      </c>
      <c r="V154" s="339">
        <v>4.5632843145000001E-4</v>
      </c>
      <c r="W154" s="339">
        <v>0</v>
      </c>
      <c r="X154" s="339">
        <v>0</v>
      </c>
      <c r="Y154" s="339">
        <v>0</v>
      </c>
      <c r="Z154" s="339">
        <v>0</v>
      </c>
      <c r="AA154" s="339">
        <v>0</v>
      </c>
      <c r="AB154" s="339">
        <v>0</v>
      </c>
      <c r="AC154" s="339">
        <v>0</v>
      </c>
      <c r="AD154" s="339">
        <v>0</v>
      </c>
      <c r="AE154" s="339">
        <v>0</v>
      </c>
      <c r="AF154" s="339">
        <v>0</v>
      </c>
      <c r="AG154" s="305">
        <v>119</v>
      </c>
      <c r="AH154" s="304">
        <v>22</v>
      </c>
      <c r="AI154" s="201" t="str">
        <f>IF(L154&gt;'1d. STPIS MED Threshold'!$C$8,"Yes","NO")</f>
        <v>NO</v>
      </c>
      <c r="AJ154" s="126"/>
    </row>
    <row r="155" spans="2:36" x14ac:dyDescent="0.2">
      <c r="B155" s="287" t="s">
        <v>2563</v>
      </c>
      <c r="C155" s="339">
        <v>0</v>
      </c>
      <c r="D155" s="339">
        <v>0</v>
      </c>
      <c r="E155" s="339">
        <v>1.0587773787299999E-3</v>
      </c>
      <c r="F155" s="339">
        <v>1.0587773787299999E-3</v>
      </c>
      <c r="G155" s="339">
        <v>0</v>
      </c>
      <c r="H155" s="339">
        <v>0</v>
      </c>
      <c r="I155" s="339">
        <v>0</v>
      </c>
      <c r="J155" s="339">
        <v>0</v>
      </c>
      <c r="K155" s="339">
        <v>8.6889934206999995E-4</v>
      </c>
      <c r="L155" s="339">
        <v>8.6889934206999995E-4</v>
      </c>
      <c r="M155" s="339">
        <v>0</v>
      </c>
      <c r="N155" s="339">
        <v>0</v>
      </c>
      <c r="O155" s="339">
        <v>3.80855172E-6</v>
      </c>
      <c r="P155" s="339">
        <v>3.80855172E-6</v>
      </c>
      <c r="Q155" s="339">
        <v>0</v>
      </c>
      <c r="R155" s="339">
        <v>0</v>
      </c>
      <c r="S155" s="339">
        <v>0</v>
      </c>
      <c r="T155" s="339">
        <v>0</v>
      </c>
      <c r="U155" s="339">
        <v>3.1255371999999998E-6</v>
      </c>
      <c r="V155" s="339">
        <v>3.1255371999999998E-6</v>
      </c>
      <c r="W155" s="339">
        <v>0</v>
      </c>
      <c r="X155" s="339">
        <v>0</v>
      </c>
      <c r="Y155" s="339">
        <v>0</v>
      </c>
      <c r="Z155" s="339">
        <v>0</v>
      </c>
      <c r="AA155" s="339">
        <v>0</v>
      </c>
      <c r="AB155" s="339">
        <v>0</v>
      </c>
      <c r="AC155" s="339">
        <v>0</v>
      </c>
      <c r="AD155" s="339">
        <v>0</v>
      </c>
      <c r="AE155" s="339">
        <v>0</v>
      </c>
      <c r="AF155" s="339">
        <v>0</v>
      </c>
      <c r="AG155" s="305">
        <v>127</v>
      </c>
      <c r="AH155" s="304">
        <v>14</v>
      </c>
      <c r="AI155" s="201" t="str">
        <f>IF(L155&gt;'1d. STPIS MED Threshold'!$C$8,"Yes","NO")</f>
        <v>NO</v>
      </c>
      <c r="AJ155" s="126"/>
    </row>
    <row r="156" spans="2:36" x14ac:dyDescent="0.2">
      <c r="B156" s="287" t="s">
        <v>2564</v>
      </c>
      <c r="C156" s="339">
        <v>0</v>
      </c>
      <c r="D156" s="339">
        <v>0</v>
      </c>
      <c r="E156" s="339">
        <v>0.50473212551462998</v>
      </c>
      <c r="F156" s="339">
        <v>0.50473212551462998</v>
      </c>
      <c r="G156" s="339">
        <v>0</v>
      </c>
      <c r="H156" s="339">
        <v>0</v>
      </c>
      <c r="I156" s="339">
        <v>0</v>
      </c>
      <c r="J156" s="339">
        <v>0</v>
      </c>
      <c r="K156" s="339">
        <v>0.41421494319336</v>
      </c>
      <c r="L156" s="339">
        <v>0.41421494319336</v>
      </c>
      <c r="M156" s="339">
        <v>0</v>
      </c>
      <c r="N156" s="339">
        <v>0</v>
      </c>
      <c r="O156" s="339">
        <v>8.5920926849099993E-3</v>
      </c>
      <c r="P156" s="339">
        <v>8.5920926849099993E-3</v>
      </c>
      <c r="Q156" s="339">
        <v>0</v>
      </c>
      <c r="R156" s="339">
        <v>0</v>
      </c>
      <c r="S156" s="339">
        <v>0</v>
      </c>
      <c r="T156" s="339">
        <v>0</v>
      </c>
      <c r="U156" s="339">
        <v>7.0512119270500001E-3</v>
      </c>
      <c r="V156" s="339">
        <v>7.0512119270500001E-3</v>
      </c>
      <c r="W156" s="339">
        <v>0</v>
      </c>
      <c r="X156" s="339">
        <v>0</v>
      </c>
      <c r="Y156" s="339">
        <v>0</v>
      </c>
      <c r="Z156" s="339">
        <v>0</v>
      </c>
      <c r="AA156" s="339">
        <v>0</v>
      </c>
      <c r="AB156" s="339">
        <v>0</v>
      </c>
      <c r="AC156" s="339">
        <v>0</v>
      </c>
      <c r="AD156" s="339">
        <v>0</v>
      </c>
      <c r="AE156" s="339">
        <v>0</v>
      </c>
      <c r="AF156" s="339">
        <v>0</v>
      </c>
      <c r="AG156" s="305">
        <v>59</v>
      </c>
      <c r="AH156" s="304">
        <v>1</v>
      </c>
      <c r="AI156" s="201" t="str">
        <f>IF(L156&gt;'1d. STPIS MED Threshold'!$C$8,"Yes","NO")</f>
        <v>NO</v>
      </c>
      <c r="AJ156" s="126"/>
    </row>
    <row r="157" spans="2:36" x14ac:dyDescent="0.2">
      <c r="B157" s="287" t="s">
        <v>2565</v>
      </c>
      <c r="C157" s="339">
        <v>0</v>
      </c>
      <c r="D157" s="339">
        <v>0</v>
      </c>
      <c r="E157" s="339">
        <v>1.6989949232009999E-2</v>
      </c>
      <c r="F157" s="339">
        <v>1.6989949232009999E-2</v>
      </c>
      <c r="G157" s="339">
        <v>0</v>
      </c>
      <c r="H157" s="339">
        <v>0</v>
      </c>
      <c r="I157" s="339">
        <v>0</v>
      </c>
      <c r="J157" s="339">
        <v>0</v>
      </c>
      <c r="K157" s="339">
        <v>1.3943021456809999E-2</v>
      </c>
      <c r="L157" s="339">
        <v>1.3943021456809999E-2</v>
      </c>
      <c r="M157" s="339">
        <v>0</v>
      </c>
      <c r="N157" s="339">
        <v>0</v>
      </c>
      <c r="O157" s="339">
        <v>2.3232165504000001E-4</v>
      </c>
      <c r="P157" s="339">
        <v>2.3232165504000001E-4</v>
      </c>
      <c r="Q157" s="339">
        <v>0</v>
      </c>
      <c r="R157" s="339">
        <v>0</v>
      </c>
      <c r="S157" s="339">
        <v>0</v>
      </c>
      <c r="T157" s="339">
        <v>0</v>
      </c>
      <c r="U157" s="339">
        <v>1.9065776930000001E-4</v>
      </c>
      <c r="V157" s="339">
        <v>1.9065776930000001E-4</v>
      </c>
      <c r="W157" s="339">
        <v>0</v>
      </c>
      <c r="X157" s="339">
        <v>0</v>
      </c>
      <c r="Y157" s="339">
        <v>0</v>
      </c>
      <c r="Z157" s="339">
        <v>0</v>
      </c>
      <c r="AA157" s="339">
        <v>0</v>
      </c>
      <c r="AB157" s="339">
        <v>0</v>
      </c>
      <c r="AC157" s="339">
        <v>0</v>
      </c>
      <c r="AD157" s="339">
        <v>0</v>
      </c>
      <c r="AE157" s="339">
        <v>0</v>
      </c>
      <c r="AF157" s="339">
        <v>0</v>
      </c>
      <c r="AG157" s="305">
        <v>47</v>
      </c>
      <c r="AH157" s="304">
        <v>0</v>
      </c>
      <c r="AI157" s="201" t="str">
        <f>IF(L157&gt;'1d. STPIS MED Threshold'!$C$8,"Yes","NO")</f>
        <v>NO</v>
      </c>
      <c r="AJ157" s="126"/>
    </row>
    <row r="158" spans="2:36" x14ac:dyDescent="0.2">
      <c r="B158" s="287" t="s">
        <v>2566</v>
      </c>
      <c r="C158" s="339">
        <v>0</v>
      </c>
      <c r="D158" s="339">
        <v>0</v>
      </c>
      <c r="E158" s="339">
        <v>2.9668617914700001E-3</v>
      </c>
      <c r="F158" s="339">
        <v>2.9668617914700001E-3</v>
      </c>
      <c r="G158" s="339">
        <v>0</v>
      </c>
      <c r="H158" s="339">
        <v>0</v>
      </c>
      <c r="I158" s="339">
        <v>0</v>
      </c>
      <c r="J158" s="339">
        <v>0</v>
      </c>
      <c r="K158" s="339">
        <v>2.4347934801300002E-3</v>
      </c>
      <c r="L158" s="339">
        <v>2.4347934801300002E-3</v>
      </c>
      <c r="M158" s="339">
        <v>0</v>
      </c>
      <c r="N158" s="339">
        <v>0</v>
      </c>
      <c r="O158" s="339">
        <v>7.6171034400000001E-6</v>
      </c>
      <c r="P158" s="339">
        <v>7.6171034400000001E-6</v>
      </c>
      <c r="Q158" s="339">
        <v>0</v>
      </c>
      <c r="R158" s="339">
        <v>0</v>
      </c>
      <c r="S158" s="339">
        <v>0</v>
      </c>
      <c r="T158" s="339">
        <v>0</v>
      </c>
      <c r="U158" s="339">
        <v>6.2510743999999996E-6</v>
      </c>
      <c r="V158" s="339">
        <v>6.2510743999999996E-6</v>
      </c>
      <c r="W158" s="339">
        <v>0</v>
      </c>
      <c r="X158" s="339">
        <v>0</v>
      </c>
      <c r="Y158" s="339">
        <v>0</v>
      </c>
      <c r="Z158" s="339">
        <v>0</v>
      </c>
      <c r="AA158" s="339">
        <v>0</v>
      </c>
      <c r="AB158" s="339">
        <v>0</v>
      </c>
      <c r="AC158" s="339">
        <v>0</v>
      </c>
      <c r="AD158" s="339">
        <v>0</v>
      </c>
      <c r="AE158" s="339">
        <v>0</v>
      </c>
      <c r="AF158" s="339">
        <v>0</v>
      </c>
      <c r="AG158" s="305">
        <v>167</v>
      </c>
      <c r="AH158" s="304">
        <v>36</v>
      </c>
      <c r="AI158" s="201" t="str">
        <f>IF(L158&gt;'1d. STPIS MED Threshold'!$C$8,"Yes","NO")</f>
        <v>NO</v>
      </c>
      <c r="AJ158" s="126"/>
    </row>
    <row r="159" spans="2:36" x14ac:dyDescent="0.2">
      <c r="B159" s="287" t="s">
        <v>2567</v>
      </c>
      <c r="C159" s="339">
        <v>1.1066959461809999E-2</v>
      </c>
      <c r="D159" s="339">
        <v>1.1066959461809999E-2</v>
      </c>
      <c r="E159" s="339">
        <v>5.8651696519000001E-4</v>
      </c>
      <c r="F159" s="339">
        <v>5.8651696519000001E-4</v>
      </c>
      <c r="G159" s="339">
        <v>0</v>
      </c>
      <c r="H159" s="339">
        <v>0</v>
      </c>
      <c r="I159" s="339">
        <v>0</v>
      </c>
      <c r="J159" s="339">
        <v>0</v>
      </c>
      <c r="K159" s="339">
        <v>2.4660488521500001E-3</v>
      </c>
      <c r="L159" s="339">
        <v>2.4660488521500001E-3</v>
      </c>
      <c r="M159" s="339">
        <v>3.4856565229999998E-5</v>
      </c>
      <c r="N159" s="339">
        <v>3.4856565229999998E-5</v>
      </c>
      <c r="O159" s="339">
        <v>3.80855172E-6</v>
      </c>
      <c r="P159" s="339">
        <v>3.80855172E-6</v>
      </c>
      <c r="Q159" s="339">
        <v>0</v>
      </c>
      <c r="R159" s="339">
        <v>0</v>
      </c>
      <c r="S159" s="339">
        <v>0</v>
      </c>
      <c r="T159" s="339">
        <v>0</v>
      </c>
      <c r="U159" s="339">
        <v>9.3766116100000005E-6</v>
      </c>
      <c r="V159" s="339">
        <v>9.3766116100000005E-6</v>
      </c>
      <c r="W159" s="339">
        <v>0</v>
      </c>
      <c r="X159" s="339">
        <v>0</v>
      </c>
      <c r="Y159" s="339">
        <v>0</v>
      </c>
      <c r="Z159" s="339">
        <v>0</v>
      </c>
      <c r="AA159" s="339">
        <v>0</v>
      </c>
      <c r="AB159" s="339">
        <v>0</v>
      </c>
      <c r="AC159" s="339">
        <v>0</v>
      </c>
      <c r="AD159" s="339">
        <v>0</v>
      </c>
      <c r="AE159" s="339">
        <v>0</v>
      </c>
      <c r="AF159" s="339">
        <v>0</v>
      </c>
      <c r="AG159" s="305">
        <v>117</v>
      </c>
      <c r="AH159" s="304">
        <v>18</v>
      </c>
      <c r="AI159" s="201" t="str">
        <f>IF(L159&gt;'1d. STPIS MED Threshold'!$C$8,"Yes","NO")</f>
        <v>NO</v>
      </c>
      <c r="AJ159" s="126"/>
    </row>
    <row r="160" spans="2:36" x14ac:dyDescent="0.2">
      <c r="B160" s="287" t="s">
        <v>2568</v>
      </c>
      <c r="C160" s="339">
        <v>0</v>
      </c>
      <c r="D160" s="339">
        <v>0</v>
      </c>
      <c r="E160" s="339">
        <v>5.4462289625000003E-4</v>
      </c>
      <c r="F160" s="339">
        <v>5.4462289625000003E-4</v>
      </c>
      <c r="G160" s="339">
        <v>0</v>
      </c>
      <c r="H160" s="339">
        <v>0</v>
      </c>
      <c r="I160" s="339">
        <v>0</v>
      </c>
      <c r="J160" s="339">
        <v>0</v>
      </c>
      <c r="K160" s="339">
        <v>4.4695181983999999E-4</v>
      </c>
      <c r="L160" s="339">
        <v>4.4695181983999999E-4</v>
      </c>
      <c r="M160" s="339">
        <v>0</v>
      </c>
      <c r="N160" s="339">
        <v>0</v>
      </c>
      <c r="O160" s="339">
        <v>3.80855172E-6</v>
      </c>
      <c r="P160" s="339">
        <v>3.80855172E-6</v>
      </c>
      <c r="Q160" s="339">
        <v>0</v>
      </c>
      <c r="R160" s="339">
        <v>0</v>
      </c>
      <c r="S160" s="339">
        <v>0</v>
      </c>
      <c r="T160" s="339">
        <v>0</v>
      </c>
      <c r="U160" s="339">
        <v>3.1255371999999998E-6</v>
      </c>
      <c r="V160" s="339">
        <v>3.1255371999999998E-6</v>
      </c>
      <c r="W160" s="339">
        <v>0</v>
      </c>
      <c r="X160" s="339">
        <v>0</v>
      </c>
      <c r="Y160" s="339">
        <v>0</v>
      </c>
      <c r="Z160" s="339">
        <v>0</v>
      </c>
      <c r="AA160" s="339">
        <v>0</v>
      </c>
      <c r="AB160" s="339">
        <v>0</v>
      </c>
      <c r="AC160" s="339">
        <v>0</v>
      </c>
      <c r="AD160" s="339">
        <v>0</v>
      </c>
      <c r="AE160" s="339">
        <v>0</v>
      </c>
      <c r="AF160" s="339">
        <v>0</v>
      </c>
      <c r="AG160" s="305">
        <v>89</v>
      </c>
      <c r="AH160" s="304">
        <v>11</v>
      </c>
      <c r="AI160" s="201" t="str">
        <f>IF(L160&gt;'1d. STPIS MED Threshold'!$C$8,"Yes","NO")</f>
        <v>NO</v>
      </c>
      <c r="AJ160" s="126"/>
    </row>
    <row r="161" spans="2:36" x14ac:dyDescent="0.2">
      <c r="B161" s="287" t="s">
        <v>2569</v>
      </c>
      <c r="C161" s="339">
        <v>0</v>
      </c>
      <c r="D161" s="339">
        <v>0</v>
      </c>
      <c r="E161" s="339">
        <v>2.23942841256E-3</v>
      </c>
      <c r="F161" s="339">
        <v>2.23942841256E-3</v>
      </c>
      <c r="G161" s="339">
        <v>0</v>
      </c>
      <c r="H161" s="339">
        <v>0</v>
      </c>
      <c r="I161" s="339">
        <v>0</v>
      </c>
      <c r="J161" s="339">
        <v>0</v>
      </c>
      <c r="K161" s="339">
        <v>1.8378158746000001E-3</v>
      </c>
      <c r="L161" s="339">
        <v>1.8378158746000001E-3</v>
      </c>
      <c r="M161" s="339">
        <v>0</v>
      </c>
      <c r="N161" s="339">
        <v>0</v>
      </c>
      <c r="O161" s="339">
        <v>7.6171034400000001E-6</v>
      </c>
      <c r="P161" s="339">
        <v>7.6171034400000001E-6</v>
      </c>
      <c r="Q161" s="339">
        <v>0</v>
      </c>
      <c r="R161" s="339">
        <v>0</v>
      </c>
      <c r="S161" s="339">
        <v>0</v>
      </c>
      <c r="T161" s="339">
        <v>0</v>
      </c>
      <c r="U161" s="339">
        <v>6.2510743999999996E-6</v>
      </c>
      <c r="V161" s="339">
        <v>6.2510743999999996E-6</v>
      </c>
      <c r="W161" s="339">
        <v>0</v>
      </c>
      <c r="X161" s="339">
        <v>0</v>
      </c>
      <c r="Y161" s="339">
        <v>0</v>
      </c>
      <c r="Z161" s="339">
        <v>0</v>
      </c>
      <c r="AA161" s="339">
        <v>0</v>
      </c>
      <c r="AB161" s="339">
        <v>0</v>
      </c>
      <c r="AC161" s="339">
        <v>0</v>
      </c>
      <c r="AD161" s="339">
        <v>0</v>
      </c>
      <c r="AE161" s="339">
        <v>0</v>
      </c>
      <c r="AF161" s="339">
        <v>0</v>
      </c>
      <c r="AG161" s="305">
        <v>144</v>
      </c>
      <c r="AH161" s="304">
        <v>26</v>
      </c>
      <c r="AI161" s="201" t="str">
        <f>IF(L161&gt;'1d. STPIS MED Threshold'!$C$8,"Yes","NO")</f>
        <v>NO</v>
      </c>
      <c r="AJ161" s="126"/>
    </row>
    <row r="162" spans="2:36" x14ac:dyDescent="0.2">
      <c r="B162" s="287" t="s">
        <v>2570</v>
      </c>
      <c r="C162" s="339">
        <v>5.4376241765099996E-3</v>
      </c>
      <c r="D162" s="339">
        <v>5.4376241765099996E-3</v>
      </c>
      <c r="E162" s="339">
        <v>0.15701516184441</v>
      </c>
      <c r="F162" s="339">
        <v>0.15701516184441</v>
      </c>
      <c r="G162" s="339">
        <v>0</v>
      </c>
      <c r="H162" s="339">
        <v>0</v>
      </c>
      <c r="I162" s="339">
        <v>0</v>
      </c>
      <c r="J162" s="339">
        <v>0</v>
      </c>
      <c r="K162" s="339">
        <v>0.12983168982168999</v>
      </c>
      <c r="L162" s="339">
        <v>0.12983168982168999</v>
      </c>
      <c r="M162" s="339">
        <v>3.4856565229999998E-5</v>
      </c>
      <c r="N162" s="339">
        <v>3.4856565229999998E-5</v>
      </c>
      <c r="O162" s="339">
        <v>4.9892027558999996E-4</v>
      </c>
      <c r="P162" s="339">
        <v>4.9892027558999996E-4</v>
      </c>
      <c r="Q162" s="339">
        <v>0</v>
      </c>
      <c r="R162" s="339">
        <v>0</v>
      </c>
      <c r="S162" s="339">
        <v>0</v>
      </c>
      <c r="T162" s="339">
        <v>0</v>
      </c>
      <c r="U162" s="339">
        <v>4.1569644782999998E-4</v>
      </c>
      <c r="V162" s="339">
        <v>4.1569644782999998E-4</v>
      </c>
      <c r="W162" s="339">
        <v>0</v>
      </c>
      <c r="X162" s="339">
        <v>0</v>
      </c>
      <c r="Y162" s="339">
        <v>0</v>
      </c>
      <c r="Z162" s="339">
        <v>0</v>
      </c>
      <c r="AA162" s="339">
        <v>0</v>
      </c>
      <c r="AB162" s="339">
        <v>0</v>
      </c>
      <c r="AC162" s="339">
        <v>0</v>
      </c>
      <c r="AD162" s="339">
        <v>0</v>
      </c>
      <c r="AE162" s="339">
        <v>0</v>
      </c>
      <c r="AF162" s="339">
        <v>0</v>
      </c>
      <c r="AG162" s="305">
        <v>175</v>
      </c>
      <c r="AH162" s="304">
        <v>83</v>
      </c>
      <c r="AI162" s="201" t="str">
        <f>IF(L162&gt;'1d. STPIS MED Threshold'!$C$8,"Yes","NO")</f>
        <v>NO</v>
      </c>
      <c r="AJ162" s="126"/>
    </row>
    <row r="163" spans="2:36" x14ac:dyDescent="0.2">
      <c r="B163" s="287" t="s">
        <v>2571</v>
      </c>
      <c r="C163" s="339">
        <v>0</v>
      </c>
      <c r="D163" s="339">
        <v>0</v>
      </c>
      <c r="E163" s="339">
        <v>2.7132122467789999E-2</v>
      </c>
      <c r="F163" s="339">
        <v>2.7132122467789999E-2</v>
      </c>
      <c r="G163" s="339">
        <v>0</v>
      </c>
      <c r="H163" s="339">
        <v>0</v>
      </c>
      <c r="I163" s="339">
        <v>0</v>
      </c>
      <c r="J163" s="339">
        <v>0</v>
      </c>
      <c r="K163" s="339">
        <v>2.2266327024959998E-2</v>
      </c>
      <c r="L163" s="339">
        <v>2.2266327024959998E-2</v>
      </c>
      <c r="M163" s="339">
        <v>0</v>
      </c>
      <c r="N163" s="339">
        <v>0</v>
      </c>
      <c r="O163" s="339">
        <v>5.2938868935999996E-4</v>
      </c>
      <c r="P163" s="339">
        <v>5.2938868935999996E-4</v>
      </c>
      <c r="Q163" s="339">
        <v>0</v>
      </c>
      <c r="R163" s="339">
        <v>0</v>
      </c>
      <c r="S163" s="339">
        <v>0</v>
      </c>
      <c r="T163" s="339">
        <v>0</v>
      </c>
      <c r="U163" s="339">
        <v>4.3444967103999999E-4</v>
      </c>
      <c r="V163" s="339">
        <v>4.3444967103999999E-4</v>
      </c>
      <c r="W163" s="339">
        <v>0</v>
      </c>
      <c r="X163" s="339">
        <v>0</v>
      </c>
      <c r="Y163" s="339">
        <v>0</v>
      </c>
      <c r="Z163" s="339">
        <v>0</v>
      </c>
      <c r="AA163" s="339">
        <v>0</v>
      </c>
      <c r="AB163" s="339">
        <v>0</v>
      </c>
      <c r="AC163" s="339">
        <v>0</v>
      </c>
      <c r="AD163" s="339">
        <v>0</v>
      </c>
      <c r="AE163" s="339">
        <v>0</v>
      </c>
      <c r="AF163" s="339">
        <v>0</v>
      </c>
      <c r="AG163" s="305">
        <v>245</v>
      </c>
      <c r="AH163" s="304">
        <v>101</v>
      </c>
      <c r="AI163" s="201" t="str">
        <f>IF(L163&gt;'1d. STPIS MED Threshold'!$C$8,"Yes","NO")</f>
        <v>NO</v>
      </c>
      <c r="AJ163" s="126"/>
    </row>
    <row r="164" spans="2:36" x14ac:dyDescent="0.2">
      <c r="B164" s="287" t="s">
        <v>2572</v>
      </c>
      <c r="C164" s="339">
        <v>2.07396563143E-3</v>
      </c>
      <c r="D164" s="339">
        <v>2.07396563143E-3</v>
      </c>
      <c r="E164" s="339">
        <v>1.300620413076E-2</v>
      </c>
      <c r="F164" s="339">
        <v>1.300620413076E-2</v>
      </c>
      <c r="G164" s="339">
        <v>0</v>
      </c>
      <c r="H164" s="339">
        <v>0</v>
      </c>
      <c r="I164" s="339">
        <v>0</v>
      </c>
      <c r="J164" s="339">
        <v>0</v>
      </c>
      <c r="K164" s="339">
        <v>1.104564847083E-2</v>
      </c>
      <c r="L164" s="339">
        <v>1.104564847083E-2</v>
      </c>
      <c r="M164" s="339">
        <v>1.7428282620000001E-5</v>
      </c>
      <c r="N164" s="339">
        <v>1.7428282620000001E-5</v>
      </c>
      <c r="O164" s="339">
        <v>9.5213793050000003E-5</v>
      </c>
      <c r="P164" s="339">
        <v>9.5213793050000003E-5</v>
      </c>
      <c r="Q164" s="339">
        <v>0</v>
      </c>
      <c r="R164" s="339">
        <v>0</v>
      </c>
      <c r="S164" s="339">
        <v>0</v>
      </c>
      <c r="T164" s="339">
        <v>0</v>
      </c>
      <c r="U164" s="339">
        <v>8.1263967240000006E-5</v>
      </c>
      <c r="V164" s="339">
        <v>8.1263967240000006E-5</v>
      </c>
      <c r="W164" s="339">
        <v>0</v>
      </c>
      <c r="X164" s="339">
        <v>0</v>
      </c>
      <c r="Y164" s="339">
        <v>0</v>
      </c>
      <c r="Z164" s="339">
        <v>0</v>
      </c>
      <c r="AA164" s="339">
        <v>0</v>
      </c>
      <c r="AB164" s="339">
        <v>0</v>
      </c>
      <c r="AC164" s="339">
        <v>0</v>
      </c>
      <c r="AD164" s="339">
        <v>0</v>
      </c>
      <c r="AE164" s="339">
        <v>0</v>
      </c>
      <c r="AF164" s="339">
        <v>0</v>
      </c>
      <c r="AG164" s="305">
        <v>114</v>
      </c>
      <c r="AH164" s="304">
        <v>2</v>
      </c>
      <c r="AI164" s="201" t="str">
        <f>IF(L164&gt;'1d. STPIS MED Threshold'!$C$8,"Yes","NO")</f>
        <v>NO</v>
      </c>
      <c r="AJ164" s="126"/>
    </row>
    <row r="165" spans="2:36" x14ac:dyDescent="0.2">
      <c r="B165" s="287" t="s">
        <v>2573</v>
      </c>
      <c r="C165" s="339">
        <v>0</v>
      </c>
      <c r="D165" s="339">
        <v>0</v>
      </c>
      <c r="E165" s="339">
        <v>6.2460248241400004E-3</v>
      </c>
      <c r="F165" s="339">
        <v>6.2460248241400004E-3</v>
      </c>
      <c r="G165" s="339">
        <v>0</v>
      </c>
      <c r="H165" s="339">
        <v>0</v>
      </c>
      <c r="I165" s="339">
        <v>0</v>
      </c>
      <c r="J165" s="339">
        <v>0</v>
      </c>
      <c r="K165" s="339">
        <v>5.1258810108000003E-3</v>
      </c>
      <c r="L165" s="339">
        <v>5.1258810108000003E-3</v>
      </c>
      <c r="M165" s="339">
        <v>0</v>
      </c>
      <c r="N165" s="339">
        <v>0</v>
      </c>
      <c r="O165" s="339">
        <v>2.6659862050000001E-5</v>
      </c>
      <c r="P165" s="339">
        <v>2.6659862050000001E-5</v>
      </c>
      <c r="Q165" s="339">
        <v>0</v>
      </c>
      <c r="R165" s="339">
        <v>0</v>
      </c>
      <c r="S165" s="339">
        <v>0</v>
      </c>
      <c r="T165" s="339">
        <v>0</v>
      </c>
      <c r="U165" s="339">
        <v>2.1878760410000002E-5</v>
      </c>
      <c r="V165" s="339">
        <v>2.1878760410000002E-5</v>
      </c>
      <c r="W165" s="339">
        <v>0</v>
      </c>
      <c r="X165" s="339">
        <v>0</v>
      </c>
      <c r="Y165" s="339">
        <v>0</v>
      </c>
      <c r="Z165" s="339">
        <v>0</v>
      </c>
      <c r="AA165" s="339">
        <v>0</v>
      </c>
      <c r="AB165" s="339">
        <v>0</v>
      </c>
      <c r="AC165" s="339">
        <v>0</v>
      </c>
      <c r="AD165" s="339">
        <v>0</v>
      </c>
      <c r="AE165" s="339">
        <v>0</v>
      </c>
      <c r="AF165" s="339">
        <v>0</v>
      </c>
      <c r="AG165" s="305">
        <v>140</v>
      </c>
      <c r="AH165" s="304">
        <v>15</v>
      </c>
      <c r="AI165" s="201" t="str">
        <f>IF(L165&gt;'1d. STPIS MED Threshold'!$C$8,"Yes","NO")</f>
        <v>NO</v>
      </c>
      <c r="AJ165" s="126"/>
    </row>
    <row r="166" spans="2:36" x14ac:dyDescent="0.2">
      <c r="B166" s="287" t="s">
        <v>2574</v>
      </c>
      <c r="C166" s="339">
        <v>0</v>
      </c>
      <c r="D166" s="339">
        <v>0</v>
      </c>
      <c r="E166" s="339">
        <v>0</v>
      </c>
      <c r="F166" s="339">
        <v>0</v>
      </c>
      <c r="G166" s="339">
        <v>0</v>
      </c>
      <c r="H166" s="339">
        <v>0</v>
      </c>
      <c r="I166" s="339">
        <v>0</v>
      </c>
      <c r="J166" s="339">
        <v>0</v>
      </c>
      <c r="K166" s="339">
        <v>0</v>
      </c>
      <c r="L166" s="339">
        <v>0</v>
      </c>
      <c r="M166" s="339">
        <v>0</v>
      </c>
      <c r="N166" s="339">
        <v>0</v>
      </c>
      <c r="O166" s="339">
        <v>0</v>
      </c>
      <c r="P166" s="339">
        <v>0</v>
      </c>
      <c r="Q166" s="339">
        <v>0</v>
      </c>
      <c r="R166" s="339">
        <v>0</v>
      </c>
      <c r="S166" s="339">
        <v>0</v>
      </c>
      <c r="T166" s="339">
        <v>0</v>
      </c>
      <c r="U166" s="339">
        <v>0</v>
      </c>
      <c r="V166" s="339">
        <v>0</v>
      </c>
      <c r="W166" s="339">
        <v>0</v>
      </c>
      <c r="X166" s="339">
        <v>0</v>
      </c>
      <c r="Y166" s="339">
        <v>0</v>
      </c>
      <c r="Z166" s="339">
        <v>0</v>
      </c>
      <c r="AA166" s="339">
        <v>0</v>
      </c>
      <c r="AB166" s="339">
        <v>0</v>
      </c>
      <c r="AC166" s="339">
        <v>0</v>
      </c>
      <c r="AD166" s="339">
        <v>0</v>
      </c>
      <c r="AE166" s="339">
        <v>0</v>
      </c>
      <c r="AF166" s="339">
        <v>0</v>
      </c>
      <c r="AG166" s="305">
        <v>141</v>
      </c>
      <c r="AH166" s="304">
        <v>9</v>
      </c>
      <c r="AI166" s="201" t="str">
        <f>IF(L166&gt;'1d. STPIS MED Threshold'!$C$8,"Yes","NO")</f>
        <v>NO</v>
      </c>
      <c r="AJ166" s="126"/>
    </row>
    <row r="167" spans="2:36" x14ac:dyDescent="0.2">
      <c r="B167" s="287" t="s">
        <v>2575</v>
      </c>
      <c r="C167" s="339">
        <v>0</v>
      </c>
      <c r="D167" s="339">
        <v>0</v>
      </c>
      <c r="E167" s="339">
        <v>1.45867530954E-3</v>
      </c>
      <c r="F167" s="339">
        <v>1.45867530954E-3</v>
      </c>
      <c r="G167" s="339">
        <v>0</v>
      </c>
      <c r="H167" s="339">
        <v>0</v>
      </c>
      <c r="I167" s="339">
        <v>0</v>
      </c>
      <c r="J167" s="339">
        <v>0</v>
      </c>
      <c r="K167" s="339">
        <v>1.19708074825E-3</v>
      </c>
      <c r="L167" s="339">
        <v>1.19708074825E-3</v>
      </c>
      <c r="M167" s="339">
        <v>0</v>
      </c>
      <c r="N167" s="339">
        <v>0</v>
      </c>
      <c r="O167" s="339">
        <v>7.6171034400000001E-6</v>
      </c>
      <c r="P167" s="339">
        <v>7.6171034400000001E-6</v>
      </c>
      <c r="Q167" s="339">
        <v>0</v>
      </c>
      <c r="R167" s="339">
        <v>0</v>
      </c>
      <c r="S167" s="339">
        <v>0</v>
      </c>
      <c r="T167" s="339">
        <v>0</v>
      </c>
      <c r="U167" s="339">
        <v>6.2510743999999996E-6</v>
      </c>
      <c r="V167" s="339">
        <v>6.2510743999999996E-6</v>
      </c>
      <c r="W167" s="339">
        <v>0</v>
      </c>
      <c r="X167" s="339">
        <v>0</v>
      </c>
      <c r="Y167" s="339">
        <v>0</v>
      </c>
      <c r="Z167" s="339">
        <v>0</v>
      </c>
      <c r="AA167" s="339">
        <v>0</v>
      </c>
      <c r="AB167" s="339">
        <v>0</v>
      </c>
      <c r="AC167" s="339">
        <v>0</v>
      </c>
      <c r="AD167" s="339">
        <v>0</v>
      </c>
      <c r="AE167" s="339">
        <v>0</v>
      </c>
      <c r="AF167" s="339">
        <v>0</v>
      </c>
      <c r="AG167" s="305">
        <v>132</v>
      </c>
      <c r="AH167" s="304">
        <v>34</v>
      </c>
      <c r="AI167" s="201" t="str">
        <f>IF(L167&gt;'1d. STPIS MED Threshold'!$C$8,"Yes","NO")</f>
        <v>NO</v>
      </c>
      <c r="AJ167" s="126"/>
    </row>
    <row r="168" spans="2:36" x14ac:dyDescent="0.2">
      <c r="B168" s="287" t="s">
        <v>2576</v>
      </c>
      <c r="C168" s="339">
        <v>0</v>
      </c>
      <c r="D168" s="339">
        <v>0</v>
      </c>
      <c r="E168" s="339">
        <v>7.4419100648599997E-3</v>
      </c>
      <c r="F168" s="339">
        <v>7.4419100648599997E-3</v>
      </c>
      <c r="G168" s="339">
        <v>0</v>
      </c>
      <c r="H168" s="339">
        <v>0</v>
      </c>
      <c r="I168" s="339">
        <v>0</v>
      </c>
      <c r="J168" s="339">
        <v>0</v>
      </c>
      <c r="K168" s="339">
        <v>6.1072996921300001E-3</v>
      </c>
      <c r="L168" s="339">
        <v>6.1072996921300001E-3</v>
      </c>
      <c r="M168" s="339">
        <v>0</v>
      </c>
      <c r="N168" s="339">
        <v>0</v>
      </c>
      <c r="O168" s="339">
        <v>1.523420689E-5</v>
      </c>
      <c r="P168" s="339">
        <v>1.523420689E-5</v>
      </c>
      <c r="Q168" s="339">
        <v>0</v>
      </c>
      <c r="R168" s="339">
        <v>0</v>
      </c>
      <c r="S168" s="339">
        <v>0</v>
      </c>
      <c r="T168" s="339">
        <v>0</v>
      </c>
      <c r="U168" s="339">
        <v>1.2502148810000001E-5</v>
      </c>
      <c r="V168" s="339">
        <v>1.2502148810000001E-5</v>
      </c>
      <c r="W168" s="339">
        <v>0</v>
      </c>
      <c r="X168" s="339">
        <v>0</v>
      </c>
      <c r="Y168" s="339">
        <v>0</v>
      </c>
      <c r="Z168" s="339">
        <v>0</v>
      </c>
      <c r="AA168" s="339">
        <v>0</v>
      </c>
      <c r="AB168" s="339">
        <v>0</v>
      </c>
      <c r="AC168" s="339">
        <v>0</v>
      </c>
      <c r="AD168" s="339">
        <v>0</v>
      </c>
      <c r="AE168" s="339">
        <v>0</v>
      </c>
      <c r="AF168" s="339">
        <v>0</v>
      </c>
      <c r="AG168" s="305">
        <v>129</v>
      </c>
      <c r="AH168" s="304">
        <v>17</v>
      </c>
      <c r="AI168" s="201" t="str">
        <f>IF(L168&gt;'1d. STPIS MED Threshold'!$C$8,"Yes","NO")</f>
        <v>NO</v>
      </c>
      <c r="AJ168" s="126"/>
    </row>
    <row r="169" spans="2:36" x14ac:dyDescent="0.2">
      <c r="B169" s="287" t="s">
        <v>2577</v>
      </c>
      <c r="C169" s="339">
        <v>0</v>
      </c>
      <c r="D169" s="339">
        <v>0</v>
      </c>
      <c r="E169" s="339">
        <v>0.38429429440867002</v>
      </c>
      <c r="F169" s="339">
        <v>0.38429429440867002</v>
      </c>
      <c r="G169" s="339">
        <v>0</v>
      </c>
      <c r="H169" s="339">
        <v>0</v>
      </c>
      <c r="I169" s="339">
        <v>0</v>
      </c>
      <c r="J169" s="339">
        <v>0</v>
      </c>
      <c r="K169" s="339">
        <v>0.31537608026379998</v>
      </c>
      <c r="L169" s="339">
        <v>0.31537608026379998</v>
      </c>
      <c r="M169" s="339">
        <v>0</v>
      </c>
      <c r="N169" s="339">
        <v>0</v>
      </c>
      <c r="O169" s="339">
        <v>6.1774708931400003E-3</v>
      </c>
      <c r="P169" s="339">
        <v>6.1774708931400003E-3</v>
      </c>
      <c r="Q169" s="339">
        <v>0</v>
      </c>
      <c r="R169" s="339">
        <v>0</v>
      </c>
      <c r="S169" s="339">
        <v>0</v>
      </c>
      <c r="T169" s="339">
        <v>0</v>
      </c>
      <c r="U169" s="339">
        <v>5.0696213411700001E-3</v>
      </c>
      <c r="V169" s="339">
        <v>5.0696213411700001E-3</v>
      </c>
      <c r="W169" s="339">
        <v>0</v>
      </c>
      <c r="X169" s="339">
        <v>0</v>
      </c>
      <c r="Y169" s="339">
        <v>0</v>
      </c>
      <c r="Z169" s="339">
        <v>0</v>
      </c>
      <c r="AA169" s="339">
        <v>0</v>
      </c>
      <c r="AB169" s="339">
        <v>0</v>
      </c>
      <c r="AC169" s="339">
        <v>0</v>
      </c>
      <c r="AD169" s="339">
        <v>0</v>
      </c>
      <c r="AE169" s="339">
        <v>0</v>
      </c>
      <c r="AF169" s="339">
        <v>0</v>
      </c>
      <c r="AG169" s="305">
        <v>161</v>
      </c>
      <c r="AH169" s="304">
        <v>43</v>
      </c>
      <c r="AI169" s="201" t="str">
        <f>IF(L169&gt;'1d. STPIS MED Threshold'!$C$8,"Yes","NO")</f>
        <v>NO</v>
      </c>
      <c r="AJ169" s="126"/>
    </row>
    <row r="170" spans="2:36" x14ac:dyDescent="0.2">
      <c r="B170" s="287" t="s">
        <v>2578</v>
      </c>
      <c r="C170" s="339">
        <v>0</v>
      </c>
      <c r="D170" s="339">
        <v>0</v>
      </c>
      <c r="E170" s="339">
        <v>9.5213793051000003E-4</v>
      </c>
      <c r="F170" s="339">
        <v>9.5213793051000003E-4</v>
      </c>
      <c r="G170" s="339">
        <v>0</v>
      </c>
      <c r="H170" s="339">
        <v>0</v>
      </c>
      <c r="I170" s="339">
        <v>0</v>
      </c>
      <c r="J170" s="339">
        <v>0</v>
      </c>
      <c r="K170" s="339">
        <v>7.8138430042999998E-4</v>
      </c>
      <c r="L170" s="339">
        <v>7.8138430042999998E-4</v>
      </c>
      <c r="M170" s="339">
        <v>0</v>
      </c>
      <c r="N170" s="339">
        <v>0</v>
      </c>
      <c r="O170" s="339">
        <v>4.1894068939999999E-5</v>
      </c>
      <c r="P170" s="339">
        <v>4.1894068939999999E-5</v>
      </c>
      <c r="Q170" s="339">
        <v>0</v>
      </c>
      <c r="R170" s="339">
        <v>0</v>
      </c>
      <c r="S170" s="339">
        <v>0</v>
      </c>
      <c r="T170" s="339">
        <v>0</v>
      </c>
      <c r="U170" s="339">
        <v>3.4380909220000002E-5</v>
      </c>
      <c r="V170" s="339">
        <v>3.4380909220000002E-5</v>
      </c>
      <c r="W170" s="339">
        <v>0</v>
      </c>
      <c r="X170" s="339">
        <v>0</v>
      </c>
      <c r="Y170" s="339">
        <v>0</v>
      </c>
      <c r="Z170" s="339">
        <v>0</v>
      </c>
      <c r="AA170" s="339">
        <v>0</v>
      </c>
      <c r="AB170" s="339">
        <v>0</v>
      </c>
      <c r="AC170" s="339">
        <v>0</v>
      </c>
      <c r="AD170" s="339">
        <v>0</v>
      </c>
      <c r="AE170" s="339">
        <v>0</v>
      </c>
      <c r="AF170" s="339">
        <v>0</v>
      </c>
      <c r="AG170" s="305">
        <v>78</v>
      </c>
      <c r="AH170" s="304">
        <v>5</v>
      </c>
      <c r="AI170" s="201" t="str">
        <f>IF(L170&gt;'1d. STPIS MED Threshold'!$C$8,"Yes","NO")</f>
        <v>NO</v>
      </c>
      <c r="AJ170" s="126"/>
    </row>
    <row r="171" spans="2:36" x14ac:dyDescent="0.2">
      <c r="B171" s="287" t="s">
        <v>2579</v>
      </c>
      <c r="C171" s="339">
        <v>0</v>
      </c>
      <c r="D171" s="339">
        <v>0</v>
      </c>
      <c r="E171" s="339">
        <v>2.2599945918570001E-2</v>
      </c>
      <c r="F171" s="339">
        <v>2.2599945918570001E-2</v>
      </c>
      <c r="G171" s="339">
        <v>0</v>
      </c>
      <c r="H171" s="339">
        <v>0</v>
      </c>
      <c r="I171" s="339">
        <v>0</v>
      </c>
      <c r="J171" s="339">
        <v>0</v>
      </c>
      <c r="K171" s="339">
        <v>1.854693775493E-2</v>
      </c>
      <c r="L171" s="339">
        <v>1.854693775493E-2</v>
      </c>
      <c r="M171" s="339">
        <v>0</v>
      </c>
      <c r="N171" s="339">
        <v>0</v>
      </c>
      <c r="O171" s="339">
        <v>1.2568220682999999E-4</v>
      </c>
      <c r="P171" s="339">
        <v>1.2568220682999999E-4</v>
      </c>
      <c r="Q171" s="339">
        <v>0</v>
      </c>
      <c r="R171" s="339">
        <v>0</v>
      </c>
      <c r="S171" s="339">
        <v>0</v>
      </c>
      <c r="T171" s="339">
        <v>0</v>
      </c>
      <c r="U171" s="339">
        <v>1.0314272766E-4</v>
      </c>
      <c r="V171" s="339">
        <v>1.0314272766E-4</v>
      </c>
      <c r="W171" s="339">
        <v>0</v>
      </c>
      <c r="X171" s="339">
        <v>0</v>
      </c>
      <c r="Y171" s="339">
        <v>0</v>
      </c>
      <c r="Z171" s="339">
        <v>0</v>
      </c>
      <c r="AA171" s="339">
        <v>0</v>
      </c>
      <c r="AB171" s="339">
        <v>0</v>
      </c>
      <c r="AC171" s="339">
        <v>0</v>
      </c>
      <c r="AD171" s="339">
        <v>0</v>
      </c>
      <c r="AE171" s="339">
        <v>0</v>
      </c>
      <c r="AF171" s="339">
        <v>0</v>
      </c>
      <c r="AG171" s="305">
        <v>72</v>
      </c>
      <c r="AH171" s="304">
        <v>4</v>
      </c>
      <c r="AI171" s="201" t="str">
        <f>IF(L171&gt;'1d. STPIS MED Threshold'!$C$8,"Yes","NO")</f>
        <v>NO</v>
      </c>
      <c r="AJ171" s="126"/>
    </row>
    <row r="172" spans="2:36" x14ac:dyDescent="0.2">
      <c r="B172" s="287" t="s">
        <v>2580</v>
      </c>
      <c r="C172" s="339">
        <v>0</v>
      </c>
      <c r="D172" s="339">
        <v>0</v>
      </c>
      <c r="E172" s="339">
        <v>6.8325417893339999E-2</v>
      </c>
      <c r="F172" s="339">
        <v>6.8325417893339999E-2</v>
      </c>
      <c r="G172" s="339">
        <v>0</v>
      </c>
      <c r="H172" s="339">
        <v>0</v>
      </c>
      <c r="I172" s="339">
        <v>0</v>
      </c>
      <c r="J172" s="339">
        <v>0</v>
      </c>
      <c r="K172" s="339">
        <v>5.6072137398619999E-2</v>
      </c>
      <c r="L172" s="339">
        <v>5.6072137398619999E-2</v>
      </c>
      <c r="M172" s="339">
        <v>0</v>
      </c>
      <c r="N172" s="339">
        <v>0</v>
      </c>
      <c r="O172" s="339">
        <v>2.7421572399000002E-4</v>
      </c>
      <c r="P172" s="339">
        <v>2.7421572399000002E-4</v>
      </c>
      <c r="Q172" s="339">
        <v>0</v>
      </c>
      <c r="R172" s="339">
        <v>0</v>
      </c>
      <c r="S172" s="339">
        <v>0</v>
      </c>
      <c r="T172" s="339">
        <v>0</v>
      </c>
      <c r="U172" s="339">
        <v>2.2503867852E-4</v>
      </c>
      <c r="V172" s="339">
        <v>2.2503867852E-4</v>
      </c>
      <c r="W172" s="339">
        <v>0</v>
      </c>
      <c r="X172" s="339">
        <v>0</v>
      </c>
      <c r="Y172" s="339">
        <v>0</v>
      </c>
      <c r="Z172" s="339">
        <v>0</v>
      </c>
      <c r="AA172" s="339">
        <v>0</v>
      </c>
      <c r="AB172" s="339">
        <v>0</v>
      </c>
      <c r="AC172" s="339">
        <v>0</v>
      </c>
      <c r="AD172" s="339">
        <v>0</v>
      </c>
      <c r="AE172" s="339">
        <v>0</v>
      </c>
      <c r="AF172" s="339">
        <v>0</v>
      </c>
      <c r="AG172" s="305">
        <v>47</v>
      </c>
      <c r="AH172" s="304">
        <v>0</v>
      </c>
      <c r="AI172" s="201" t="str">
        <f>IF(L172&gt;'1d. STPIS MED Threshold'!$C$8,"Yes","NO")</f>
        <v>NO</v>
      </c>
      <c r="AJ172" s="126"/>
    </row>
    <row r="173" spans="2:36" x14ac:dyDescent="0.2">
      <c r="B173" s="287" t="s">
        <v>2581</v>
      </c>
      <c r="C173" s="339">
        <v>5.5770504374000004E-4</v>
      </c>
      <c r="D173" s="339">
        <v>5.5770504374000004E-4</v>
      </c>
      <c r="E173" s="339">
        <v>1.0408771856330001E-2</v>
      </c>
      <c r="F173" s="339">
        <v>1.0408771856330001E-2</v>
      </c>
      <c r="G173" s="339">
        <v>0</v>
      </c>
      <c r="H173" s="339">
        <v>0</v>
      </c>
      <c r="I173" s="339">
        <v>0</v>
      </c>
      <c r="J173" s="339">
        <v>0</v>
      </c>
      <c r="K173" s="339">
        <v>8.6421103627199996E-3</v>
      </c>
      <c r="L173" s="339">
        <v>8.6421103627199996E-3</v>
      </c>
      <c r="M173" s="339">
        <v>1.7428282620000001E-5</v>
      </c>
      <c r="N173" s="339">
        <v>1.7428282620000001E-5</v>
      </c>
      <c r="O173" s="339">
        <v>1.5615062059999999E-4</v>
      </c>
      <c r="P173" s="339">
        <v>1.5615062059999999E-4</v>
      </c>
      <c r="Q173" s="339">
        <v>0</v>
      </c>
      <c r="R173" s="339">
        <v>0</v>
      </c>
      <c r="S173" s="339">
        <v>0</v>
      </c>
      <c r="T173" s="339">
        <v>0</v>
      </c>
      <c r="U173" s="339">
        <v>1.3127256247000001E-4</v>
      </c>
      <c r="V173" s="339">
        <v>1.3127256247000001E-4</v>
      </c>
      <c r="W173" s="339">
        <v>0</v>
      </c>
      <c r="X173" s="339">
        <v>0</v>
      </c>
      <c r="Y173" s="339">
        <v>0</v>
      </c>
      <c r="Z173" s="339">
        <v>0</v>
      </c>
      <c r="AA173" s="339">
        <v>0</v>
      </c>
      <c r="AB173" s="339">
        <v>0</v>
      </c>
      <c r="AC173" s="339">
        <v>0</v>
      </c>
      <c r="AD173" s="339">
        <v>0</v>
      </c>
      <c r="AE173" s="339">
        <v>0</v>
      </c>
      <c r="AF173" s="339">
        <v>0</v>
      </c>
      <c r="AG173" s="305">
        <v>160</v>
      </c>
      <c r="AH173" s="304">
        <v>42</v>
      </c>
      <c r="AI173" s="201" t="str">
        <f>IF(L173&gt;'1d. STPIS MED Threshold'!$C$8,"Yes","NO")</f>
        <v>NO</v>
      </c>
      <c r="AJ173" s="126"/>
    </row>
    <row r="174" spans="2:36" x14ac:dyDescent="0.2">
      <c r="B174" s="287" t="s">
        <v>2582</v>
      </c>
      <c r="C174" s="339">
        <v>0</v>
      </c>
      <c r="D174" s="339">
        <v>0</v>
      </c>
      <c r="E174" s="339">
        <v>5.367772797038E-2</v>
      </c>
      <c r="F174" s="339">
        <v>5.367772797038E-2</v>
      </c>
      <c r="G174" s="339">
        <v>0</v>
      </c>
      <c r="H174" s="339">
        <v>0</v>
      </c>
      <c r="I174" s="339">
        <v>0</v>
      </c>
      <c r="J174" s="339">
        <v>0</v>
      </c>
      <c r="K174" s="339">
        <v>4.4051321320849997E-2</v>
      </c>
      <c r="L174" s="339">
        <v>4.4051321320849997E-2</v>
      </c>
      <c r="M174" s="339">
        <v>0</v>
      </c>
      <c r="N174" s="339">
        <v>0</v>
      </c>
      <c r="O174" s="339">
        <v>3.8847227565000001E-4</v>
      </c>
      <c r="P174" s="339">
        <v>3.8847227565000001E-4</v>
      </c>
      <c r="Q174" s="339">
        <v>0</v>
      </c>
      <c r="R174" s="339">
        <v>0</v>
      </c>
      <c r="S174" s="339">
        <v>0</v>
      </c>
      <c r="T174" s="339">
        <v>0</v>
      </c>
      <c r="U174" s="339">
        <v>3.1880479457000002E-4</v>
      </c>
      <c r="V174" s="339">
        <v>3.1880479457000002E-4</v>
      </c>
      <c r="W174" s="339">
        <v>0</v>
      </c>
      <c r="X174" s="339">
        <v>0</v>
      </c>
      <c r="Y174" s="339">
        <v>0</v>
      </c>
      <c r="Z174" s="339">
        <v>0</v>
      </c>
      <c r="AA174" s="339">
        <v>0</v>
      </c>
      <c r="AB174" s="339">
        <v>0</v>
      </c>
      <c r="AC174" s="339">
        <v>0</v>
      </c>
      <c r="AD174" s="339">
        <v>0</v>
      </c>
      <c r="AE174" s="339">
        <v>0</v>
      </c>
      <c r="AF174" s="339">
        <v>0</v>
      </c>
      <c r="AG174" s="305">
        <v>145</v>
      </c>
      <c r="AH174" s="304">
        <v>24</v>
      </c>
      <c r="AI174" s="201" t="str">
        <f>IF(L174&gt;'1d. STPIS MED Threshold'!$C$8,"Yes","NO")</f>
        <v>NO</v>
      </c>
      <c r="AJ174" s="126"/>
    </row>
    <row r="175" spans="2:36" x14ac:dyDescent="0.2">
      <c r="B175" s="287" t="s">
        <v>2583</v>
      </c>
      <c r="C175" s="339">
        <v>0.27080065530343</v>
      </c>
      <c r="D175" s="339">
        <v>0.27080065530343</v>
      </c>
      <c r="E175" s="339">
        <v>2.8857396397870001E-2</v>
      </c>
      <c r="F175" s="339">
        <v>2.8857396397870001E-2</v>
      </c>
      <c r="G175" s="339">
        <v>0</v>
      </c>
      <c r="H175" s="339">
        <v>0</v>
      </c>
      <c r="I175" s="339">
        <v>0</v>
      </c>
      <c r="J175" s="339">
        <v>0</v>
      </c>
      <c r="K175" s="339">
        <v>7.2246792417449995E-2</v>
      </c>
      <c r="L175" s="339">
        <v>7.2246792417449995E-2</v>
      </c>
      <c r="M175" s="339">
        <v>7.25016556868E-3</v>
      </c>
      <c r="N175" s="339">
        <v>7.25016556868E-3</v>
      </c>
      <c r="O175" s="339">
        <v>2.7802427571E-4</v>
      </c>
      <c r="P175" s="339">
        <v>2.7802427571E-4</v>
      </c>
      <c r="Q175" s="339">
        <v>0</v>
      </c>
      <c r="R175" s="339">
        <v>0</v>
      </c>
      <c r="S175" s="339">
        <v>0</v>
      </c>
      <c r="T175" s="339">
        <v>0</v>
      </c>
      <c r="U175" s="339">
        <v>1.52838769163E-3</v>
      </c>
      <c r="V175" s="339">
        <v>1.52838769163E-3</v>
      </c>
      <c r="W175" s="339">
        <v>0</v>
      </c>
      <c r="X175" s="339">
        <v>0</v>
      </c>
      <c r="Y175" s="339">
        <v>0</v>
      </c>
      <c r="Z175" s="339">
        <v>0</v>
      </c>
      <c r="AA175" s="339">
        <v>0</v>
      </c>
      <c r="AB175" s="339">
        <v>0</v>
      </c>
      <c r="AC175" s="339">
        <v>0</v>
      </c>
      <c r="AD175" s="339">
        <v>0</v>
      </c>
      <c r="AE175" s="339">
        <v>0</v>
      </c>
      <c r="AF175" s="339">
        <v>0</v>
      </c>
      <c r="AG175" s="305">
        <v>161</v>
      </c>
      <c r="AH175" s="304">
        <v>34</v>
      </c>
      <c r="AI175" s="201" t="str">
        <f>IF(L175&gt;'1d. STPIS MED Threshold'!$C$8,"Yes","NO")</f>
        <v>NO</v>
      </c>
      <c r="AJ175" s="126"/>
    </row>
    <row r="176" spans="2:36" x14ac:dyDescent="0.2">
      <c r="B176" s="287" t="s">
        <v>2584</v>
      </c>
      <c r="C176" s="339">
        <v>0</v>
      </c>
      <c r="D176" s="339">
        <v>0</v>
      </c>
      <c r="E176" s="339">
        <v>3.51529323944E-3</v>
      </c>
      <c r="F176" s="339">
        <v>3.51529323944E-3</v>
      </c>
      <c r="G176" s="339">
        <v>0</v>
      </c>
      <c r="H176" s="339">
        <v>0</v>
      </c>
      <c r="I176" s="339">
        <v>0</v>
      </c>
      <c r="J176" s="339">
        <v>0</v>
      </c>
      <c r="K176" s="339">
        <v>2.8848708371800001E-3</v>
      </c>
      <c r="L176" s="339">
        <v>2.8848708371800001E-3</v>
      </c>
      <c r="M176" s="339">
        <v>0</v>
      </c>
      <c r="N176" s="339">
        <v>0</v>
      </c>
      <c r="O176" s="339">
        <v>1.9042758610000001E-5</v>
      </c>
      <c r="P176" s="339">
        <v>1.9042758610000001E-5</v>
      </c>
      <c r="Q176" s="339">
        <v>0</v>
      </c>
      <c r="R176" s="339">
        <v>0</v>
      </c>
      <c r="S176" s="339">
        <v>0</v>
      </c>
      <c r="T176" s="339">
        <v>0</v>
      </c>
      <c r="U176" s="339">
        <v>1.5627686010000001E-5</v>
      </c>
      <c r="V176" s="339">
        <v>1.5627686010000001E-5</v>
      </c>
      <c r="W176" s="339">
        <v>0</v>
      </c>
      <c r="X176" s="339">
        <v>0</v>
      </c>
      <c r="Y176" s="339">
        <v>0</v>
      </c>
      <c r="Z176" s="339">
        <v>0</v>
      </c>
      <c r="AA176" s="339">
        <v>0</v>
      </c>
      <c r="AB176" s="339">
        <v>0</v>
      </c>
      <c r="AC176" s="339">
        <v>0</v>
      </c>
      <c r="AD176" s="339">
        <v>0</v>
      </c>
      <c r="AE176" s="339">
        <v>0</v>
      </c>
      <c r="AF176" s="339">
        <v>0</v>
      </c>
      <c r="AG176" s="305">
        <v>136</v>
      </c>
      <c r="AH176" s="304">
        <v>17</v>
      </c>
      <c r="AI176" s="201" t="str">
        <f>IF(L176&gt;'1d. STPIS MED Threshold'!$C$8,"Yes","NO")</f>
        <v>NO</v>
      </c>
      <c r="AJ176" s="126"/>
    </row>
    <row r="177" spans="2:36" x14ac:dyDescent="0.2">
      <c r="B177" s="287" t="s">
        <v>2585</v>
      </c>
      <c r="C177" s="339">
        <v>0</v>
      </c>
      <c r="D177" s="339">
        <v>0</v>
      </c>
      <c r="E177" s="339">
        <v>4.3188976527900004E-3</v>
      </c>
      <c r="F177" s="339">
        <v>4.3188976527900004E-3</v>
      </c>
      <c r="G177" s="339">
        <v>0</v>
      </c>
      <c r="H177" s="339">
        <v>0</v>
      </c>
      <c r="I177" s="339">
        <v>0</v>
      </c>
      <c r="J177" s="339">
        <v>0</v>
      </c>
      <c r="K177" s="339">
        <v>3.5443591867400002E-3</v>
      </c>
      <c r="L177" s="339">
        <v>3.5443591867400002E-3</v>
      </c>
      <c r="M177" s="339">
        <v>0</v>
      </c>
      <c r="N177" s="339">
        <v>0</v>
      </c>
      <c r="O177" s="339">
        <v>5.3319724109999997E-5</v>
      </c>
      <c r="P177" s="339">
        <v>5.3319724109999997E-5</v>
      </c>
      <c r="Q177" s="339">
        <v>0</v>
      </c>
      <c r="R177" s="339">
        <v>0</v>
      </c>
      <c r="S177" s="339">
        <v>0</v>
      </c>
      <c r="T177" s="339">
        <v>0</v>
      </c>
      <c r="U177" s="339">
        <v>4.3757520820000003E-5</v>
      </c>
      <c r="V177" s="339">
        <v>4.3757520820000003E-5</v>
      </c>
      <c r="W177" s="339">
        <v>0</v>
      </c>
      <c r="X177" s="339">
        <v>0</v>
      </c>
      <c r="Y177" s="339">
        <v>0</v>
      </c>
      <c r="Z177" s="339">
        <v>0</v>
      </c>
      <c r="AA177" s="339">
        <v>0</v>
      </c>
      <c r="AB177" s="339">
        <v>0</v>
      </c>
      <c r="AC177" s="339">
        <v>0</v>
      </c>
      <c r="AD177" s="339">
        <v>0</v>
      </c>
      <c r="AE177" s="339">
        <v>0</v>
      </c>
      <c r="AF177" s="339">
        <v>0</v>
      </c>
      <c r="AG177" s="305">
        <v>82</v>
      </c>
      <c r="AH177" s="304">
        <v>9</v>
      </c>
      <c r="AI177" s="201" t="str">
        <f>IF(L177&gt;'1d. STPIS MED Threshold'!$C$8,"Yes","NO")</f>
        <v>NO</v>
      </c>
      <c r="AJ177" s="126"/>
    </row>
    <row r="178" spans="2:36" x14ac:dyDescent="0.2">
      <c r="B178" s="287" t="s">
        <v>2586</v>
      </c>
      <c r="C178" s="339">
        <v>0</v>
      </c>
      <c r="D178" s="339">
        <v>0</v>
      </c>
      <c r="E178" s="339">
        <v>0.13091515689329</v>
      </c>
      <c r="F178" s="339">
        <v>0.13091515689329</v>
      </c>
      <c r="G178" s="339">
        <v>0</v>
      </c>
      <c r="H178" s="339">
        <v>0</v>
      </c>
      <c r="I178" s="339">
        <v>0</v>
      </c>
      <c r="J178" s="339">
        <v>0</v>
      </c>
      <c r="K178" s="339">
        <v>0.10743721577146</v>
      </c>
      <c r="L178" s="339">
        <v>0.10743721577146</v>
      </c>
      <c r="M178" s="339">
        <v>0</v>
      </c>
      <c r="N178" s="339">
        <v>0</v>
      </c>
      <c r="O178" s="339">
        <v>6.3983668929999996E-4</v>
      </c>
      <c r="P178" s="339">
        <v>6.3983668929999996E-4</v>
      </c>
      <c r="Q178" s="339">
        <v>0</v>
      </c>
      <c r="R178" s="339">
        <v>0</v>
      </c>
      <c r="S178" s="339">
        <v>0</v>
      </c>
      <c r="T178" s="339">
        <v>0</v>
      </c>
      <c r="U178" s="339">
        <v>5.2509024989000005E-4</v>
      </c>
      <c r="V178" s="339">
        <v>5.2509024989000005E-4</v>
      </c>
      <c r="W178" s="339">
        <v>0</v>
      </c>
      <c r="X178" s="339">
        <v>0</v>
      </c>
      <c r="Y178" s="339">
        <v>0</v>
      </c>
      <c r="Z178" s="339">
        <v>0</v>
      </c>
      <c r="AA178" s="339">
        <v>0</v>
      </c>
      <c r="AB178" s="339">
        <v>0</v>
      </c>
      <c r="AC178" s="339">
        <v>0</v>
      </c>
      <c r="AD178" s="339">
        <v>0</v>
      </c>
      <c r="AE178" s="339">
        <v>0</v>
      </c>
      <c r="AF178" s="339">
        <v>0</v>
      </c>
      <c r="AG178" s="305">
        <v>89</v>
      </c>
      <c r="AH178" s="304">
        <v>2</v>
      </c>
      <c r="AI178" s="201" t="str">
        <f>IF(L178&gt;'1d. STPIS MED Threshold'!$C$8,"Yes","NO")</f>
        <v>NO</v>
      </c>
      <c r="AJ178" s="126"/>
    </row>
    <row r="179" spans="2:36" x14ac:dyDescent="0.2">
      <c r="B179" s="287" t="s">
        <v>2587</v>
      </c>
      <c r="C179" s="339">
        <v>0</v>
      </c>
      <c r="D179" s="339">
        <v>0</v>
      </c>
      <c r="E179" s="339">
        <v>4.1151401356610003E-2</v>
      </c>
      <c r="F179" s="339">
        <v>4.1151401356610003E-2</v>
      </c>
      <c r="G179" s="339">
        <v>0</v>
      </c>
      <c r="H179" s="339">
        <v>0</v>
      </c>
      <c r="I179" s="339">
        <v>0</v>
      </c>
      <c r="J179" s="339">
        <v>0</v>
      </c>
      <c r="K179" s="339">
        <v>3.3771429464439999E-2</v>
      </c>
      <c r="L179" s="339">
        <v>3.3771429464439999E-2</v>
      </c>
      <c r="M179" s="339">
        <v>0</v>
      </c>
      <c r="N179" s="339">
        <v>0</v>
      </c>
      <c r="O179" s="339">
        <v>2.7040717226000001E-4</v>
      </c>
      <c r="P179" s="339">
        <v>2.7040717226000001E-4</v>
      </c>
      <c r="Q179" s="339">
        <v>0</v>
      </c>
      <c r="R179" s="339">
        <v>0</v>
      </c>
      <c r="S179" s="339">
        <v>0</v>
      </c>
      <c r="T179" s="339">
        <v>0</v>
      </c>
      <c r="U179" s="339">
        <v>2.2191314131999999E-4</v>
      </c>
      <c r="V179" s="339">
        <v>2.2191314131999999E-4</v>
      </c>
      <c r="W179" s="339">
        <v>0</v>
      </c>
      <c r="X179" s="339">
        <v>0</v>
      </c>
      <c r="Y179" s="339">
        <v>0</v>
      </c>
      <c r="Z179" s="339">
        <v>0</v>
      </c>
      <c r="AA179" s="339">
        <v>0</v>
      </c>
      <c r="AB179" s="339">
        <v>0</v>
      </c>
      <c r="AC179" s="339">
        <v>0</v>
      </c>
      <c r="AD179" s="339">
        <v>0</v>
      </c>
      <c r="AE179" s="339">
        <v>0</v>
      </c>
      <c r="AF179" s="339">
        <v>0</v>
      </c>
      <c r="AG179" s="305">
        <v>197</v>
      </c>
      <c r="AH179" s="304">
        <v>60</v>
      </c>
      <c r="AI179" s="201" t="str">
        <f>IF(L179&gt;'1d. STPIS MED Threshold'!$C$8,"Yes","NO")</f>
        <v>NO</v>
      </c>
      <c r="AJ179" s="126"/>
    </row>
    <row r="180" spans="2:36" x14ac:dyDescent="0.2">
      <c r="B180" s="287" t="s">
        <v>2588</v>
      </c>
      <c r="C180" s="339">
        <v>0</v>
      </c>
      <c r="D180" s="339">
        <v>0</v>
      </c>
      <c r="E180" s="339">
        <v>9.6432529602000008E-3</v>
      </c>
      <c r="F180" s="339">
        <v>9.6432529602000008E-3</v>
      </c>
      <c r="G180" s="339">
        <v>0</v>
      </c>
      <c r="H180" s="339">
        <v>0</v>
      </c>
      <c r="I180" s="339">
        <v>0</v>
      </c>
      <c r="J180" s="339">
        <v>0</v>
      </c>
      <c r="K180" s="339">
        <v>7.9138601947200005E-3</v>
      </c>
      <c r="L180" s="339">
        <v>7.9138601947200005E-3</v>
      </c>
      <c r="M180" s="339">
        <v>0</v>
      </c>
      <c r="N180" s="339">
        <v>0</v>
      </c>
      <c r="O180" s="339">
        <v>3.046841378E-5</v>
      </c>
      <c r="P180" s="339">
        <v>3.046841378E-5</v>
      </c>
      <c r="Q180" s="339">
        <v>0</v>
      </c>
      <c r="R180" s="339">
        <v>0</v>
      </c>
      <c r="S180" s="339">
        <v>0</v>
      </c>
      <c r="T180" s="339">
        <v>0</v>
      </c>
      <c r="U180" s="339">
        <v>2.5004297609999998E-5</v>
      </c>
      <c r="V180" s="339">
        <v>2.5004297609999998E-5</v>
      </c>
      <c r="W180" s="339">
        <v>0</v>
      </c>
      <c r="X180" s="339">
        <v>0</v>
      </c>
      <c r="Y180" s="339">
        <v>0</v>
      </c>
      <c r="Z180" s="339">
        <v>0</v>
      </c>
      <c r="AA180" s="339">
        <v>0</v>
      </c>
      <c r="AB180" s="339">
        <v>0</v>
      </c>
      <c r="AC180" s="339">
        <v>0</v>
      </c>
      <c r="AD180" s="339">
        <v>0</v>
      </c>
      <c r="AE180" s="339">
        <v>0</v>
      </c>
      <c r="AF180" s="339">
        <v>0</v>
      </c>
      <c r="AG180" s="305">
        <v>122</v>
      </c>
      <c r="AH180" s="304">
        <v>3</v>
      </c>
      <c r="AI180" s="201" t="str">
        <f>IF(L180&gt;'1d. STPIS MED Threshold'!$C$8,"Yes","NO")</f>
        <v>NO</v>
      </c>
      <c r="AJ180" s="126"/>
    </row>
    <row r="181" spans="2:36" x14ac:dyDescent="0.2">
      <c r="B181" s="287" t="s">
        <v>2589</v>
      </c>
      <c r="C181" s="339">
        <v>0</v>
      </c>
      <c r="D181" s="339">
        <v>0</v>
      </c>
      <c r="E181" s="339">
        <v>4.1322786184099999E-3</v>
      </c>
      <c r="F181" s="339">
        <v>4.1322786184099999E-3</v>
      </c>
      <c r="G181" s="339">
        <v>0</v>
      </c>
      <c r="H181" s="339">
        <v>0</v>
      </c>
      <c r="I181" s="339">
        <v>0</v>
      </c>
      <c r="J181" s="339">
        <v>0</v>
      </c>
      <c r="K181" s="339">
        <v>3.39120786385E-3</v>
      </c>
      <c r="L181" s="339">
        <v>3.39120786385E-3</v>
      </c>
      <c r="M181" s="339">
        <v>0</v>
      </c>
      <c r="N181" s="339">
        <v>0</v>
      </c>
      <c r="O181" s="339">
        <v>2.0566179298999999E-4</v>
      </c>
      <c r="P181" s="339">
        <v>2.0566179298999999E-4</v>
      </c>
      <c r="Q181" s="339">
        <v>0</v>
      </c>
      <c r="R181" s="339">
        <v>0</v>
      </c>
      <c r="S181" s="339">
        <v>0</v>
      </c>
      <c r="T181" s="339">
        <v>0</v>
      </c>
      <c r="U181" s="339">
        <v>1.6877900888999999E-4</v>
      </c>
      <c r="V181" s="339">
        <v>1.6877900888999999E-4</v>
      </c>
      <c r="W181" s="339">
        <v>0</v>
      </c>
      <c r="X181" s="339">
        <v>0</v>
      </c>
      <c r="Y181" s="339">
        <v>0</v>
      </c>
      <c r="Z181" s="339">
        <v>0</v>
      </c>
      <c r="AA181" s="339">
        <v>0</v>
      </c>
      <c r="AB181" s="339">
        <v>0</v>
      </c>
      <c r="AC181" s="339">
        <v>0</v>
      </c>
      <c r="AD181" s="339">
        <v>0</v>
      </c>
      <c r="AE181" s="339">
        <v>0</v>
      </c>
      <c r="AF181" s="339">
        <v>0</v>
      </c>
      <c r="AG181" s="305">
        <v>129</v>
      </c>
      <c r="AH181" s="304">
        <v>31</v>
      </c>
      <c r="AI181" s="201" t="str">
        <f>IF(L181&gt;'1d. STPIS MED Threshold'!$C$8,"Yes","NO")</f>
        <v>NO</v>
      </c>
      <c r="AJ181" s="126"/>
    </row>
    <row r="182" spans="2:36" x14ac:dyDescent="0.2">
      <c r="B182" s="287" t="s">
        <v>2590</v>
      </c>
      <c r="C182" s="339">
        <v>0</v>
      </c>
      <c r="D182" s="339">
        <v>0</v>
      </c>
      <c r="E182" s="339">
        <v>1.94236137824E-3</v>
      </c>
      <c r="F182" s="339">
        <v>1.94236137824E-3</v>
      </c>
      <c r="G182" s="339">
        <v>0</v>
      </c>
      <c r="H182" s="339">
        <v>0</v>
      </c>
      <c r="I182" s="339">
        <v>0</v>
      </c>
      <c r="J182" s="339">
        <v>0</v>
      </c>
      <c r="K182" s="339">
        <v>1.59402397287E-3</v>
      </c>
      <c r="L182" s="339">
        <v>1.59402397287E-3</v>
      </c>
      <c r="M182" s="339">
        <v>0</v>
      </c>
      <c r="N182" s="339">
        <v>0</v>
      </c>
      <c r="O182" s="339">
        <v>1.523420689E-5</v>
      </c>
      <c r="P182" s="339">
        <v>1.523420689E-5</v>
      </c>
      <c r="Q182" s="339">
        <v>0</v>
      </c>
      <c r="R182" s="339">
        <v>0</v>
      </c>
      <c r="S182" s="339">
        <v>0</v>
      </c>
      <c r="T182" s="339">
        <v>0</v>
      </c>
      <c r="U182" s="339">
        <v>1.2502148810000001E-5</v>
      </c>
      <c r="V182" s="339">
        <v>1.2502148810000001E-5</v>
      </c>
      <c r="W182" s="339">
        <v>0</v>
      </c>
      <c r="X182" s="339">
        <v>0</v>
      </c>
      <c r="Y182" s="339">
        <v>0</v>
      </c>
      <c r="Z182" s="339">
        <v>0</v>
      </c>
      <c r="AA182" s="339">
        <v>0</v>
      </c>
      <c r="AB182" s="339">
        <v>0</v>
      </c>
      <c r="AC182" s="339">
        <v>0</v>
      </c>
      <c r="AD182" s="339">
        <v>0</v>
      </c>
      <c r="AE182" s="339">
        <v>0</v>
      </c>
      <c r="AF182" s="339">
        <v>0</v>
      </c>
      <c r="AG182" s="305">
        <v>114</v>
      </c>
      <c r="AH182" s="304">
        <v>15</v>
      </c>
      <c r="AI182" s="201" t="str">
        <f>IF(L182&gt;'1d. STPIS MED Threshold'!$C$8,"Yes","NO")</f>
        <v>NO</v>
      </c>
      <c r="AJ182" s="126"/>
    </row>
    <row r="183" spans="2:36" x14ac:dyDescent="0.2">
      <c r="B183" s="287" t="s">
        <v>2591</v>
      </c>
      <c r="C183" s="339">
        <v>0</v>
      </c>
      <c r="D183" s="339">
        <v>0</v>
      </c>
      <c r="E183" s="339">
        <v>7.06486344438E-3</v>
      </c>
      <c r="F183" s="339">
        <v>7.06486344438E-3</v>
      </c>
      <c r="G183" s="339">
        <v>0</v>
      </c>
      <c r="H183" s="339">
        <v>0</v>
      </c>
      <c r="I183" s="339">
        <v>0</v>
      </c>
      <c r="J183" s="339">
        <v>0</v>
      </c>
      <c r="K183" s="339">
        <v>5.79787150917E-3</v>
      </c>
      <c r="L183" s="339">
        <v>5.79787150917E-3</v>
      </c>
      <c r="M183" s="339">
        <v>0</v>
      </c>
      <c r="N183" s="339">
        <v>0</v>
      </c>
      <c r="O183" s="339">
        <v>5.712827583E-5</v>
      </c>
      <c r="P183" s="339">
        <v>5.712827583E-5</v>
      </c>
      <c r="Q183" s="339">
        <v>0</v>
      </c>
      <c r="R183" s="339">
        <v>0</v>
      </c>
      <c r="S183" s="339">
        <v>0</v>
      </c>
      <c r="T183" s="339">
        <v>0</v>
      </c>
      <c r="U183" s="339">
        <v>4.688305803E-5</v>
      </c>
      <c r="V183" s="339">
        <v>4.688305803E-5</v>
      </c>
      <c r="W183" s="339">
        <v>0</v>
      </c>
      <c r="X183" s="339">
        <v>0</v>
      </c>
      <c r="Y183" s="339">
        <v>0</v>
      </c>
      <c r="Z183" s="339">
        <v>0</v>
      </c>
      <c r="AA183" s="339">
        <v>0</v>
      </c>
      <c r="AB183" s="339">
        <v>0</v>
      </c>
      <c r="AC183" s="339">
        <v>0</v>
      </c>
      <c r="AD183" s="339">
        <v>0</v>
      </c>
      <c r="AE183" s="339">
        <v>0</v>
      </c>
      <c r="AF183" s="339">
        <v>0</v>
      </c>
      <c r="AG183" s="305">
        <v>116</v>
      </c>
      <c r="AH183" s="304">
        <v>11</v>
      </c>
      <c r="AI183" s="201" t="str">
        <f>IF(L183&gt;'1d. STPIS MED Threshold'!$C$8,"Yes","NO")</f>
        <v>NO</v>
      </c>
      <c r="AJ183" s="126"/>
    </row>
    <row r="184" spans="2:36" x14ac:dyDescent="0.2">
      <c r="B184" s="287" t="s">
        <v>2592</v>
      </c>
      <c r="C184" s="339">
        <v>0</v>
      </c>
      <c r="D184" s="339">
        <v>0</v>
      </c>
      <c r="E184" s="339">
        <v>4.3265147562299997E-3</v>
      </c>
      <c r="F184" s="339">
        <v>4.3265147562299997E-3</v>
      </c>
      <c r="G184" s="339">
        <v>0</v>
      </c>
      <c r="H184" s="339">
        <v>0</v>
      </c>
      <c r="I184" s="339">
        <v>0</v>
      </c>
      <c r="J184" s="339">
        <v>0</v>
      </c>
      <c r="K184" s="339">
        <v>3.5506102611399999E-3</v>
      </c>
      <c r="L184" s="339">
        <v>3.5506102611399999E-3</v>
      </c>
      <c r="M184" s="339">
        <v>0</v>
      </c>
      <c r="N184" s="339">
        <v>0</v>
      </c>
      <c r="O184" s="339">
        <v>4.1894068939999999E-5</v>
      </c>
      <c r="P184" s="339">
        <v>4.1894068939999999E-5</v>
      </c>
      <c r="Q184" s="339">
        <v>0</v>
      </c>
      <c r="R184" s="339">
        <v>0</v>
      </c>
      <c r="S184" s="339">
        <v>0</v>
      </c>
      <c r="T184" s="339">
        <v>0</v>
      </c>
      <c r="U184" s="339">
        <v>3.4380909220000002E-5</v>
      </c>
      <c r="V184" s="339">
        <v>3.4380909220000002E-5</v>
      </c>
      <c r="W184" s="339">
        <v>0</v>
      </c>
      <c r="X184" s="339">
        <v>0</v>
      </c>
      <c r="Y184" s="339">
        <v>0</v>
      </c>
      <c r="Z184" s="339">
        <v>0</v>
      </c>
      <c r="AA184" s="339">
        <v>0</v>
      </c>
      <c r="AB184" s="339">
        <v>0</v>
      </c>
      <c r="AC184" s="339">
        <v>0</v>
      </c>
      <c r="AD184" s="339">
        <v>0</v>
      </c>
      <c r="AE184" s="339">
        <v>0</v>
      </c>
      <c r="AF184" s="339">
        <v>0</v>
      </c>
      <c r="AG184" s="305">
        <v>58</v>
      </c>
      <c r="AH184" s="304">
        <v>7</v>
      </c>
      <c r="AI184" s="201" t="str">
        <f>IF(L184&gt;'1d. STPIS MED Threshold'!$C$8,"Yes","NO")</f>
        <v>NO</v>
      </c>
      <c r="AJ184" s="126"/>
    </row>
    <row r="185" spans="2:36" x14ac:dyDescent="0.2">
      <c r="B185" s="287" t="s">
        <v>2593</v>
      </c>
      <c r="C185" s="339">
        <v>0</v>
      </c>
      <c r="D185" s="339">
        <v>0</v>
      </c>
      <c r="E185" s="339">
        <v>0.16471986197808999</v>
      </c>
      <c r="F185" s="339">
        <v>0.16471986197808999</v>
      </c>
      <c r="G185" s="339">
        <v>0</v>
      </c>
      <c r="H185" s="339">
        <v>0</v>
      </c>
      <c r="I185" s="339">
        <v>0</v>
      </c>
      <c r="J185" s="339">
        <v>0</v>
      </c>
      <c r="K185" s="339">
        <v>0.13517948397380999</v>
      </c>
      <c r="L185" s="339">
        <v>0.13517948397380999</v>
      </c>
      <c r="M185" s="339">
        <v>0</v>
      </c>
      <c r="N185" s="339">
        <v>0</v>
      </c>
      <c r="O185" s="339">
        <v>1.3139503440999999E-3</v>
      </c>
      <c r="P185" s="339">
        <v>1.3139503440999999E-3</v>
      </c>
      <c r="Q185" s="339">
        <v>0</v>
      </c>
      <c r="R185" s="339">
        <v>0</v>
      </c>
      <c r="S185" s="339">
        <v>0</v>
      </c>
      <c r="T185" s="339">
        <v>0</v>
      </c>
      <c r="U185" s="339">
        <v>1.0783103345900001E-3</v>
      </c>
      <c r="V185" s="339">
        <v>1.0783103345900001E-3</v>
      </c>
      <c r="W185" s="339">
        <v>0</v>
      </c>
      <c r="X185" s="339">
        <v>0</v>
      </c>
      <c r="Y185" s="339">
        <v>0</v>
      </c>
      <c r="Z185" s="339">
        <v>0</v>
      </c>
      <c r="AA185" s="339">
        <v>0</v>
      </c>
      <c r="AB185" s="339">
        <v>0</v>
      </c>
      <c r="AC185" s="339">
        <v>0</v>
      </c>
      <c r="AD185" s="339">
        <v>0</v>
      </c>
      <c r="AE185" s="339">
        <v>0</v>
      </c>
      <c r="AF185" s="339">
        <v>0</v>
      </c>
      <c r="AG185" s="305">
        <v>95</v>
      </c>
      <c r="AH185" s="304">
        <v>44</v>
      </c>
      <c r="AI185" s="201" t="str">
        <f>IF(L185&gt;'1d. STPIS MED Threshold'!$C$8,"Yes","NO")</f>
        <v>NO</v>
      </c>
      <c r="AJ185" s="126"/>
    </row>
    <row r="186" spans="2:36" x14ac:dyDescent="0.2">
      <c r="B186" s="287" t="s">
        <v>2594</v>
      </c>
      <c r="C186" s="339">
        <v>0</v>
      </c>
      <c r="D186" s="339">
        <v>0</v>
      </c>
      <c r="E186" s="339">
        <v>1.7797362197079999E-2</v>
      </c>
      <c r="F186" s="339">
        <v>1.7797362197079999E-2</v>
      </c>
      <c r="G186" s="339">
        <v>0</v>
      </c>
      <c r="H186" s="339">
        <v>0</v>
      </c>
      <c r="I186" s="339">
        <v>0</v>
      </c>
      <c r="J186" s="339">
        <v>0</v>
      </c>
      <c r="K186" s="339">
        <v>1.4605635343569999E-2</v>
      </c>
      <c r="L186" s="339">
        <v>1.4605635343569999E-2</v>
      </c>
      <c r="M186" s="339">
        <v>0</v>
      </c>
      <c r="N186" s="339">
        <v>0</v>
      </c>
      <c r="O186" s="339">
        <v>2.2470455159999999E-4</v>
      </c>
      <c r="P186" s="339">
        <v>2.2470455159999999E-4</v>
      </c>
      <c r="Q186" s="339">
        <v>0</v>
      </c>
      <c r="R186" s="339">
        <v>0</v>
      </c>
      <c r="S186" s="339">
        <v>0</v>
      </c>
      <c r="T186" s="339">
        <v>0</v>
      </c>
      <c r="U186" s="339">
        <v>1.8440669490000001E-4</v>
      </c>
      <c r="V186" s="339">
        <v>1.8440669490000001E-4</v>
      </c>
      <c r="W186" s="339">
        <v>0</v>
      </c>
      <c r="X186" s="339">
        <v>0</v>
      </c>
      <c r="Y186" s="339">
        <v>0</v>
      </c>
      <c r="Z186" s="339">
        <v>0</v>
      </c>
      <c r="AA186" s="339">
        <v>0</v>
      </c>
      <c r="AB186" s="339">
        <v>0</v>
      </c>
      <c r="AC186" s="339">
        <v>0</v>
      </c>
      <c r="AD186" s="339">
        <v>0</v>
      </c>
      <c r="AE186" s="339">
        <v>0</v>
      </c>
      <c r="AF186" s="339">
        <v>0</v>
      </c>
      <c r="AG186" s="305">
        <v>168</v>
      </c>
      <c r="AH186" s="304">
        <v>30</v>
      </c>
      <c r="AI186" s="201" t="str">
        <f>IF(L186&gt;'1d. STPIS MED Threshold'!$C$8,"Yes","NO")</f>
        <v>NO</v>
      </c>
      <c r="AJ186" s="126"/>
    </row>
    <row r="187" spans="2:36" x14ac:dyDescent="0.2">
      <c r="B187" s="287" t="s">
        <v>2595</v>
      </c>
      <c r="C187" s="339">
        <v>0</v>
      </c>
      <c r="D187" s="339">
        <v>0</v>
      </c>
      <c r="E187" s="339">
        <v>1.060300799415E-2</v>
      </c>
      <c r="F187" s="339">
        <v>1.060300799415E-2</v>
      </c>
      <c r="G187" s="339">
        <v>0</v>
      </c>
      <c r="H187" s="339">
        <v>0</v>
      </c>
      <c r="I187" s="339">
        <v>0</v>
      </c>
      <c r="J187" s="339">
        <v>0</v>
      </c>
      <c r="K187" s="339">
        <v>8.7014955695499992E-3</v>
      </c>
      <c r="L187" s="339">
        <v>8.7014955695499992E-3</v>
      </c>
      <c r="M187" s="339">
        <v>0</v>
      </c>
      <c r="N187" s="339">
        <v>0</v>
      </c>
      <c r="O187" s="339">
        <v>9.1405241329999993E-5</v>
      </c>
      <c r="P187" s="339">
        <v>9.1405241329999993E-5</v>
      </c>
      <c r="Q187" s="339">
        <v>0</v>
      </c>
      <c r="R187" s="339">
        <v>0</v>
      </c>
      <c r="S187" s="339">
        <v>0</v>
      </c>
      <c r="T187" s="339">
        <v>0</v>
      </c>
      <c r="U187" s="339">
        <v>7.5012892840000005E-5</v>
      </c>
      <c r="V187" s="339">
        <v>7.5012892840000005E-5</v>
      </c>
      <c r="W187" s="339">
        <v>0</v>
      </c>
      <c r="X187" s="339">
        <v>0</v>
      </c>
      <c r="Y187" s="339">
        <v>0</v>
      </c>
      <c r="Z187" s="339">
        <v>0</v>
      </c>
      <c r="AA187" s="339">
        <v>0</v>
      </c>
      <c r="AB187" s="339">
        <v>0</v>
      </c>
      <c r="AC187" s="339">
        <v>0</v>
      </c>
      <c r="AD187" s="339">
        <v>0</v>
      </c>
      <c r="AE187" s="339">
        <v>0</v>
      </c>
      <c r="AF187" s="339">
        <v>0</v>
      </c>
      <c r="AG187" s="305">
        <v>156</v>
      </c>
      <c r="AH187" s="304">
        <v>14</v>
      </c>
      <c r="AI187" s="201" t="str">
        <f>IF(L187&gt;'1d. STPIS MED Threshold'!$C$8,"Yes","NO")</f>
        <v>NO</v>
      </c>
      <c r="AJ187" s="126"/>
    </row>
    <row r="188" spans="2:36" x14ac:dyDescent="0.2">
      <c r="B188" s="287" t="s">
        <v>2596</v>
      </c>
      <c r="C188" s="339">
        <v>0</v>
      </c>
      <c r="D188" s="339">
        <v>0</v>
      </c>
      <c r="E188" s="339">
        <v>0.11106879386976</v>
      </c>
      <c r="F188" s="339">
        <v>0.11106879386976</v>
      </c>
      <c r="G188" s="339">
        <v>0</v>
      </c>
      <c r="H188" s="339">
        <v>0</v>
      </c>
      <c r="I188" s="339">
        <v>0</v>
      </c>
      <c r="J188" s="339">
        <v>0</v>
      </c>
      <c r="K188" s="339">
        <v>9.1150041413370006E-2</v>
      </c>
      <c r="L188" s="339">
        <v>9.1150041413370006E-2</v>
      </c>
      <c r="M188" s="339">
        <v>0</v>
      </c>
      <c r="N188" s="339">
        <v>0</v>
      </c>
      <c r="O188" s="339">
        <v>1.29109903377E-3</v>
      </c>
      <c r="P188" s="339">
        <v>1.29109903377E-3</v>
      </c>
      <c r="Q188" s="339">
        <v>0</v>
      </c>
      <c r="R188" s="339">
        <v>0</v>
      </c>
      <c r="S188" s="339">
        <v>0</v>
      </c>
      <c r="T188" s="339">
        <v>0</v>
      </c>
      <c r="U188" s="339">
        <v>1.0595571113800001E-3</v>
      </c>
      <c r="V188" s="339">
        <v>1.0595571113800001E-3</v>
      </c>
      <c r="W188" s="339">
        <v>0</v>
      </c>
      <c r="X188" s="339">
        <v>0</v>
      </c>
      <c r="Y188" s="339">
        <v>0</v>
      </c>
      <c r="Z188" s="339">
        <v>0</v>
      </c>
      <c r="AA188" s="339">
        <v>0</v>
      </c>
      <c r="AB188" s="339">
        <v>0</v>
      </c>
      <c r="AC188" s="339">
        <v>0</v>
      </c>
      <c r="AD188" s="339">
        <v>0</v>
      </c>
      <c r="AE188" s="339">
        <v>0</v>
      </c>
      <c r="AF188" s="339">
        <v>0</v>
      </c>
      <c r="AG188" s="305">
        <v>189</v>
      </c>
      <c r="AH188" s="304">
        <v>22</v>
      </c>
      <c r="AI188" s="201" t="str">
        <f>IF(L188&gt;'1d. STPIS MED Threshold'!$C$8,"Yes","NO")</f>
        <v>NO</v>
      </c>
      <c r="AJ188" s="126"/>
    </row>
    <row r="189" spans="2:36" x14ac:dyDescent="0.2">
      <c r="B189" s="287" t="s">
        <v>2597</v>
      </c>
      <c r="C189" s="339">
        <v>0</v>
      </c>
      <c r="D189" s="339">
        <v>0</v>
      </c>
      <c r="E189" s="339">
        <v>3.7133379289900001E-3</v>
      </c>
      <c r="F189" s="339">
        <v>3.7133379289900001E-3</v>
      </c>
      <c r="G189" s="339">
        <v>0</v>
      </c>
      <c r="H189" s="339">
        <v>0</v>
      </c>
      <c r="I189" s="339">
        <v>0</v>
      </c>
      <c r="J189" s="339">
        <v>0</v>
      </c>
      <c r="K189" s="339">
        <v>3.04739877166E-3</v>
      </c>
      <c r="L189" s="339">
        <v>3.04739877166E-3</v>
      </c>
      <c r="M189" s="339">
        <v>0</v>
      </c>
      <c r="N189" s="339">
        <v>0</v>
      </c>
      <c r="O189" s="339">
        <v>1.9042758610000001E-5</v>
      </c>
      <c r="P189" s="339">
        <v>1.9042758610000001E-5</v>
      </c>
      <c r="Q189" s="339">
        <v>0</v>
      </c>
      <c r="R189" s="339">
        <v>0</v>
      </c>
      <c r="S189" s="339">
        <v>0</v>
      </c>
      <c r="T189" s="339">
        <v>0</v>
      </c>
      <c r="U189" s="339">
        <v>1.5627686010000001E-5</v>
      </c>
      <c r="V189" s="339">
        <v>1.5627686010000001E-5</v>
      </c>
      <c r="W189" s="339">
        <v>0</v>
      </c>
      <c r="X189" s="339">
        <v>0</v>
      </c>
      <c r="Y189" s="339">
        <v>0</v>
      </c>
      <c r="Z189" s="339">
        <v>0</v>
      </c>
      <c r="AA189" s="339">
        <v>0</v>
      </c>
      <c r="AB189" s="339">
        <v>0</v>
      </c>
      <c r="AC189" s="339">
        <v>0</v>
      </c>
      <c r="AD189" s="339">
        <v>0</v>
      </c>
      <c r="AE189" s="339">
        <v>0</v>
      </c>
      <c r="AF189" s="339">
        <v>0</v>
      </c>
      <c r="AG189" s="305">
        <v>158</v>
      </c>
      <c r="AH189" s="304">
        <v>18</v>
      </c>
      <c r="AI189" s="201" t="str">
        <f>IF(L189&gt;'1d. STPIS MED Threshold'!$C$8,"Yes","NO")</f>
        <v>NO</v>
      </c>
      <c r="AJ189" s="126"/>
    </row>
    <row r="190" spans="2:36" x14ac:dyDescent="0.2">
      <c r="B190" s="287" t="s">
        <v>2598</v>
      </c>
      <c r="C190" s="339">
        <v>0</v>
      </c>
      <c r="D190" s="339">
        <v>0</v>
      </c>
      <c r="E190" s="339">
        <v>1.0054576546200001E-3</v>
      </c>
      <c r="F190" s="339">
        <v>1.0054576546200001E-3</v>
      </c>
      <c r="G190" s="339">
        <v>0</v>
      </c>
      <c r="H190" s="339">
        <v>0</v>
      </c>
      <c r="I190" s="339">
        <v>0</v>
      </c>
      <c r="J190" s="339">
        <v>0</v>
      </c>
      <c r="K190" s="339">
        <v>8.2514182125000002E-4</v>
      </c>
      <c r="L190" s="339">
        <v>8.2514182125000002E-4</v>
      </c>
      <c r="M190" s="339">
        <v>0</v>
      </c>
      <c r="N190" s="339">
        <v>0</v>
      </c>
      <c r="O190" s="339">
        <v>1.523420689E-5</v>
      </c>
      <c r="P190" s="339">
        <v>1.523420689E-5</v>
      </c>
      <c r="Q190" s="339">
        <v>0</v>
      </c>
      <c r="R190" s="339">
        <v>0</v>
      </c>
      <c r="S190" s="339">
        <v>0</v>
      </c>
      <c r="T190" s="339">
        <v>0</v>
      </c>
      <c r="U190" s="339">
        <v>1.2502148810000001E-5</v>
      </c>
      <c r="V190" s="339">
        <v>1.2502148810000001E-5</v>
      </c>
      <c r="W190" s="339">
        <v>0</v>
      </c>
      <c r="X190" s="339">
        <v>0</v>
      </c>
      <c r="Y190" s="339">
        <v>0</v>
      </c>
      <c r="Z190" s="339">
        <v>0</v>
      </c>
      <c r="AA190" s="339">
        <v>0</v>
      </c>
      <c r="AB190" s="339">
        <v>0</v>
      </c>
      <c r="AC190" s="339">
        <v>0</v>
      </c>
      <c r="AD190" s="339">
        <v>0</v>
      </c>
      <c r="AE190" s="339">
        <v>0</v>
      </c>
      <c r="AF190" s="339">
        <v>0</v>
      </c>
      <c r="AG190" s="305">
        <v>106</v>
      </c>
      <c r="AH190" s="304">
        <v>16</v>
      </c>
      <c r="AI190" s="201" t="str">
        <f>IF(L190&gt;'1d. STPIS MED Threshold'!$C$8,"Yes","NO")</f>
        <v>NO</v>
      </c>
      <c r="AJ190" s="126"/>
    </row>
    <row r="191" spans="2:36" x14ac:dyDescent="0.2">
      <c r="B191" s="287" t="s">
        <v>2599</v>
      </c>
      <c r="C191" s="339">
        <v>1.908396946565E-2</v>
      </c>
      <c r="D191" s="339">
        <v>1.908396946565E-2</v>
      </c>
      <c r="E191" s="339">
        <v>2.8564137915299999E-3</v>
      </c>
      <c r="F191" s="339">
        <v>2.8564137915299999E-3</v>
      </c>
      <c r="G191" s="339">
        <v>0</v>
      </c>
      <c r="H191" s="339">
        <v>0</v>
      </c>
      <c r="I191" s="339">
        <v>0</v>
      </c>
      <c r="J191" s="339">
        <v>0</v>
      </c>
      <c r="K191" s="339">
        <v>5.7666161371500001E-3</v>
      </c>
      <c r="L191" s="339">
        <v>5.7666161371500001E-3</v>
      </c>
      <c r="M191" s="339">
        <v>8.7141413090000003E-5</v>
      </c>
      <c r="N191" s="339">
        <v>8.7141413090000003E-5</v>
      </c>
      <c r="O191" s="339">
        <v>1.523420689E-5</v>
      </c>
      <c r="P191" s="339">
        <v>1.523420689E-5</v>
      </c>
      <c r="Q191" s="339">
        <v>0</v>
      </c>
      <c r="R191" s="339">
        <v>0</v>
      </c>
      <c r="S191" s="339">
        <v>0</v>
      </c>
      <c r="T191" s="339">
        <v>0</v>
      </c>
      <c r="U191" s="339">
        <v>2.8129834819999998E-5</v>
      </c>
      <c r="V191" s="339">
        <v>2.8129834819999998E-5</v>
      </c>
      <c r="W191" s="339">
        <v>0</v>
      </c>
      <c r="X191" s="339">
        <v>0</v>
      </c>
      <c r="Y191" s="339">
        <v>0</v>
      </c>
      <c r="Z191" s="339">
        <v>0</v>
      </c>
      <c r="AA191" s="339">
        <v>0</v>
      </c>
      <c r="AB191" s="339">
        <v>0</v>
      </c>
      <c r="AC191" s="339">
        <v>0</v>
      </c>
      <c r="AD191" s="339">
        <v>0</v>
      </c>
      <c r="AE191" s="339">
        <v>0</v>
      </c>
      <c r="AF191" s="339">
        <v>0</v>
      </c>
      <c r="AG191" s="305">
        <v>47</v>
      </c>
      <c r="AH191" s="304">
        <v>2</v>
      </c>
      <c r="AI191" s="201" t="str">
        <f>IF(L191&gt;'1d. STPIS MED Threshold'!$C$8,"Yes","NO")</f>
        <v>NO</v>
      </c>
      <c r="AJ191" s="126"/>
    </row>
    <row r="192" spans="2:36" x14ac:dyDescent="0.2">
      <c r="B192" s="287" t="s">
        <v>2600</v>
      </c>
      <c r="C192" s="339">
        <v>2.9628080448999999E-3</v>
      </c>
      <c r="D192" s="339">
        <v>2.9628080448999999E-3</v>
      </c>
      <c r="E192" s="339">
        <v>5.320927610857E-2</v>
      </c>
      <c r="F192" s="339">
        <v>5.320927610857E-2</v>
      </c>
      <c r="G192" s="339">
        <v>0</v>
      </c>
      <c r="H192" s="339">
        <v>0</v>
      </c>
      <c r="I192" s="339">
        <v>0</v>
      </c>
      <c r="J192" s="339">
        <v>0</v>
      </c>
      <c r="K192" s="339">
        <v>4.4198221569330003E-2</v>
      </c>
      <c r="L192" s="339">
        <v>4.4198221569330003E-2</v>
      </c>
      <c r="M192" s="339">
        <v>1.7428282620000001E-5</v>
      </c>
      <c r="N192" s="339">
        <v>1.7428282620000001E-5</v>
      </c>
      <c r="O192" s="339">
        <v>2.3613020677E-4</v>
      </c>
      <c r="P192" s="339">
        <v>2.3613020677E-4</v>
      </c>
      <c r="Q192" s="339">
        <v>0</v>
      </c>
      <c r="R192" s="339">
        <v>0</v>
      </c>
      <c r="S192" s="339">
        <v>0</v>
      </c>
      <c r="T192" s="339">
        <v>0</v>
      </c>
      <c r="U192" s="339">
        <v>1.9690884371000001E-4</v>
      </c>
      <c r="V192" s="339">
        <v>1.9690884371000001E-4</v>
      </c>
      <c r="W192" s="339">
        <v>0</v>
      </c>
      <c r="X192" s="339">
        <v>0</v>
      </c>
      <c r="Y192" s="339">
        <v>0</v>
      </c>
      <c r="Z192" s="339">
        <v>0</v>
      </c>
      <c r="AA192" s="339">
        <v>0</v>
      </c>
      <c r="AB192" s="339">
        <v>0</v>
      </c>
      <c r="AC192" s="339">
        <v>0</v>
      </c>
      <c r="AD192" s="339">
        <v>0</v>
      </c>
      <c r="AE192" s="339">
        <v>0</v>
      </c>
      <c r="AF192" s="339">
        <v>0</v>
      </c>
      <c r="AG192" s="305">
        <v>82</v>
      </c>
      <c r="AH192" s="304">
        <v>9</v>
      </c>
      <c r="AI192" s="201" t="str">
        <f>IF(L192&gt;'1d. STPIS MED Threshold'!$C$8,"Yes","NO")</f>
        <v>NO</v>
      </c>
      <c r="AJ192" s="126"/>
    </row>
    <row r="193" spans="2:36" x14ac:dyDescent="0.2">
      <c r="B193" s="287" t="s">
        <v>2601</v>
      </c>
      <c r="C193" s="339">
        <v>0</v>
      </c>
      <c r="D193" s="339">
        <v>0</v>
      </c>
      <c r="E193" s="339">
        <v>7.9979586162800004E-3</v>
      </c>
      <c r="F193" s="339">
        <v>7.9979586162800004E-3</v>
      </c>
      <c r="G193" s="339">
        <v>0</v>
      </c>
      <c r="H193" s="339">
        <v>0</v>
      </c>
      <c r="I193" s="339">
        <v>0</v>
      </c>
      <c r="J193" s="339">
        <v>0</v>
      </c>
      <c r="K193" s="339">
        <v>6.5636281235799997E-3</v>
      </c>
      <c r="L193" s="339">
        <v>6.5636281235799997E-3</v>
      </c>
      <c r="M193" s="339">
        <v>0</v>
      </c>
      <c r="N193" s="339">
        <v>0</v>
      </c>
      <c r="O193" s="339">
        <v>4.9511172390000001E-5</v>
      </c>
      <c r="P193" s="339">
        <v>4.9511172390000001E-5</v>
      </c>
      <c r="Q193" s="339">
        <v>0</v>
      </c>
      <c r="R193" s="339">
        <v>0</v>
      </c>
      <c r="S193" s="339">
        <v>0</v>
      </c>
      <c r="T193" s="339">
        <v>0</v>
      </c>
      <c r="U193" s="339">
        <v>4.0631983620000003E-5</v>
      </c>
      <c r="V193" s="339">
        <v>4.0631983620000003E-5</v>
      </c>
      <c r="W193" s="339">
        <v>0</v>
      </c>
      <c r="X193" s="339">
        <v>0</v>
      </c>
      <c r="Y193" s="339">
        <v>0</v>
      </c>
      <c r="Z193" s="339">
        <v>0</v>
      </c>
      <c r="AA193" s="339">
        <v>0</v>
      </c>
      <c r="AB193" s="339">
        <v>0</v>
      </c>
      <c r="AC193" s="339">
        <v>0</v>
      </c>
      <c r="AD193" s="339">
        <v>0</v>
      </c>
      <c r="AE193" s="339">
        <v>0</v>
      </c>
      <c r="AF193" s="339">
        <v>0</v>
      </c>
      <c r="AG193" s="305">
        <v>165</v>
      </c>
      <c r="AH193" s="304">
        <v>49</v>
      </c>
      <c r="AI193" s="201" t="str">
        <f>IF(L193&gt;'1d. STPIS MED Threshold'!$C$8,"Yes","NO")</f>
        <v>NO</v>
      </c>
      <c r="AJ193" s="126"/>
    </row>
    <row r="194" spans="2:36" x14ac:dyDescent="0.2">
      <c r="B194" s="287" t="s">
        <v>2602</v>
      </c>
      <c r="C194" s="339">
        <v>0</v>
      </c>
      <c r="D194" s="339">
        <v>0</v>
      </c>
      <c r="E194" s="339">
        <v>0</v>
      </c>
      <c r="F194" s="339">
        <v>0</v>
      </c>
      <c r="G194" s="339">
        <v>0</v>
      </c>
      <c r="H194" s="339">
        <v>0</v>
      </c>
      <c r="I194" s="339">
        <v>0</v>
      </c>
      <c r="J194" s="339">
        <v>0</v>
      </c>
      <c r="K194" s="339">
        <v>0</v>
      </c>
      <c r="L194" s="339">
        <v>0</v>
      </c>
      <c r="M194" s="339">
        <v>0</v>
      </c>
      <c r="N194" s="339">
        <v>0</v>
      </c>
      <c r="O194" s="339">
        <v>0</v>
      </c>
      <c r="P194" s="339">
        <v>0</v>
      </c>
      <c r="Q194" s="339">
        <v>0</v>
      </c>
      <c r="R194" s="339">
        <v>0</v>
      </c>
      <c r="S194" s="339">
        <v>0</v>
      </c>
      <c r="T194" s="339">
        <v>0</v>
      </c>
      <c r="U194" s="339">
        <v>0</v>
      </c>
      <c r="V194" s="339">
        <v>0</v>
      </c>
      <c r="W194" s="339">
        <v>0</v>
      </c>
      <c r="X194" s="339">
        <v>0</v>
      </c>
      <c r="Y194" s="339">
        <v>0</v>
      </c>
      <c r="Z194" s="339">
        <v>0</v>
      </c>
      <c r="AA194" s="339">
        <v>0</v>
      </c>
      <c r="AB194" s="339">
        <v>0</v>
      </c>
      <c r="AC194" s="339">
        <v>0</v>
      </c>
      <c r="AD194" s="339">
        <v>0</v>
      </c>
      <c r="AE194" s="339">
        <v>0</v>
      </c>
      <c r="AF194" s="339">
        <v>0</v>
      </c>
      <c r="AG194" s="305">
        <v>139</v>
      </c>
      <c r="AH194" s="304">
        <v>18</v>
      </c>
      <c r="AI194" s="201" t="str">
        <f>IF(L194&gt;'1d. STPIS MED Threshold'!$C$8,"Yes","NO")</f>
        <v>NO</v>
      </c>
      <c r="AJ194" s="126"/>
    </row>
    <row r="195" spans="2:36" x14ac:dyDescent="0.2">
      <c r="B195" s="287" t="s">
        <v>2603</v>
      </c>
      <c r="C195" s="339">
        <v>0</v>
      </c>
      <c r="D195" s="339">
        <v>0</v>
      </c>
      <c r="E195" s="339">
        <v>1.721846233533E-2</v>
      </c>
      <c r="F195" s="339">
        <v>1.721846233533E-2</v>
      </c>
      <c r="G195" s="339">
        <v>0</v>
      </c>
      <c r="H195" s="339">
        <v>0</v>
      </c>
      <c r="I195" s="339">
        <v>0</v>
      </c>
      <c r="J195" s="339">
        <v>0</v>
      </c>
      <c r="K195" s="339">
        <v>1.413055368892E-2</v>
      </c>
      <c r="L195" s="339">
        <v>1.413055368892E-2</v>
      </c>
      <c r="M195" s="339">
        <v>0</v>
      </c>
      <c r="N195" s="339">
        <v>0</v>
      </c>
      <c r="O195" s="339">
        <v>4.1894068939999999E-5</v>
      </c>
      <c r="P195" s="339">
        <v>4.1894068939999999E-5</v>
      </c>
      <c r="Q195" s="339">
        <v>0</v>
      </c>
      <c r="R195" s="339">
        <v>0</v>
      </c>
      <c r="S195" s="339">
        <v>0</v>
      </c>
      <c r="T195" s="339">
        <v>0</v>
      </c>
      <c r="U195" s="339">
        <v>3.4380909220000002E-5</v>
      </c>
      <c r="V195" s="339">
        <v>3.4380909220000002E-5</v>
      </c>
      <c r="W195" s="339">
        <v>0</v>
      </c>
      <c r="X195" s="339">
        <v>0</v>
      </c>
      <c r="Y195" s="339">
        <v>0</v>
      </c>
      <c r="Z195" s="339">
        <v>0</v>
      </c>
      <c r="AA195" s="339">
        <v>0</v>
      </c>
      <c r="AB195" s="339">
        <v>0</v>
      </c>
      <c r="AC195" s="339">
        <v>0</v>
      </c>
      <c r="AD195" s="339">
        <v>0</v>
      </c>
      <c r="AE195" s="339">
        <v>0</v>
      </c>
      <c r="AF195" s="339">
        <v>0</v>
      </c>
      <c r="AG195" s="305">
        <v>111</v>
      </c>
      <c r="AH195" s="304">
        <v>11</v>
      </c>
      <c r="AI195" s="201" t="str">
        <f>IF(L195&gt;'1d. STPIS MED Threshold'!$C$8,"Yes","NO")</f>
        <v>NO</v>
      </c>
      <c r="AJ195" s="126"/>
    </row>
    <row r="196" spans="2:36" x14ac:dyDescent="0.2">
      <c r="B196" s="287" t="s">
        <v>2604</v>
      </c>
      <c r="C196" s="339">
        <v>0</v>
      </c>
      <c r="D196" s="339">
        <v>0</v>
      </c>
      <c r="E196" s="339">
        <v>1.1303781511E-2</v>
      </c>
      <c r="F196" s="339">
        <v>1.1303781511E-2</v>
      </c>
      <c r="G196" s="339">
        <v>0</v>
      </c>
      <c r="H196" s="339">
        <v>0</v>
      </c>
      <c r="I196" s="339">
        <v>0</v>
      </c>
      <c r="J196" s="339">
        <v>0</v>
      </c>
      <c r="K196" s="339">
        <v>9.2765944146700006E-3</v>
      </c>
      <c r="L196" s="339">
        <v>9.2765944146700006E-3</v>
      </c>
      <c r="M196" s="339">
        <v>0</v>
      </c>
      <c r="N196" s="339">
        <v>0</v>
      </c>
      <c r="O196" s="339">
        <v>6.474537927E-5</v>
      </c>
      <c r="P196" s="339">
        <v>6.474537927E-5</v>
      </c>
      <c r="Q196" s="339">
        <v>0</v>
      </c>
      <c r="R196" s="339">
        <v>0</v>
      </c>
      <c r="S196" s="339">
        <v>0</v>
      </c>
      <c r="T196" s="339">
        <v>0</v>
      </c>
      <c r="U196" s="339">
        <v>5.313413243E-5</v>
      </c>
      <c r="V196" s="339">
        <v>5.313413243E-5</v>
      </c>
      <c r="W196" s="339">
        <v>0</v>
      </c>
      <c r="X196" s="339">
        <v>0</v>
      </c>
      <c r="Y196" s="339">
        <v>0</v>
      </c>
      <c r="Z196" s="339">
        <v>0</v>
      </c>
      <c r="AA196" s="339">
        <v>0</v>
      </c>
      <c r="AB196" s="339">
        <v>0</v>
      </c>
      <c r="AC196" s="339">
        <v>0</v>
      </c>
      <c r="AD196" s="339">
        <v>0</v>
      </c>
      <c r="AE196" s="339">
        <v>0</v>
      </c>
      <c r="AF196" s="339">
        <v>0</v>
      </c>
      <c r="AG196" s="305">
        <v>132</v>
      </c>
      <c r="AH196" s="304">
        <v>22</v>
      </c>
      <c r="AI196" s="201" t="str">
        <f>IF(L196&gt;'1d. STPIS MED Threshold'!$C$8,"Yes","NO")</f>
        <v>NO</v>
      </c>
      <c r="AJ196" s="126"/>
    </row>
    <row r="197" spans="2:36" x14ac:dyDescent="0.2">
      <c r="B197" s="287" t="s">
        <v>2605</v>
      </c>
      <c r="C197" s="339">
        <v>0</v>
      </c>
      <c r="D197" s="339">
        <v>0</v>
      </c>
      <c r="E197" s="339">
        <v>2.40319613661E-3</v>
      </c>
      <c r="F197" s="339">
        <v>2.40319613661E-3</v>
      </c>
      <c r="G197" s="339">
        <v>0</v>
      </c>
      <c r="H197" s="339">
        <v>0</v>
      </c>
      <c r="I197" s="339">
        <v>0</v>
      </c>
      <c r="J197" s="339">
        <v>0</v>
      </c>
      <c r="K197" s="339">
        <v>1.97221397428E-3</v>
      </c>
      <c r="L197" s="339">
        <v>1.97221397428E-3</v>
      </c>
      <c r="M197" s="339">
        <v>0</v>
      </c>
      <c r="N197" s="339">
        <v>0</v>
      </c>
      <c r="O197" s="339">
        <v>3.80855172E-6</v>
      </c>
      <c r="P197" s="339">
        <v>3.80855172E-6</v>
      </c>
      <c r="Q197" s="339">
        <v>0</v>
      </c>
      <c r="R197" s="339">
        <v>0</v>
      </c>
      <c r="S197" s="339">
        <v>0</v>
      </c>
      <c r="T197" s="339">
        <v>0</v>
      </c>
      <c r="U197" s="339">
        <v>3.1255371999999998E-6</v>
      </c>
      <c r="V197" s="339">
        <v>3.1255371999999998E-6</v>
      </c>
      <c r="W197" s="339">
        <v>0</v>
      </c>
      <c r="X197" s="339">
        <v>0</v>
      </c>
      <c r="Y197" s="339">
        <v>0</v>
      </c>
      <c r="Z197" s="339">
        <v>0</v>
      </c>
      <c r="AA197" s="339">
        <v>0</v>
      </c>
      <c r="AB197" s="339">
        <v>0</v>
      </c>
      <c r="AC197" s="339">
        <v>0</v>
      </c>
      <c r="AD197" s="339">
        <v>0</v>
      </c>
      <c r="AE197" s="339">
        <v>0</v>
      </c>
      <c r="AF197" s="339">
        <v>0</v>
      </c>
      <c r="AG197" s="305">
        <v>127</v>
      </c>
      <c r="AH197" s="304">
        <v>14</v>
      </c>
      <c r="AI197" s="201" t="str">
        <f>IF(L197&gt;'1d. STPIS MED Threshold'!$C$8,"Yes","NO")</f>
        <v>NO</v>
      </c>
      <c r="AJ197" s="126"/>
    </row>
    <row r="198" spans="2:36" x14ac:dyDescent="0.2">
      <c r="B198" s="287" t="s">
        <v>2606</v>
      </c>
      <c r="C198" s="339">
        <v>0</v>
      </c>
      <c r="D198" s="339">
        <v>0</v>
      </c>
      <c r="E198" s="339">
        <v>1.9941576816580001E-2</v>
      </c>
      <c r="F198" s="339">
        <v>1.9941576816580001E-2</v>
      </c>
      <c r="G198" s="339">
        <v>0</v>
      </c>
      <c r="H198" s="339">
        <v>0</v>
      </c>
      <c r="I198" s="339">
        <v>0</v>
      </c>
      <c r="J198" s="339">
        <v>0</v>
      </c>
      <c r="K198" s="339">
        <v>1.6365312788140001E-2</v>
      </c>
      <c r="L198" s="339">
        <v>1.6365312788140001E-2</v>
      </c>
      <c r="M198" s="339">
        <v>0</v>
      </c>
      <c r="N198" s="339">
        <v>0</v>
      </c>
      <c r="O198" s="339">
        <v>2.5898151710000001E-4</v>
      </c>
      <c r="P198" s="339">
        <v>2.5898151710000001E-4</v>
      </c>
      <c r="Q198" s="339">
        <v>0</v>
      </c>
      <c r="R198" s="339">
        <v>0</v>
      </c>
      <c r="S198" s="339">
        <v>0</v>
      </c>
      <c r="T198" s="339">
        <v>0</v>
      </c>
      <c r="U198" s="339">
        <v>2.1253652972E-4</v>
      </c>
      <c r="V198" s="339">
        <v>2.1253652972E-4</v>
      </c>
      <c r="W198" s="339">
        <v>0</v>
      </c>
      <c r="X198" s="339">
        <v>0</v>
      </c>
      <c r="Y198" s="339">
        <v>0</v>
      </c>
      <c r="Z198" s="339">
        <v>0</v>
      </c>
      <c r="AA198" s="339">
        <v>0</v>
      </c>
      <c r="AB198" s="339">
        <v>0</v>
      </c>
      <c r="AC198" s="339">
        <v>0</v>
      </c>
      <c r="AD198" s="339">
        <v>0</v>
      </c>
      <c r="AE198" s="339">
        <v>0</v>
      </c>
      <c r="AF198" s="339">
        <v>0</v>
      </c>
      <c r="AG198" s="305">
        <v>75</v>
      </c>
      <c r="AH198" s="304">
        <v>12</v>
      </c>
      <c r="AI198" s="201" t="str">
        <f>IF(L198&gt;'1d. STPIS MED Threshold'!$C$8,"Yes","NO")</f>
        <v>NO</v>
      </c>
      <c r="AJ198" s="126"/>
    </row>
    <row r="199" spans="2:36" x14ac:dyDescent="0.2">
      <c r="B199" s="287" t="s">
        <v>2607</v>
      </c>
      <c r="C199" s="339">
        <v>0</v>
      </c>
      <c r="D199" s="339">
        <v>0</v>
      </c>
      <c r="E199" s="339">
        <v>5.143449100611E-2</v>
      </c>
      <c r="F199" s="339">
        <v>5.143449100611E-2</v>
      </c>
      <c r="G199" s="339">
        <v>0</v>
      </c>
      <c r="H199" s="339">
        <v>0</v>
      </c>
      <c r="I199" s="339">
        <v>0</v>
      </c>
      <c r="J199" s="339">
        <v>0</v>
      </c>
      <c r="K199" s="339">
        <v>4.2210379909050001E-2</v>
      </c>
      <c r="L199" s="339">
        <v>4.2210379909050001E-2</v>
      </c>
      <c r="M199" s="339">
        <v>0</v>
      </c>
      <c r="N199" s="339">
        <v>0</v>
      </c>
      <c r="O199" s="339">
        <v>2.2470455159999999E-4</v>
      </c>
      <c r="P199" s="339">
        <v>2.2470455159999999E-4</v>
      </c>
      <c r="Q199" s="339">
        <v>0</v>
      </c>
      <c r="R199" s="339">
        <v>0</v>
      </c>
      <c r="S199" s="339">
        <v>0</v>
      </c>
      <c r="T199" s="339">
        <v>0</v>
      </c>
      <c r="U199" s="339">
        <v>1.8440669490000001E-4</v>
      </c>
      <c r="V199" s="339">
        <v>1.8440669490000001E-4</v>
      </c>
      <c r="W199" s="339">
        <v>0</v>
      </c>
      <c r="X199" s="339">
        <v>0</v>
      </c>
      <c r="Y199" s="339">
        <v>0</v>
      </c>
      <c r="Z199" s="339">
        <v>0</v>
      </c>
      <c r="AA199" s="339">
        <v>0</v>
      </c>
      <c r="AB199" s="339">
        <v>0</v>
      </c>
      <c r="AC199" s="339">
        <v>0</v>
      </c>
      <c r="AD199" s="339">
        <v>0</v>
      </c>
      <c r="AE199" s="339">
        <v>0</v>
      </c>
      <c r="AF199" s="339">
        <v>0</v>
      </c>
      <c r="AG199" s="305">
        <v>66</v>
      </c>
      <c r="AH199" s="304">
        <v>2</v>
      </c>
      <c r="AI199" s="201" t="str">
        <f>IF(L199&gt;'1d. STPIS MED Threshold'!$C$8,"Yes","NO")</f>
        <v>NO</v>
      </c>
      <c r="AJ199" s="126"/>
    </row>
    <row r="200" spans="2:36" x14ac:dyDescent="0.2">
      <c r="B200" s="287" t="s">
        <v>2608</v>
      </c>
      <c r="C200" s="339">
        <v>0</v>
      </c>
      <c r="D200" s="339">
        <v>0</v>
      </c>
      <c r="E200" s="339">
        <v>40.310179877897802</v>
      </c>
      <c r="F200" s="339">
        <v>40.310179877897802</v>
      </c>
      <c r="G200" s="339">
        <v>0</v>
      </c>
      <c r="H200" s="339">
        <v>0</v>
      </c>
      <c r="I200" s="339">
        <v>0</v>
      </c>
      <c r="J200" s="339">
        <v>0</v>
      </c>
      <c r="K200" s="339">
        <v>33.081070183937904</v>
      </c>
      <c r="L200" s="339">
        <v>33.081070183937904</v>
      </c>
      <c r="M200" s="339">
        <v>0</v>
      </c>
      <c r="N200" s="339">
        <v>0</v>
      </c>
      <c r="O200" s="339">
        <v>0.11594754862568001</v>
      </c>
      <c r="P200" s="339">
        <v>0.11594754862568001</v>
      </c>
      <c r="Q200" s="339">
        <v>0</v>
      </c>
      <c r="R200" s="339">
        <v>0</v>
      </c>
      <c r="S200" s="339">
        <v>0</v>
      </c>
      <c r="T200" s="339">
        <v>0</v>
      </c>
      <c r="U200" s="339">
        <v>9.5153854568750001E-2</v>
      </c>
      <c r="V200" s="339">
        <v>9.5153854568750001E-2</v>
      </c>
      <c r="W200" s="339">
        <v>0</v>
      </c>
      <c r="X200" s="339">
        <v>0</v>
      </c>
      <c r="Y200" s="339">
        <v>0</v>
      </c>
      <c r="Z200" s="339">
        <v>0</v>
      </c>
      <c r="AA200" s="339">
        <v>0</v>
      </c>
      <c r="AB200" s="339">
        <v>0</v>
      </c>
      <c r="AC200" s="339">
        <v>0</v>
      </c>
      <c r="AD200" s="339">
        <v>0</v>
      </c>
      <c r="AE200" s="339">
        <v>0</v>
      </c>
      <c r="AF200" s="339">
        <v>0</v>
      </c>
      <c r="AG200" s="305">
        <v>1448</v>
      </c>
      <c r="AH200" s="304">
        <v>785</v>
      </c>
      <c r="AI200" s="201" t="str">
        <f>IF(L200&gt;'1d. STPIS MED Threshold'!$C$8,"Yes","NO")</f>
        <v>Yes</v>
      </c>
      <c r="AJ200" s="373" t="s">
        <v>2027</v>
      </c>
    </row>
    <row r="201" spans="2:36" x14ac:dyDescent="0.2">
      <c r="B201" s="287" t="s">
        <v>2609</v>
      </c>
      <c r="C201" s="339">
        <v>0</v>
      </c>
      <c r="D201" s="339">
        <v>0</v>
      </c>
      <c r="E201" s="339">
        <v>0.13034387413498</v>
      </c>
      <c r="F201" s="339">
        <v>0.13034387413498</v>
      </c>
      <c r="G201" s="339">
        <v>0</v>
      </c>
      <c r="H201" s="339">
        <v>0</v>
      </c>
      <c r="I201" s="339">
        <v>0</v>
      </c>
      <c r="J201" s="339">
        <v>0</v>
      </c>
      <c r="K201" s="339">
        <v>0.1069683851912</v>
      </c>
      <c r="L201" s="339">
        <v>0.1069683851912</v>
      </c>
      <c r="M201" s="339">
        <v>0</v>
      </c>
      <c r="N201" s="339">
        <v>0</v>
      </c>
      <c r="O201" s="339">
        <v>7.0839062029999999E-4</v>
      </c>
      <c r="P201" s="339">
        <v>7.0839062029999999E-4</v>
      </c>
      <c r="Q201" s="339">
        <v>0</v>
      </c>
      <c r="R201" s="339">
        <v>0</v>
      </c>
      <c r="S201" s="339">
        <v>0</v>
      </c>
      <c r="T201" s="339">
        <v>0</v>
      </c>
      <c r="U201" s="339">
        <v>5.8134991951999996E-4</v>
      </c>
      <c r="V201" s="339">
        <v>5.8134991951999996E-4</v>
      </c>
      <c r="W201" s="339">
        <v>0</v>
      </c>
      <c r="X201" s="339">
        <v>0</v>
      </c>
      <c r="Y201" s="339">
        <v>0</v>
      </c>
      <c r="Z201" s="339">
        <v>0</v>
      </c>
      <c r="AA201" s="339">
        <v>0</v>
      </c>
      <c r="AB201" s="339">
        <v>0</v>
      </c>
      <c r="AC201" s="339">
        <v>0</v>
      </c>
      <c r="AD201" s="339">
        <v>0</v>
      </c>
      <c r="AE201" s="339">
        <v>0</v>
      </c>
      <c r="AF201" s="339">
        <v>0</v>
      </c>
      <c r="AG201" s="305">
        <v>289</v>
      </c>
      <c r="AH201" s="304">
        <v>68</v>
      </c>
      <c r="AI201" s="201" t="str">
        <f>IF(L201&gt;'1d. STPIS MED Threshold'!$C$8,"Yes","NO")</f>
        <v>NO</v>
      </c>
      <c r="AJ201" s="126"/>
    </row>
    <row r="202" spans="2:36" x14ac:dyDescent="0.2">
      <c r="B202" s="287" t="s">
        <v>2610</v>
      </c>
      <c r="C202" s="339">
        <v>0</v>
      </c>
      <c r="D202" s="339">
        <v>0</v>
      </c>
      <c r="E202" s="339">
        <v>0.22534438828947001</v>
      </c>
      <c r="F202" s="339">
        <v>0.22534438828947001</v>
      </c>
      <c r="G202" s="339">
        <v>0</v>
      </c>
      <c r="H202" s="339">
        <v>0</v>
      </c>
      <c r="I202" s="339">
        <v>0</v>
      </c>
      <c r="J202" s="339">
        <v>0</v>
      </c>
      <c r="K202" s="339">
        <v>0.18493178515056999</v>
      </c>
      <c r="L202" s="339">
        <v>0.18493178515056999</v>
      </c>
      <c r="M202" s="339">
        <v>0</v>
      </c>
      <c r="N202" s="339">
        <v>0</v>
      </c>
      <c r="O202" s="339">
        <v>3.8314030323700001E-3</v>
      </c>
      <c r="P202" s="339">
        <v>3.8314030323700001E-3</v>
      </c>
      <c r="Q202" s="339">
        <v>0</v>
      </c>
      <c r="R202" s="339">
        <v>0</v>
      </c>
      <c r="S202" s="339">
        <v>0</v>
      </c>
      <c r="T202" s="339">
        <v>0</v>
      </c>
      <c r="U202" s="339">
        <v>3.1442904249199999E-3</v>
      </c>
      <c r="V202" s="339">
        <v>3.1442904249199999E-3</v>
      </c>
      <c r="W202" s="339">
        <v>0</v>
      </c>
      <c r="X202" s="339">
        <v>0</v>
      </c>
      <c r="Y202" s="339">
        <v>0</v>
      </c>
      <c r="Z202" s="339">
        <v>0</v>
      </c>
      <c r="AA202" s="339">
        <v>0</v>
      </c>
      <c r="AB202" s="339">
        <v>0</v>
      </c>
      <c r="AC202" s="339">
        <v>0</v>
      </c>
      <c r="AD202" s="339">
        <v>0</v>
      </c>
      <c r="AE202" s="339">
        <v>0</v>
      </c>
      <c r="AF202" s="339">
        <v>0</v>
      </c>
      <c r="AG202" s="305">
        <v>180</v>
      </c>
      <c r="AH202" s="304">
        <v>28</v>
      </c>
      <c r="AI202" s="201" t="str">
        <f>IF(L202&gt;'1d. STPIS MED Threshold'!$C$8,"Yes","NO")</f>
        <v>NO</v>
      </c>
      <c r="AJ202" s="126"/>
    </row>
    <row r="203" spans="2:36" x14ac:dyDescent="0.2">
      <c r="B203" s="287" t="s">
        <v>2611</v>
      </c>
      <c r="C203" s="339">
        <v>0</v>
      </c>
      <c r="D203" s="339">
        <v>0</v>
      </c>
      <c r="E203" s="339">
        <v>2.0947034471E-4</v>
      </c>
      <c r="F203" s="339">
        <v>2.0947034471E-4</v>
      </c>
      <c r="G203" s="339">
        <v>0</v>
      </c>
      <c r="H203" s="339">
        <v>0</v>
      </c>
      <c r="I203" s="339">
        <v>0</v>
      </c>
      <c r="J203" s="339">
        <v>0</v>
      </c>
      <c r="K203" s="339">
        <v>1.7190454609E-4</v>
      </c>
      <c r="L203" s="339">
        <v>1.7190454609E-4</v>
      </c>
      <c r="M203" s="339">
        <v>0</v>
      </c>
      <c r="N203" s="339">
        <v>0</v>
      </c>
      <c r="O203" s="339">
        <v>3.80855172E-6</v>
      </c>
      <c r="P203" s="339">
        <v>3.80855172E-6</v>
      </c>
      <c r="Q203" s="339">
        <v>0</v>
      </c>
      <c r="R203" s="339">
        <v>0</v>
      </c>
      <c r="S203" s="339">
        <v>0</v>
      </c>
      <c r="T203" s="339">
        <v>0</v>
      </c>
      <c r="U203" s="339">
        <v>3.1255371999999998E-6</v>
      </c>
      <c r="V203" s="339">
        <v>3.1255371999999998E-6</v>
      </c>
      <c r="W203" s="339">
        <v>0</v>
      </c>
      <c r="X203" s="339">
        <v>0</v>
      </c>
      <c r="Y203" s="339">
        <v>0</v>
      </c>
      <c r="Z203" s="339">
        <v>0</v>
      </c>
      <c r="AA203" s="339">
        <v>0</v>
      </c>
      <c r="AB203" s="339">
        <v>0</v>
      </c>
      <c r="AC203" s="339">
        <v>0</v>
      </c>
      <c r="AD203" s="339">
        <v>0</v>
      </c>
      <c r="AE203" s="339">
        <v>0</v>
      </c>
      <c r="AF203" s="339">
        <v>0</v>
      </c>
      <c r="AG203" s="305">
        <v>148</v>
      </c>
      <c r="AH203" s="304">
        <v>18</v>
      </c>
      <c r="AI203" s="201" t="str">
        <f>IF(L203&gt;'1d. STPIS MED Threshold'!$C$8,"Yes","NO")</f>
        <v>NO</v>
      </c>
      <c r="AJ203" s="126"/>
    </row>
    <row r="204" spans="2:36" x14ac:dyDescent="0.2">
      <c r="B204" s="287" t="s">
        <v>2612</v>
      </c>
      <c r="C204" s="339">
        <v>1.86482624002E-3</v>
      </c>
      <c r="D204" s="339">
        <v>1.86482624002E-3</v>
      </c>
      <c r="E204" s="339">
        <v>2.7402529640050001E-2</v>
      </c>
      <c r="F204" s="339">
        <v>2.7402529640050001E-2</v>
      </c>
      <c r="G204" s="339">
        <v>0</v>
      </c>
      <c r="H204" s="339">
        <v>0</v>
      </c>
      <c r="I204" s="339">
        <v>0</v>
      </c>
      <c r="J204" s="339">
        <v>0</v>
      </c>
      <c r="K204" s="339">
        <v>2.2822672646859998E-2</v>
      </c>
      <c r="L204" s="339">
        <v>2.2822672646859998E-2</v>
      </c>
      <c r="M204" s="339">
        <v>1.7428282620000001E-5</v>
      </c>
      <c r="N204" s="339">
        <v>1.7428282620000001E-5</v>
      </c>
      <c r="O204" s="339">
        <v>2.7040717226000001E-4</v>
      </c>
      <c r="P204" s="339">
        <v>2.7040717226000001E-4</v>
      </c>
      <c r="Q204" s="339">
        <v>0</v>
      </c>
      <c r="R204" s="339">
        <v>0</v>
      </c>
      <c r="S204" s="339">
        <v>0</v>
      </c>
      <c r="T204" s="339">
        <v>0</v>
      </c>
      <c r="U204" s="339">
        <v>2.2503867852E-4</v>
      </c>
      <c r="V204" s="339">
        <v>2.2503867852E-4</v>
      </c>
      <c r="W204" s="339">
        <v>0</v>
      </c>
      <c r="X204" s="339">
        <v>0</v>
      </c>
      <c r="Y204" s="339">
        <v>0</v>
      </c>
      <c r="Z204" s="339">
        <v>0</v>
      </c>
      <c r="AA204" s="339">
        <v>0</v>
      </c>
      <c r="AB204" s="339">
        <v>0</v>
      </c>
      <c r="AC204" s="339">
        <v>0</v>
      </c>
      <c r="AD204" s="339">
        <v>0</v>
      </c>
      <c r="AE204" s="339">
        <v>0</v>
      </c>
      <c r="AF204" s="339">
        <v>0</v>
      </c>
      <c r="AG204" s="305">
        <v>109</v>
      </c>
      <c r="AH204" s="304">
        <v>6</v>
      </c>
      <c r="AI204" s="201" t="str">
        <f>IF(L204&gt;'1d. STPIS MED Threshold'!$C$8,"Yes","NO")</f>
        <v>NO</v>
      </c>
      <c r="AJ204" s="126"/>
    </row>
    <row r="205" spans="2:36" x14ac:dyDescent="0.2">
      <c r="B205" s="287" t="s">
        <v>2613</v>
      </c>
      <c r="C205" s="339">
        <v>8.9319948412279998E-2</v>
      </c>
      <c r="D205" s="339">
        <v>8.9319948412279998E-2</v>
      </c>
      <c r="E205" s="339">
        <v>9.6204016498599998E-3</v>
      </c>
      <c r="F205" s="339">
        <v>9.6204016498599998E-3</v>
      </c>
      <c r="G205" s="339">
        <v>0</v>
      </c>
      <c r="H205" s="339">
        <v>0</v>
      </c>
      <c r="I205" s="339">
        <v>0</v>
      </c>
      <c r="J205" s="339">
        <v>0</v>
      </c>
      <c r="K205" s="339">
        <v>2.3913485130259999E-2</v>
      </c>
      <c r="L205" s="339">
        <v>2.3913485130259999E-2</v>
      </c>
      <c r="M205" s="339">
        <v>4.3570706542999998E-4</v>
      </c>
      <c r="N205" s="339">
        <v>4.3570706542999998E-4</v>
      </c>
      <c r="O205" s="339">
        <v>2.2851310330000001E-5</v>
      </c>
      <c r="P205" s="339">
        <v>2.2851310330000001E-5</v>
      </c>
      <c r="Q205" s="339">
        <v>0</v>
      </c>
      <c r="R205" s="339">
        <v>0</v>
      </c>
      <c r="S205" s="339">
        <v>0</v>
      </c>
      <c r="T205" s="339">
        <v>0</v>
      </c>
      <c r="U205" s="339">
        <v>9.6891653249999996E-5</v>
      </c>
      <c r="V205" s="339">
        <v>9.6891653249999996E-5</v>
      </c>
      <c r="W205" s="339">
        <v>0</v>
      </c>
      <c r="X205" s="339">
        <v>0</v>
      </c>
      <c r="Y205" s="339">
        <v>0</v>
      </c>
      <c r="Z205" s="339">
        <v>0</v>
      </c>
      <c r="AA205" s="339">
        <v>0</v>
      </c>
      <c r="AB205" s="339">
        <v>0</v>
      </c>
      <c r="AC205" s="339">
        <v>0</v>
      </c>
      <c r="AD205" s="339">
        <v>0</v>
      </c>
      <c r="AE205" s="339">
        <v>0</v>
      </c>
      <c r="AF205" s="339">
        <v>0</v>
      </c>
      <c r="AG205" s="305">
        <v>103</v>
      </c>
      <c r="AH205" s="304">
        <v>17</v>
      </c>
      <c r="AI205" s="201" t="str">
        <f>IF(L205&gt;'1d. STPIS MED Threshold'!$C$8,"Yes","NO")</f>
        <v>NO</v>
      </c>
      <c r="AJ205" s="126"/>
    </row>
    <row r="206" spans="2:36" x14ac:dyDescent="0.2">
      <c r="B206" s="287" t="s">
        <v>2614</v>
      </c>
      <c r="C206" s="339">
        <v>0</v>
      </c>
      <c r="D206" s="339">
        <v>0</v>
      </c>
      <c r="E206" s="339">
        <v>0.99316745821066998</v>
      </c>
      <c r="F206" s="339">
        <v>0.99316745821066998</v>
      </c>
      <c r="G206" s="339">
        <v>0</v>
      </c>
      <c r="H206" s="339">
        <v>0</v>
      </c>
      <c r="I206" s="339">
        <v>0</v>
      </c>
      <c r="J206" s="339">
        <v>0</v>
      </c>
      <c r="K206" s="339">
        <v>0.81505571270062005</v>
      </c>
      <c r="L206" s="339">
        <v>0.81505571270062005</v>
      </c>
      <c r="M206" s="339">
        <v>0</v>
      </c>
      <c r="N206" s="339">
        <v>0</v>
      </c>
      <c r="O206" s="339">
        <v>8.58447558147E-3</v>
      </c>
      <c r="P206" s="339">
        <v>8.58447558147E-3</v>
      </c>
      <c r="Q206" s="339">
        <v>0</v>
      </c>
      <c r="R206" s="339">
        <v>0</v>
      </c>
      <c r="S206" s="339">
        <v>0</v>
      </c>
      <c r="T206" s="339">
        <v>0</v>
      </c>
      <c r="U206" s="339">
        <v>7.0449608526500004E-3</v>
      </c>
      <c r="V206" s="339">
        <v>7.0449608526500004E-3</v>
      </c>
      <c r="W206" s="339">
        <v>0</v>
      </c>
      <c r="X206" s="339">
        <v>0</v>
      </c>
      <c r="Y206" s="339">
        <v>1.16541682694E-3</v>
      </c>
      <c r="Z206" s="339">
        <v>1.16541682694E-3</v>
      </c>
      <c r="AA206" s="339">
        <v>0</v>
      </c>
      <c r="AB206" s="339">
        <v>0</v>
      </c>
      <c r="AC206" s="339">
        <v>0</v>
      </c>
      <c r="AD206" s="339">
        <v>0</v>
      </c>
      <c r="AE206" s="340">
        <v>9.5641438372000005E-4</v>
      </c>
      <c r="AF206" s="340">
        <v>9.5641438372000005E-4</v>
      </c>
      <c r="AG206" s="305">
        <v>350</v>
      </c>
      <c r="AH206" s="304">
        <v>178</v>
      </c>
      <c r="AI206" s="201" t="str">
        <f>IF(L206&gt;'1d. STPIS MED Threshold'!$C$8,"Yes","NO")</f>
        <v>NO</v>
      </c>
      <c r="AJ206" s="126"/>
    </row>
    <row r="207" spans="2:36" x14ac:dyDescent="0.2">
      <c r="B207" s="287" t="s">
        <v>2615</v>
      </c>
      <c r="C207" s="339">
        <v>0</v>
      </c>
      <c r="D207" s="339">
        <v>0</v>
      </c>
      <c r="E207" s="339">
        <v>2.0718521367899998E-3</v>
      </c>
      <c r="F207" s="339">
        <v>2.0718521367899998E-3</v>
      </c>
      <c r="G207" s="339">
        <v>0</v>
      </c>
      <c r="H207" s="339">
        <v>0</v>
      </c>
      <c r="I207" s="339">
        <v>0</v>
      </c>
      <c r="J207" s="339">
        <v>0</v>
      </c>
      <c r="K207" s="339">
        <v>1.7002922377299999E-3</v>
      </c>
      <c r="L207" s="339">
        <v>1.7002922377299999E-3</v>
      </c>
      <c r="M207" s="339">
        <v>0</v>
      </c>
      <c r="N207" s="339">
        <v>0</v>
      </c>
      <c r="O207" s="339">
        <v>7.6171034400000001E-6</v>
      </c>
      <c r="P207" s="339">
        <v>7.6171034400000001E-6</v>
      </c>
      <c r="Q207" s="339">
        <v>0</v>
      </c>
      <c r="R207" s="339">
        <v>0</v>
      </c>
      <c r="S207" s="339">
        <v>0</v>
      </c>
      <c r="T207" s="339">
        <v>0</v>
      </c>
      <c r="U207" s="339">
        <v>6.2510743999999996E-6</v>
      </c>
      <c r="V207" s="339">
        <v>6.2510743999999996E-6</v>
      </c>
      <c r="W207" s="339">
        <v>0</v>
      </c>
      <c r="X207" s="339">
        <v>0</v>
      </c>
      <c r="Y207" s="339">
        <v>0</v>
      </c>
      <c r="Z207" s="339">
        <v>0</v>
      </c>
      <c r="AA207" s="339">
        <v>0</v>
      </c>
      <c r="AB207" s="339">
        <v>0</v>
      </c>
      <c r="AC207" s="339">
        <v>0</v>
      </c>
      <c r="AD207" s="339">
        <v>0</v>
      </c>
      <c r="AE207" s="339">
        <v>0</v>
      </c>
      <c r="AF207" s="339">
        <v>0</v>
      </c>
      <c r="AG207" s="305">
        <v>195</v>
      </c>
      <c r="AH207" s="304">
        <v>34</v>
      </c>
      <c r="AI207" s="201" t="str">
        <f>IF(L207&gt;'1d. STPIS MED Threshold'!$C$8,"Yes","NO")</f>
        <v>NO</v>
      </c>
      <c r="AJ207" s="126"/>
    </row>
    <row r="208" spans="2:36" x14ac:dyDescent="0.2">
      <c r="B208" s="287" t="s">
        <v>2616</v>
      </c>
      <c r="C208" s="339">
        <v>0</v>
      </c>
      <c r="D208" s="339">
        <v>0</v>
      </c>
      <c r="E208" s="339">
        <v>2.9710511983610001E-2</v>
      </c>
      <c r="F208" s="339">
        <v>2.9710511983610001E-2</v>
      </c>
      <c r="G208" s="339">
        <v>0</v>
      </c>
      <c r="H208" s="339">
        <v>0</v>
      </c>
      <c r="I208" s="339">
        <v>0</v>
      </c>
      <c r="J208" s="339">
        <v>0</v>
      </c>
      <c r="K208" s="339">
        <v>2.438231571051E-2</v>
      </c>
      <c r="L208" s="339">
        <v>2.438231571051E-2</v>
      </c>
      <c r="M208" s="339">
        <v>0</v>
      </c>
      <c r="N208" s="339">
        <v>0</v>
      </c>
      <c r="O208" s="339">
        <v>3.5800386186999998E-4</v>
      </c>
      <c r="P208" s="339">
        <v>3.5800386186999998E-4</v>
      </c>
      <c r="Q208" s="339">
        <v>0</v>
      </c>
      <c r="R208" s="339">
        <v>0</v>
      </c>
      <c r="S208" s="339">
        <v>0</v>
      </c>
      <c r="T208" s="339">
        <v>0</v>
      </c>
      <c r="U208" s="339">
        <v>2.9380049695999999E-4</v>
      </c>
      <c r="V208" s="339">
        <v>2.9380049695999999E-4</v>
      </c>
      <c r="W208" s="339">
        <v>0</v>
      </c>
      <c r="X208" s="339">
        <v>0</v>
      </c>
      <c r="Y208" s="339">
        <v>0</v>
      </c>
      <c r="Z208" s="339">
        <v>0</v>
      </c>
      <c r="AA208" s="339">
        <v>0</v>
      </c>
      <c r="AB208" s="339">
        <v>0</v>
      </c>
      <c r="AC208" s="339">
        <v>0</v>
      </c>
      <c r="AD208" s="339">
        <v>0</v>
      </c>
      <c r="AE208" s="339">
        <v>0</v>
      </c>
      <c r="AF208" s="339">
        <v>0</v>
      </c>
      <c r="AG208" s="305">
        <v>130</v>
      </c>
      <c r="AH208" s="304">
        <v>6</v>
      </c>
      <c r="AI208" s="201" t="str">
        <f>IF(L208&gt;'1d. STPIS MED Threshold'!$C$8,"Yes","NO")</f>
        <v>NO</v>
      </c>
      <c r="AJ208" s="126"/>
    </row>
    <row r="209" spans="2:36" x14ac:dyDescent="0.2">
      <c r="B209" s="287" t="s">
        <v>2617</v>
      </c>
      <c r="C209" s="339">
        <v>0</v>
      </c>
      <c r="D209" s="339">
        <v>0</v>
      </c>
      <c r="E209" s="339">
        <v>1.759550895581E-2</v>
      </c>
      <c r="F209" s="339">
        <v>1.759550895581E-2</v>
      </c>
      <c r="G209" s="339">
        <v>0</v>
      </c>
      <c r="H209" s="339">
        <v>0</v>
      </c>
      <c r="I209" s="339">
        <v>0</v>
      </c>
      <c r="J209" s="339">
        <v>0</v>
      </c>
      <c r="K209" s="339">
        <v>1.443998187188E-2</v>
      </c>
      <c r="L209" s="339">
        <v>1.443998187188E-2</v>
      </c>
      <c r="M209" s="339">
        <v>0</v>
      </c>
      <c r="N209" s="339">
        <v>0</v>
      </c>
      <c r="O209" s="339">
        <v>2.9325848260000002E-4</v>
      </c>
      <c r="P209" s="339">
        <v>2.9325848260000002E-4</v>
      </c>
      <c r="Q209" s="339">
        <v>0</v>
      </c>
      <c r="R209" s="339">
        <v>0</v>
      </c>
      <c r="S209" s="339">
        <v>0</v>
      </c>
      <c r="T209" s="339">
        <v>0</v>
      </c>
      <c r="U209" s="339">
        <v>2.4066636452999999E-4</v>
      </c>
      <c r="V209" s="339">
        <v>2.4066636452999999E-4</v>
      </c>
      <c r="W209" s="339">
        <v>0</v>
      </c>
      <c r="X209" s="339">
        <v>0</v>
      </c>
      <c r="Y209" s="339">
        <v>0</v>
      </c>
      <c r="Z209" s="339">
        <v>0</v>
      </c>
      <c r="AA209" s="339">
        <v>0</v>
      </c>
      <c r="AB209" s="339">
        <v>0</v>
      </c>
      <c r="AC209" s="339">
        <v>0</v>
      </c>
      <c r="AD209" s="339">
        <v>0</v>
      </c>
      <c r="AE209" s="339">
        <v>0</v>
      </c>
      <c r="AF209" s="339">
        <v>0</v>
      </c>
      <c r="AG209" s="305">
        <v>111</v>
      </c>
      <c r="AH209" s="304">
        <v>6</v>
      </c>
      <c r="AI209" s="201" t="str">
        <f>IF(L209&gt;'1d. STPIS MED Threshold'!$C$8,"Yes","NO")</f>
        <v>NO</v>
      </c>
      <c r="AJ209" s="126"/>
    </row>
    <row r="210" spans="2:36" x14ac:dyDescent="0.2">
      <c r="B210" s="287" t="s">
        <v>2618</v>
      </c>
      <c r="C210" s="339">
        <v>0</v>
      </c>
      <c r="D210" s="339">
        <v>0</v>
      </c>
      <c r="E210" s="339">
        <v>0.35387158325304002</v>
      </c>
      <c r="F210" s="339">
        <v>0.35387158325304002</v>
      </c>
      <c r="G210" s="339">
        <v>0</v>
      </c>
      <c r="H210" s="339">
        <v>0</v>
      </c>
      <c r="I210" s="339">
        <v>0</v>
      </c>
      <c r="J210" s="339">
        <v>0</v>
      </c>
      <c r="K210" s="339">
        <v>0.29040928909656</v>
      </c>
      <c r="L210" s="339">
        <v>0.29040928909656</v>
      </c>
      <c r="M210" s="339">
        <v>0</v>
      </c>
      <c r="N210" s="339">
        <v>0</v>
      </c>
      <c r="O210" s="339">
        <v>3.7666576530900001E-3</v>
      </c>
      <c r="P210" s="339">
        <v>3.7666576530900001E-3</v>
      </c>
      <c r="Q210" s="339">
        <v>0</v>
      </c>
      <c r="R210" s="339">
        <v>0</v>
      </c>
      <c r="S210" s="339">
        <v>0</v>
      </c>
      <c r="T210" s="339">
        <v>0</v>
      </c>
      <c r="U210" s="339">
        <v>3.09115629249E-3</v>
      </c>
      <c r="V210" s="339">
        <v>3.09115629249E-3</v>
      </c>
      <c r="W210" s="339">
        <v>0</v>
      </c>
      <c r="X210" s="339">
        <v>0</v>
      </c>
      <c r="Y210" s="339">
        <v>0</v>
      </c>
      <c r="Z210" s="339">
        <v>0</v>
      </c>
      <c r="AA210" s="339">
        <v>0</v>
      </c>
      <c r="AB210" s="339">
        <v>0</v>
      </c>
      <c r="AC210" s="339">
        <v>0</v>
      </c>
      <c r="AD210" s="339">
        <v>0</v>
      </c>
      <c r="AE210" s="339">
        <v>0</v>
      </c>
      <c r="AF210" s="339">
        <v>0</v>
      </c>
      <c r="AG210" s="305">
        <v>197</v>
      </c>
      <c r="AH210" s="304">
        <v>93</v>
      </c>
      <c r="AI210" s="201" t="str">
        <f>IF(L210&gt;'1d. STPIS MED Threshold'!$C$8,"Yes","NO")</f>
        <v>NO</v>
      </c>
      <c r="AJ210" s="126"/>
    </row>
    <row r="211" spans="2:36" x14ac:dyDescent="0.2">
      <c r="B211" s="287" t="s">
        <v>2619</v>
      </c>
      <c r="C211" s="339">
        <v>0</v>
      </c>
      <c r="D211" s="339">
        <v>0</v>
      </c>
      <c r="E211" s="339">
        <v>7.4937063682790003E-2</v>
      </c>
      <c r="F211" s="339">
        <v>7.4937063682790003E-2</v>
      </c>
      <c r="G211" s="339">
        <v>0</v>
      </c>
      <c r="H211" s="339">
        <v>0</v>
      </c>
      <c r="I211" s="339">
        <v>0</v>
      </c>
      <c r="J211" s="339">
        <v>0</v>
      </c>
      <c r="K211" s="339">
        <v>6.1498069980780001E-2</v>
      </c>
      <c r="L211" s="339">
        <v>6.1498069980780001E-2</v>
      </c>
      <c r="M211" s="339">
        <v>0</v>
      </c>
      <c r="N211" s="339">
        <v>0</v>
      </c>
      <c r="O211" s="339">
        <v>5.6747420657999995E-4</v>
      </c>
      <c r="P211" s="339">
        <v>5.6747420657999995E-4</v>
      </c>
      <c r="Q211" s="339">
        <v>0</v>
      </c>
      <c r="R211" s="339">
        <v>0</v>
      </c>
      <c r="S211" s="339">
        <v>0</v>
      </c>
      <c r="T211" s="339">
        <v>0</v>
      </c>
      <c r="U211" s="339">
        <v>4.6570504304999999E-4</v>
      </c>
      <c r="V211" s="339">
        <v>4.6570504304999999E-4</v>
      </c>
      <c r="W211" s="339">
        <v>0</v>
      </c>
      <c r="X211" s="339">
        <v>0</v>
      </c>
      <c r="Y211" s="339">
        <v>0</v>
      </c>
      <c r="Z211" s="339">
        <v>0</v>
      </c>
      <c r="AA211" s="339">
        <v>0</v>
      </c>
      <c r="AB211" s="339">
        <v>0</v>
      </c>
      <c r="AC211" s="339">
        <v>0</v>
      </c>
      <c r="AD211" s="339">
        <v>0</v>
      </c>
      <c r="AE211" s="339">
        <v>0</v>
      </c>
      <c r="AF211" s="339">
        <v>0</v>
      </c>
      <c r="AG211" s="305">
        <v>133</v>
      </c>
      <c r="AH211" s="304">
        <v>19</v>
      </c>
      <c r="AI211" s="201" t="str">
        <f>IF(L211&gt;'1d. STPIS MED Threshold'!$C$8,"Yes","NO")</f>
        <v>NO</v>
      </c>
      <c r="AJ211" s="126"/>
    </row>
    <row r="212" spans="2:36" x14ac:dyDescent="0.2">
      <c r="B212" s="287" t="s">
        <v>2620</v>
      </c>
      <c r="C212" s="339">
        <v>0</v>
      </c>
      <c r="D212" s="339">
        <v>0</v>
      </c>
      <c r="E212" s="339">
        <v>2.2691351159889999E-2</v>
      </c>
      <c r="F212" s="339">
        <v>2.2691351159889999E-2</v>
      </c>
      <c r="G212" s="339">
        <v>0</v>
      </c>
      <c r="H212" s="339">
        <v>0</v>
      </c>
      <c r="I212" s="339">
        <v>0</v>
      </c>
      <c r="J212" s="339">
        <v>0</v>
      </c>
      <c r="K212" s="339">
        <v>1.8621950647769999E-2</v>
      </c>
      <c r="L212" s="339">
        <v>1.8621950647769999E-2</v>
      </c>
      <c r="M212" s="339">
        <v>0</v>
      </c>
      <c r="N212" s="339">
        <v>0</v>
      </c>
      <c r="O212" s="339">
        <v>1.7138482749000001E-4</v>
      </c>
      <c r="P212" s="339">
        <v>1.7138482749000001E-4</v>
      </c>
      <c r="Q212" s="339">
        <v>0</v>
      </c>
      <c r="R212" s="339">
        <v>0</v>
      </c>
      <c r="S212" s="339">
        <v>0</v>
      </c>
      <c r="T212" s="339">
        <v>0</v>
      </c>
      <c r="U212" s="339">
        <v>1.4064917408E-4</v>
      </c>
      <c r="V212" s="339">
        <v>1.4064917408E-4</v>
      </c>
      <c r="W212" s="339">
        <v>9.7075534176899996E-3</v>
      </c>
      <c r="X212" s="339">
        <v>9.7075534176899996E-3</v>
      </c>
      <c r="Y212" s="339">
        <v>9.7075534176899996E-3</v>
      </c>
      <c r="Z212" s="378">
        <v>0</v>
      </c>
      <c r="AA212" s="339">
        <v>0</v>
      </c>
      <c r="AB212" s="339">
        <v>0</v>
      </c>
      <c r="AC212" s="339">
        <v>0</v>
      </c>
      <c r="AD212" s="339">
        <v>0</v>
      </c>
      <c r="AE212" s="340">
        <v>1.74092422135E-3</v>
      </c>
      <c r="AF212" s="340">
        <v>1.74092422135E-3</v>
      </c>
      <c r="AG212" s="305">
        <v>99</v>
      </c>
      <c r="AH212" s="304">
        <v>23</v>
      </c>
      <c r="AI212" s="201" t="str">
        <f>IF(L212&gt;'1d. STPIS MED Threshold'!$C$8,"Yes","NO")</f>
        <v>NO</v>
      </c>
      <c r="AJ212" s="126"/>
    </row>
    <row r="213" spans="2:36" x14ac:dyDescent="0.2">
      <c r="B213" s="287" t="s">
        <v>2621</v>
      </c>
      <c r="C213" s="339">
        <v>0</v>
      </c>
      <c r="D213" s="339">
        <v>0</v>
      </c>
      <c r="E213" s="339">
        <v>9.4680595809799994E-3</v>
      </c>
      <c r="F213" s="339">
        <v>9.4680595809799994E-3</v>
      </c>
      <c r="G213" s="339">
        <v>0</v>
      </c>
      <c r="H213" s="339">
        <v>0</v>
      </c>
      <c r="I213" s="339">
        <v>0</v>
      </c>
      <c r="J213" s="339">
        <v>0</v>
      </c>
      <c r="K213" s="339">
        <v>7.7700854834400002E-3</v>
      </c>
      <c r="L213" s="339">
        <v>7.7700854834400002E-3</v>
      </c>
      <c r="M213" s="339">
        <v>0</v>
      </c>
      <c r="N213" s="339">
        <v>0</v>
      </c>
      <c r="O213" s="339">
        <v>2.0185324127000001E-4</v>
      </c>
      <c r="P213" s="339">
        <v>2.0185324127000001E-4</v>
      </c>
      <c r="Q213" s="339">
        <v>0</v>
      </c>
      <c r="R213" s="339">
        <v>0</v>
      </c>
      <c r="S213" s="339">
        <v>0</v>
      </c>
      <c r="T213" s="339">
        <v>0</v>
      </c>
      <c r="U213" s="339">
        <v>1.6565347169E-4</v>
      </c>
      <c r="V213" s="339">
        <v>1.6565347169E-4</v>
      </c>
      <c r="W213" s="339">
        <v>0</v>
      </c>
      <c r="X213" s="339">
        <v>0</v>
      </c>
      <c r="Y213" s="339">
        <v>0</v>
      </c>
      <c r="Z213" s="339">
        <v>0</v>
      </c>
      <c r="AA213" s="339">
        <v>0</v>
      </c>
      <c r="AB213" s="339">
        <v>0</v>
      </c>
      <c r="AC213" s="339">
        <v>0</v>
      </c>
      <c r="AD213" s="339">
        <v>0</v>
      </c>
      <c r="AE213" s="339">
        <v>0</v>
      </c>
      <c r="AF213" s="339">
        <v>0</v>
      </c>
      <c r="AG213" s="305">
        <v>52</v>
      </c>
      <c r="AH213" s="304">
        <v>6</v>
      </c>
      <c r="AI213" s="201" t="str">
        <f>IF(L213&gt;'1d. STPIS MED Threshold'!$C$8,"Yes","NO")</f>
        <v>NO</v>
      </c>
      <c r="AJ213" s="126"/>
    </row>
    <row r="214" spans="2:36" x14ac:dyDescent="0.2">
      <c r="B214" s="287" t="s">
        <v>2622</v>
      </c>
      <c r="C214" s="339">
        <v>7.4505908187809999E-2</v>
      </c>
      <c r="D214" s="339">
        <v>7.4505908187809999E-2</v>
      </c>
      <c r="E214" s="339">
        <v>4.2046411011299996E-3</v>
      </c>
      <c r="F214" s="339">
        <v>4.2046411011299996E-3</v>
      </c>
      <c r="G214" s="339">
        <v>0</v>
      </c>
      <c r="H214" s="339">
        <v>0</v>
      </c>
      <c r="I214" s="339">
        <v>0</v>
      </c>
      <c r="J214" s="339">
        <v>0</v>
      </c>
      <c r="K214" s="339">
        <v>1.681226460798E-2</v>
      </c>
      <c r="L214" s="339">
        <v>1.681226460798E-2</v>
      </c>
      <c r="M214" s="339">
        <v>3.6599393496E-4</v>
      </c>
      <c r="N214" s="339">
        <v>3.6599393496E-4</v>
      </c>
      <c r="O214" s="339">
        <v>1.9042758610000001E-5</v>
      </c>
      <c r="P214" s="339">
        <v>1.9042758610000001E-5</v>
      </c>
      <c r="Q214" s="339">
        <v>0</v>
      </c>
      <c r="R214" s="339">
        <v>0</v>
      </c>
      <c r="S214" s="339">
        <v>0</v>
      </c>
      <c r="T214" s="339">
        <v>0</v>
      </c>
      <c r="U214" s="339">
        <v>8.1263967240000006E-5</v>
      </c>
      <c r="V214" s="339">
        <v>8.1263967240000006E-5</v>
      </c>
      <c r="W214" s="339">
        <v>0</v>
      </c>
      <c r="X214" s="339">
        <v>0</v>
      </c>
      <c r="Y214" s="339">
        <v>0</v>
      </c>
      <c r="Z214" s="339">
        <v>0</v>
      </c>
      <c r="AA214" s="339">
        <v>0</v>
      </c>
      <c r="AB214" s="339">
        <v>0</v>
      </c>
      <c r="AC214" s="339">
        <v>0</v>
      </c>
      <c r="AD214" s="339">
        <v>0</v>
      </c>
      <c r="AE214" s="339">
        <v>0</v>
      </c>
      <c r="AF214" s="339">
        <v>0</v>
      </c>
      <c r="AG214" s="305">
        <v>189</v>
      </c>
      <c r="AH214" s="304">
        <v>48</v>
      </c>
      <c r="AI214" s="201" t="str">
        <f>IF(L214&gt;'1d. STPIS MED Threshold'!$C$8,"Yes","NO")</f>
        <v>NO</v>
      </c>
      <c r="AJ214" s="126"/>
    </row>
    <row r="215" spans="2:36" x14ac:dyDescent="0.2">
      <c r="B215" s="287" t="s">
        <v>2623</v>
      </c>
      <c r="C215" s="339">
        <v>0</v>
      </c>
      <c r="D215" s="339">
        <v>0</v>
      </c>
      <c r="E215" s="339">
        <v>1.558459364657E-2</v>
      </c>
      <c r="F215" s="339">
        <v>1.558459364657E-2</v>
      </c>
      <c r="G215" s="339">
        <v>0</v>
      </c>
      <c r="H215" s="339">
        <v>0</v>
      </c>
      <c r="I215" s="339">
        <v>0</v>
      </c>
      <c r="J215" s="339">
        <v>0</v>
      </c>
      <c r="K215" s="339">
        <v>1.278969822938E-2</v>
      </c>
      <c r="L215" s="339">
        <v>1.278969822938E-2</v>
      </c>
      <c r="M215" s="339">
        <v>0</v>
      </c>
      <c r="N215" s="339">
        <v>0</v>
      </c>
      <c r="O215" s="339">
        <v>1.1806510338E-4</v>
      </c>
      <c r="P215" s="339">
        <v>1.1806510338E-4</v>
      </c>
      <c r="Q215" s="339">
        <v>0</v>
      </c>
      <c r="R215" s="339">
        <v>0</v>
      </c>
      <c r="S215" s="339">
        <v>0</v>
      </c>
      <c r="T215" s="339">
        <v>0</v>
      </c>
      <c r="U215" s="339">
        <v>9.6891653249999996E-5</v>
      </c>
      <c r="V215" s="339">
        <v>9.6891653249999996E-5</v>
      </c>
      <c r="W215" s="339">
        <v>0</v>
      </c>
      <c r="X215" s="339">
        <v>0</v>
      </c>
      <c r="Y215" s="339">
        <v>0</v>
      </c>
      <c r="Z215" s="339">
        <v>0</v>
      </c>
      <c r="AA215" s="339">
        <v>0</v>
      </c>
      <c r="AB215" s="339">
        <v>0</v>
      </c>
      <c r="AC215" s="339">
        <v>0</v>
      </c>
      <c r="AD215" s="339">
        <v>0</v>
      </c>
      <c r="AE215" s="339">
        <v>0</v>
      </c>
      <c r="AF215" s="339">
        <v>0</v>
      </c>
      <c r="AG215" s="305">
        <v>172</v>
      </c>
      <c r="AH215" s="304">
        <v>38</v>
      </c>
      <c r="AI215" s="201" t="str">
        <f>IF(L215&gt;'1d. STPIS MED Threshold'!$C$8,"Yes","NO")</f>
        <v>NO</v>
      </c>
      <c r="AJ215" s="126"/>
    </row>
    <row r="216" spans="2:36" x14ac:dyDescent="0.2">
      <c r="B216" s="287" t="s">
        <v>2624</v>
      </c>
      <c r="C216" s="339">
        <v>0</v>
      </c>
      <c r="D216" s="339">
        <v>0</v>
      </c>
      <c r="E216" s="339">
        <v>0</v>
      </c>
      <c r="F216" s="339">
        <v>0</v>
      </c>
      <c r="G216" s="339">
        <v>0</v>
      </c>
      <c r="H216" s="339">
        <v>0</v>
      </c>
      <c r="I216" s="339">
        <v>0</v>
      </c>
      <c r="J216" s="339">
        <v>0</v>
      </c>
      <c r="K216" s="339">
        <v>0</v>
      </c>
      <c r="L216" s="339">
        <v>0</v>
      </c>
      <c r="M216" s="339">
        <v>0</v>
      </c>
      <c r="N216" s="339">
        <v>0</v>
      </c>
      <c r="O216" s="339">
        <v>0</v>
      </c>
      <c r="P216" s="339">
        <v>0</v>
      </c>
      <c r="Q216" s="339">
        <v>0</v>
      </c>
      <c r="R216" s="339">
        <v>0</v>
      </c>
      <c r="S216" s="339">
        <v>0</v>
      </c>
      <c r="T216" s="339">
        <v>0</v>
      </c>
      <c r="U216" s="339">
        <v>0</v>
      </c>
      <c r="V216" s="339">
        <v>0</v>
      </c>
      <c r="W216" s="339">
        <v>0</v>
      </c>
      <c r="X216" s="339">
        <v>0</v>
      </c>
      <c r="Y216" s="339">
        <v>0</v>
      </c>
      <c r="Z216" s="339">
        <v>0</v>
      </c>
      <c r="AA216" s="339">
        <v>0</v>
      </c>
      <c r="AB216" s="339">
        <v>0</v>
      </c>
      <c r="AC216" s="339">
        <v>0</v>
      </c>
      <c r="AD216" s="339">
        <v>0</v>
      </c>
      <c r="AE216" s="339">
        <v>0</v>
      </c>
      <c r="AF216" s="339">
        <v>0</v>
      </c>
      <c r="AG216" s="305">
        <v>188</v>
      </c>
      <c r="AH216" s="304">
        <v>49</v>
      </c>
      <c r="AI216" s="201" t="str">
        <f>IF(L216&gt;'1d. STPIS MED Threshold'!$C$8,"Yes","NO")</f>
        <v>NO</v>
      </c>
      <c r="AJ216" s="126"/>
    </row>
    <row r="217" spans="2:36" x14ac:dyDescent="0.2">
      <c r="B217" s="287" t="s">
        <v>2625</v>
      </c>
      <c r="C217" s="339">
        <v>0</v>
      </c>
      <c r="D217" s="339">
        <v>0</v>
      </c>
      <c r="E217" s="339">
        <v>1.0923497621559399</v>
      </c>
      <c r="F217" s="339">
        <v>1.0923497621559399</v>
      </c>
      <c r="G217" s="339">
        <v>0</v>
      </c>
      <c r="H217" s="339">
        <v>0</v>
      </c>
      <c r="I217" s="339">
        <v>0</v>
      </c>
      <c r="J217" s="339">
        <v>0</v>
      </c>
      <c r="K217" s="339">
        <v>0.89645095250745999</v>
      </c>
      <c r="L217" s="339">
        <v>0.89645095250745999</v>
      </c>
      <c r="M217" s="339">
        <v>0</v>
      </c>
      <c r="N217" s="339">
        <v>0</v>
      </c>
      <c r="O217" s="339">
        <v>1.8269622610609999E-2</v>
      </c>
      <c r="P217" s="339">
        <v>1.8269622610609999E-2</v>
      </c>
      <c r="Q217" s="339">
        <v>0</v>
      </c>
      <c r="R217" s="339">
        <v>0</v>
      </c>
      <c r="S217" s="339">
        <v>0</v>
      </c>
      <c r="T217" s="339">
        <v>0</v>
      </c>
      <c r="U217" s="339">
        <v>1.4993201956589999E-2</v>
      </c>
      <c r="V217" s="339">
        <v>1.4993201956589999E-2</v>
      </c>
      <c r="W217" s="339">
        <v>0</v>
      </c>
      <c r="X217" s="339">
        <v>0</v>
      </c>
      <c r="Y217" s="339">
        <v>0</v>
      </c>
      <c r="Z217" s="339">
        <v>0</v>
      </c>
      <c r="AA217" s="339">
        <v>0</v>
      </c>
      <c r="AB217" s="339">
        <v>0</v>
      </c>
      <c r="AC217" s="339">
        <v>0</v>
      </c>
      <c r="AD217" s="339">
        <v>0</v>
      </c>
      <c r="AE217" s="339">
        <v>0</v>
      </c>
      <c r="AF217" s="339">
        <v>0</v>
      </c>
      <c r="AG217" s="305">
        <v>212</v>
      </c>
      <c r="AH217" s="304">
        <v>35</v>
      </c>
      <c r="AI217" s="201" t="str">
        <f>IF(L217&gt;'1d. STPIS MED Threshold'!$C$8,"Yes","NO")</f>
        <v>NO</v>
      </c>
      <c r="AJ217" s="126"/>
    </row>
    <row r="218" spans="2:36" x14ac:dyDescent="0.2">
      <c r="B218" s="287" t="s">
        <v>2626</v>
      </c>
      <c r="C218" s="339">
        <v>7.4941615253200002E-3</v>
      </c>
      <c r="D218" s="339">
        <v>7.4941615253200002E-3</v>
      </c>
      <c r="E218" s="339">
        <v>1.9747340678760002E-2</v>
      </c>
      <c r="F218" s="339">
        <v>1.9747340678760002E-2</v>
      </c>
      <c r="G218" s="339">
        <v>0</v>
      </c>
      <c r="H218" s="339">
        <v>0</v>
      </c>
      <c r="I218" s="339">
        <v>0</v>
      </c>
      <c r="J218" s="339">
        <v>0</v>
      </c>
      <c r="K218" s="339">
        <v>1.7549891387580001E-2</v>
      </c>
      <c r="L218" s="339">
        <v>1.7549891387580001E-2</v>
      </c>
      <c r="M218" s="339">
        <v>7.4941615253200002E-3</v>
      </c>
      <c r="N218" s="339">
        <v>7.4941615253200002E-3</v>
      </c>
      <c r="O218" s="339">
        <v>2.4755586193000003E-4</v>
      </c>
      <c r="P218" s="339">
        <v>2.4755586193000003E-4</v>
      </c>
      <c r="Q218" s="339">
        <v>0</v>
      </c>
      <c r="R218" s="339">
        <v>0</v>
      </c>
      <c r="S218" s="339">
        <v>0</v>
      </c>
      <c r="T218" s="339">
        <v>0</v>
      </c>
      <c r="U218" s="339">
        <v>1.54714091484E-3</v>
      </c>
      <c r="V218" s="339">
        <v>1.54714091484E-3</v>
      </c>
      <c r="W218" s="339">
        <v>0</v>
      </c>
      <c r="X218" s="339">
        <v>0</v>
      </c>
      <c r="Y218" s="339">
        <v>0</v>
      </c>
      <c r="Z218" s="339">
        <v>0</v>
      </c>
      <c r="AA218" s="339">
        <v>0</v>
      </c>
      <c r="AB218" s="339">
        <v>0</v>
      </c>
      <c r="AC218" s="339">
        <v>0</v>
      </c>
      <c r="AD218" s="339">
        <v>0</v>
      </c>
      <c r="AE218" s="339">
        <v>0</v>
      </c>
      <c r="AF218" s="339">
        <v>0</v>
      </c>
      <c r="AG218" s="305">
        <v>128</v>
      </c>
      <c r="AH218" s="304">
        <v>12</v>
      </c>
      <c r="AI218" s="201" t="str">
        <f>IF(L218&gt;'1d. STPIS MED Threshold'!$C$8,"Yes","NO")</f>
        <v>NO</v>
      </c>
      <c r="AJ218" s="126"/>
    </row>
    <row r="219" spans="2:36" x14ac:dyDescent="0.2">
      <c r="B219" s="287" t="s">
        <v>2627</v>
      </c>
      <c r="C219" s="339">
        <v>0</v>
      </c>
      <c r="D219" s="339">
        <v>0</v>
      </c>
      <c r="E219" s="339">
        <v>8.5064002711689998E-2</v>
      </c>
      <c r="F219" s="339">
        <v>8.5064002711689998E-2</v>
      </c>
      <c r="G219" s="339">
        <v>0</v>
      </c>
      <c r="H219" s="339">
        <v>0</v>
      </c>
      <c r="I219" s="339">
        <v>0</v>
      </c>
      <c r="J219" s="339">
        <v>0</v>
      </c>
      <c r="K219" s="339">
        <v>6.980887340012E-2</v>
      </c>
      <c r="L219" s="339">
        <v>6.980887340012E-2</v>
      </c>
      <c r="M219" s="339">
        <v>0</v>
      </c>
      <c r="N219" s="339">
        <v>0</v>
      </c>
      <c r="O219" s="339">
        <v>9.1024386156999995E-4</v>
      </c>
      <c r="P219" s="339">
        <v>9.1024386156999995E-4</v>
      </c>
      <c r="Q219" s="339">
        <v>0</v>
      </c>
      <c r="R219" s="339">
        <v>0</v>
      </c>
      <c r="S219" s="339">
        <v>0</v>
      </c>
      <c r="T219" s="339">
        <v>0</v>
      </c>
      <c r="U219" s="339">
        <v>7.4700339121000004E-4</v>
      </c>
      <c r="V219" s="339">
        <v>7.4700339121000004E-4</v>
      </c>
      <c r="W219" s="339">
        <v>0</v>
      </c>
      <c r="X219" s="339">
        <v>0</v>
      </c>
      <c r="Y219" s="339">
        <v>0</v>
      </c>
      <c r="Z219" s="339">
        <v>0</v>
      </c>
      <c r="AA219" s="339">
        <v>0</v>
      </c>
      <c r="AB219" s="339">
        <v>0</v>
      </c>
      <c r="AC219" s="339">
        <v>0</v>
      </c>
      <c r="AD219" s="339">
        <v>0</v>
      </c>
      <c r="AE219" s="339">
        <v>0</v>
      </c>
      <c r="AF219" s="339">
        <v>0</v>
      </c>
      <c r="AG219" s="305">
        <v>69</v>
      </c>
      <c r="AH219" s="304">
        <v>5</v>
      </c>
      <c r="AI219" s="201" t="str">
        <f>IF(L219&gt;'1d. STPIS MED Threshold'!$C$8,"Yes","NO")</f>
        <v>NO</v>
      </c>
      <c r="AJ219" s="126"/>
    </row>
    <row r="220" spans="2:36" x14ac:dyDescent="0.2">
      <c r="B220" s="287" t="s">
        <v>2628</v>
      </c>
      <c r="C220" s="339">
        <v>0</v>
      </c>
      <c r="D220" s="339">
        <v>0</v>
      </c>
      <c r="E220" s="339">
        <v>1.0892457925000001E-3</v>
      </c>
      <c r="F220" s="339">
        <v>1.0892457925000001E-3</v>
      </c>
      <c r="G220" s="339">
        <v>0</v>
      </c>
      <c r="H220" s="339">
        <v>0</v>
      </c>
      <c r="I220" s="339">
        <v>0</v>
      </c>
      <c r="J220" s="339">
        <v>0</v>
      </c>
      <c r="K220" s="339">
        <v>8.9390363969000001E-4</v>
      </c>
      <c r="L220" s="339">
        <v>8.9390363969000001E-4</v>
      </c>
      <c r="M220" s="339">
        <v>0</v>
      </c>
      <c r="N220" s="339">
        <v>0</v>
      </c>
      <c r="O220" s="339">
        <v>7.6171034400000001E-6</v>
      </c>
      <c r="P220" s="339">
        <v>7.6171034400000001E-6</v>
      </c>
      <c r="Q220" s="339">
        <v>0</v>
      </c>
      <c r="R220" s="339">
        <v>0</v>
      </c>
      <c r="S220" s="339">
        <v>0</v>
      </c>
      <c r="T220" s="339">
        <v>0</v>
      </c>
      <c r="U220" s="339">
        <v>6.2510743999999996E-6</v>
      </c>
      <c r="V220" s="339">
        <v>6.2510743999999996E-6</v>
      </c>
      <c r="W220" s="339">
        <v>0</v>
      </c>
      <c r="X220" s="339">
        <v>0</v>
      </c>
      <c r="Y220" s="339">
        <v>0</v>
      </c>
      <c r="Z220" s="339">
        <v>0</v>
      </c>
      <c r="AA220" s="339">
        <v>0</v>
      </c>
      <c r="AB220" s="339">
        <v>0</v>
      </c>
      <c r="AC220" s="339">
        <v>0</v>
      </c>
      <c r="AD220" s="339">
        <v>0</v>
      </c>
      <c r="AE220" s="339">
        <v>0</v>
      </c>
      <c r="AF220" s="339">
        <v>0</v>
      </c>
      <c r="AG220" s="305">
        <v>34</v>
      </c>
      <c r="AH220" s="304">
        <v>0</v>
      </c>
      <c r="AI220" s="201" t="str">
        <f>IF(L220&gt;'1d. STPIS MED Threshold'!$C$8,"Yes","NO")</f>
        <v>NO</v>
      </c>
      <c r="AJ220" s="126"/>
    </row>
    <row r="221" spans="2:36" x14ac:dyDescent="0.2">
      <c r="B221" s="287" t="s">
        <v>2629</v>
      </c>
      <c r="C221" s="339">
        <v>0</v>
      </c>
      <c r="D221" s="339">
        <v>0</v>
      </c>
      <c r="E221" s="339">
        <v>4.4716205768430002E-2</v>
      </c>
      <c r="F221" s="339">
        <v>4.4716205768430002E-2</v>
      </c>
      <c r="G221" s="339">
        <v>0</v>
      </c>
      <c r="H221" s="339">
        <v>0</v>
      </c>
      <c r="I221" s="339">
        <v>0</v>
      </c>
      <c r="J221" s="339">
        <v>0</v>
      </c>
      <c r="K221" s="339">
        <v>3.669693228524E-2</v>
      </c>
      <c r="L221" s="339">
        <v>3.669693228524E-2</v>
      </c>
      <c r="M221" s="339">
        <v>0</v>
      </c>
      <c r="N221" s="339">
        <v>0</v>
      </c>
      <c r="O221" s="339">
        <v>1.1806510338E-4</v>
      </c>
      <c r="P221" s="339">
        <v>1.1806510338E-4</v>
      </c>
      <c r="Q221" s="339">
        <v>0</v>
      </c>
      <c r="R221" s="339">
        <v>0</v>
      </c>
      <c r="S221" s="339">
        <v>0</v>
      </c>
      <c r="T221" s="339">
        <v>0</v>
      </c>
      <c r="U221" s="339">
        <v>9.6891653249999996E-5</v>
      </c>
      <c r="V221" s="339">
        <v>9.6891653249999996E-5</v>
      </c>
      <c r="W221" s="339">
        <v>0</v>
      </c>
      <c r="X221" s="339">
        <v>0</v>
      </c>
      <c r="Y221" s="339">
        <v>0</v>
      </c>
      <c r="Z221" s="339">
        <v>0</v>
      </c>
      <c r="AA221" s="339">
        <v>0</v>
      </c>
      <c r="AB221" s="339">
        <v>0</v>
      </c>
      <c r="AC221" s="339">
        <v>0</v>
      </c>
      <c r="AD221" s="339">
        <v>0</v>
      </c>
      <c r="AE221" s="339">
        <v>0</v>
      </c>
      <c r="AF221" s="339">
        <v>0</v>
      </c>
      <c r="AG221" s="305">
        <v>161</v>
      </c>
      <c r="AH221" s="304">
        <v>12</v>
      </c>
      <c r="AI221" s="201" t="str">
        <f>IF(L221&gt;'1d. STPIS MED Threshold'!$C$8,"Yes","NO")</f>
        <v>NO</v>
      </c>
      <c r="AJ221" s="126"/>
    </row>
    <row r="222" spans="2:36" x14ac:dyDescent="0.2">
      <c r="B222" s="287" t="s">
        <v>2630</v>
      </c>
      <c r="C222" s="339">
        <v>0</v>
      </c>
      <c r="D222" s="339">
        <v>0</v>
      </c>
      <c r="E222" s="339">
        <v>3.3362913085000002E-3</v>
      </c>
      <c r="F222" s="339">
        <v>3.3362913085000002E-3</v>
      </c>
      <c r="G222" s="339">
        <v>0</v>
      </c>
      <c r="H222" s="339">
        <v>0</v>
      </c>
      <c r="I222" s="339">
        <v>0</v>
      </c>
      <c r="J222" s="339">
        <v>0</v>
      </c>
      <c r="K222" s="339">
        <v>2.7379705886900001E-3</v>
      </c>
      <c r="L222" s="339">
        <v>2.7379705886900001E-3</v>
      </c>
      <c r="M222" s="339">
        <v>0</v>
      </c>
      <c r="N222" s="339">
        <v>0</v>
      </c>
      <c r="O222" s="339">
        <v>1.523420689E-5</v>
      </c>
      <c r="P222" s="339">
        <v>1.523420689E-5</v>
      </c>
      <c r="Q222" s="339">
        <v>0</v>
      </c>
      <c r="R222" s="339">
        <v>0</v>
      </c>
      <c r="S222" s="339">
        <v>0</v>
      </c>
      <c r="T222" s="339">
        <v>0</v>
      </c>
      <c r="U222" s="339">
        <v>1.2502148810000001E-5</v>
      </c>
      <c r="V222" s="339">
        <v>1.2502148810000001E-5</v>
      </c>
      <c r="W222" s="339">
        <v>0</v>
      </c>
      <c r="X222" s="339">
        <v>0</v>
      </c>
      <c r="Y222" s="339">
        <v>0</v>
      </c>
      <c r="Z222" s="339">
        <v>0</v>
      </c>
      <c r="AA222" s="339">
        <v>0</v>
      </c>
      <c r="AB222" s="339">
        <v>0</v>
      </c>
      <c r="AC222" s="339">
        <v>0</v>
      </c>
      <c r="AD222" s="339">
        <v>0</v>
      </c>
      <c r="AE222" s="339">
        <v>0</v>
      </c>
      <c r="AF222" s="339">
        <v>0</v>
      </c>
      <c r="AG222" s="305">
        <v>150</v>
      </c>
      <c r="AH222" s="304">
        <v>19</v>
      </c>
      <c r="AI222" s="201" t="str">
        <f>IF(L222&gt;'1d. STPIS MED Threshold'!$C$8,"Yes","NO")</f>
        <v>NO</v>
      </c>
      <c r="AJ222" s="126"/>
    </row>
    <row r="223" spans="2:36" x14ac:dyDescent="0.2">
      <c r="B223" s="287" t="s">
        <v>2631</v>
      </c>
      <c r="C223" s="339">
        <v>0</v>
      </c>
      <c r="D223" s="339">
        <v>0</v>
      </c>
      <c r="E223" s="339">
        <v>1.6072088267000001E-3</v>
      </c>
      <c r="F223" s="339">
        <v>1.6072088267000001E-3</v>
      </c>
      <c r="G223" s="339">
        <v>0</v>
      </c>
      <c r="H223" s="339">
        <v>0</v>
      </c>
      <c r="I223" s="339">
        <v>0</v>
      </c>
      <c r="J223" s="339">
        <v>0</v>
      </c>
      <c r="K223" s="339">
        <v>1.3189766991200001E-3</v>
      </c>
      <c r="L223" s="339">
        <v>1.3189766991200001E-3</v>
      </c>
      <c r="M223" s="339">
        <v>0</v>
      </c>
      <c r="N223" s="339">
        <v>0</v>
      </c>
      <c r="O223" s="339">
        <v>7.6171034400000001E-6</v>
      </c>
      <c r="P223" s="339">
        <v>7.6171034400000001E-6</v>
      </c>
      <c r="Q223" s="339">
        <v>0</v>
      </c>
      <c r="R223" s="339">
        <v>0</v>
      </c>
      <c r="S223" s="339">
        <v>0</v>
      </c>
      <c r="T223" s="339">
        <v>0</v>
      </c>
      <c r="U223" s="339">
        <v>6.2510743999999996E-6</v>
      </c>
      <c r="V223" s="339">
        <v>6.2510743999999996E-6</v>
      </c>
      <c r="W223" s="339">
        <v>0</v>
      </c>
      <c r="X223" s="339">
        <v>0</v>
      </c>
      <c r="Y223" s="339">
        <v>0</v>
      </c>
      <c r="Z223" s="339">
        <v>0</v>
      </c>
      <c r="AA223" s="339">
        <v>0</v>
      </c>
      <c r="AB223" s="339">
        <v>0</v>
      </c>
      <c r="AC223" s="339">
        <v>0</v>
      </c>
      <c r="AD223" s="339">
        <v>0</v>
      </c>
      <c r="AE223" s="339">
        <v>0</v>
      </c>
      <c r="AF223" s="339">
        <v>0</v>
      </c>
      <c r="AG223" s="305">
        <v>130</v>
      </c>
      <c r="AH223" s="304">
        <v>38</v>
      </c>
      <c r="AI223" s="201" t="str">
        <f>IF(L223&gt;'1d. STPIS MED Threshold'!$C$8,"Yes","NO")</f>
        <v>NO</v>
      </c>
      <c r="AJ223" s="126"/>
    </row>
    <row r="224" spans="2:36" x14ac:dyDescent="0.2">
      <c r="B224" s="287" t="s">
        <v>2632</v>
      </c>
      <c r="C224" s="339">
        <v>0</v>
      </c>
      <c r="D224" s="339">
        <v>0</v>
      </c>
      <c r="E224" s="339">
        <v>2.0566179298999999E-4</v>
      </c>
      <c r="F224" s="339">
        <v>2.0566179298999999E-4</v>
      </c>
      <c r="G224" s="339">
        <v>0</v>
      </c>
      <c r="H224" s="339">
        <v>0</v>
      </c>
      <c r="I224" s="339">
        <v>0</v>
      </c>
      <c r="J224" s="339">
        <v>0</v>
      </c>
      <c r="K224" s="339">
        <v>1.6877900888999999E-4</v>
      </c>
      <c r="L224" s="339">
        <v>1.6877900888999999E-4</v>
      </c>
      <c r="M224" s="339">
        <v>0</v>
      </c>
      <c r="N224" s="339">
        <v>0</v>
      </c>
      <c r="O224" s="339">
        <v>3.80855172E-6</v>
      </c>
      <c r="P224" s="339">
        <v>3.80855172E-6</v>
      </c>
      <c r="Q224" s="339">
        <v>0</v>
      </c>
      <c r="R224" s="339">
        <v>0</v>
      </c>
      <c r="S224" s="339">
        <v>0</v>
      </c>
      <c r="T224" s="339">
        <v>0</v>
      </c>
      <c r="U224" s="339">
        <v>3.1255371999999998E-6</v>
      </c>
      <c r="V224" s="339">
        <v>3.1255371999999998E-6</v>
      </c>
      <c r="W224" s="339">
        <v>0</v>
      </c>
      <c r="X224" s="339">
        <v>0</v>
      </c>
      <c r="Y224" s="339">
        <v>0</v>
      </c>
      <c r="Z224" s="339">
        <v>0</v>
      </c>
      <c r="AA224" s="339">
        <v>0</v>
      </c>
      <c r="AB224" s="339">
        <v>0</v>
      </c>
      <c r="AC224" s="339">
        <v>0</v>
      </c>
      <c r="AD224" s="339">
        <v>0</v>
      </c>
      <c r="AE224" s="339">
        <v>0</v>
      </c>
      <c r="AF224" s="339">
        <v>0</v>
      </c>
      <c r="AG224" s="305">
        <v>122</v>
      </c>
      <c r="AH224" s="304">
        <v>13</v>
      </c>
      <c r="AI224" s="201" t="str">
        <f>IF(L224&gt;'1d. STPIS MED Threshold'!$C$8,"Yes","NO")</f>
        <v>NO</v>
      </c>
      <c r="AJ224" s="126"/>
    </row>
    <row r="225" spans="2:36" x14ac:dyDescent="0.2">
      <c r="B225" s="287" t="s">
        <v>2633</v>
      </c>
      <c r="C225" s="339">
        <v>4.5383247934750001E-2</v>
      </c>
      <c r="D225" s="339">
        <v>4.5383247934750001E-2</v>
      </c>
      <c r="E225" s="339">
        <v>1.9423613781999999E-4</v>
      </c>
      <c r="F225" s="339">
        <v>1.9423613781999999E-4</v>
      </c>
      <c r="G225" s="339">
        <v>0</v>
      </c>
      <c r="H225" s="339">
        <v>0</v>
      </c>
      <c r="I225" s="339">
        <v>0</v>
      </c>
      <c r="J225" s="339">
        <v>0</v>
      </c>
      <c r="K225" s="339">
        <v>8.2983012705300004E-3</v>
      </c>
      <c r="L225" s="339">
        <v>8.2983012705300004E-3</v>
      </c>
      <c r="M225" s="339">
        <v>1.0805535222599999E-3</v>
      </c>
      <c r="N225" s="339">
        <v>1.0805535222599999E-3</v>
      </c>
      <c r="O225" s="339">
        <v>3.80855172E-6</v>
      </c>
      <c r="P225" s="339">
        <v>3.80855172E-6</v>
      </c>
      <c r="Q225" s="339">
        <v>0</v>
      </c>
      <c r="R225" s="339">
        <v>0</v>
      </c>
      <c r="S225" s="339">
        <v>0</v>
      </c>
      <c r="T225" s="339">
        <v>0</v>
      </c>
      <c r="U225" s="339">
        <v>1.9690884371000001E-4</v>
      </c>
      <c r="V225" s="339">
        <v>1.9690884371000001E-4</v>
      </c>
      <c r="W225" s="339">
        <v>0</v>
      </c>
      <c r="X225" s="339">
        <v>0</v>
      </c>
      <c r="Y225" s="339">
        <v>0</v>
      </c>
      <c r="Z225" s="339">
        <v>0</v>
      </c>
      <c r="AA225" s="339">
        <v>0</v>
      </c>
      <c r="AB225" s="339">
        <v>0</v>
      </c>
      <c r="AC225" s="339">
        <v>0</v>
      </c>
      <c r="AD225" s="339">
        <v>0</v>
      </c>
      <c r="AE225" s="339">
        <v>0</v>
      </c>
      <c r="AF225" s="339">
        <v>0</v>
      </c>
      <c r="AG225" s="305">
        <v>116</v>
      </c>
      <c r="AH225" s="304">
        <v>17</v>
      </c>
      <c r="AI225" s="201" t="str">
        <f>IF(L225&gt;'1d. STPIS MED Threshold'!$C$8,"Yes","NO")</f>
        <v>NO</v>
      </c>
      <c r="AJ225" s="126"/>
    </row>
    <row r="226" spans="2:36" x14ac:dyDescent="0.2">
      <c r="B226" s="287" t="s">
        <v>2634</v>
      </c>
      <c r="C226" s="339">
        <v>0</v>
      </c>
      <c r="D226" s="339">
        <v>0</v>
      </c>
      <c r="E226" s="339">
        <v>1.273579695849E-2</v>
      </c>
      <c r="F226" s="339">
        <v>1.273579695849E-2</v>
      </c>
      <c r="G226" s="339">
        <v>0</v>
      </c>
      <c r="H226" s="339">
        <v>0</v>
      </c>
      <c r="I226" s="339">
        <v>0</v>
      </c>
      <c r="J226" s="339">
        <v>0</v>
      </c>
      <c r="K226" s="339">
        <v>1.045179640251E-2</v>
      </c>
      <c r="L226" s="339">
        <v>1.045179640251E-2</v>
      </c>
      <c r="M226" s="339">
        <v>0</v>
      </c>
      <c r="N226" s="339">
        <v>0</v>
      </c>
      <c r="O226" s="339">
        <v>1.1425655166E-4</v>
      </c>
      <c r="P226" s="339">
        <v>1.1425655166E-4</v>
      </c>
      <c r="Q226" s="339">
        <v>0</v>
      </c>
      <c r="R226" s="339">
        <v>0</v>
      </c>
      <c r="S226" s="339">
        <v>0</v>
      </c>
      <c r="T226" s="339">
        <v>0</v>
      </c>
      <c r="U226" s="339">
        <v>9.3766116049999996E-5</v>
      </c>
      <c r="V226" s="339">
        <v>9.3766116049999996E-5</v>
      </c>
      <c r="W226" s="339">
        <v>0</v>
      </c>
      <c r="X226" s="339">
        <v>0</v>
      </c>
      <c r="Y226" s="339">
        <v>0</v>
      </c>
      <c r="Z226" s="339">
        <v>0</v>
      </c>
      <c r="AA226" s="339">
        <v>0</v>
      </c>
      <c r="AB226" s="339">
        <v>0</v>
      </c>
      <c r="AC226" s="339">
        <v>0</v>
      </c>
      <c r="AD226" s="339">
        <v>0</v>
      </c>
      <c r="AE226" s="339">
        <v>0</v>
      </c>
      <c r="AF226" s="339">
        <v>0</v>
      </c>
      <c r="AG226" s="305">
        <v>83</v>
      </c>
      <c r="AH226" s="304">
        <v>17</v>
      </c>
      <c r="AI226" s="201" t="str">
        <f>IF(L226&gt;'1d. STPIS MED Threshold'!$C$8,"Yes","NO")</f>
        <v>NO</v>
      </c>
      <c r="AJ226" s="126"/>
    </row>
    <row r="227" spans="2:36" x14ac:dyDescent="0.2">
      <c r="B227" s="287" t="s">
        <v>2635</v>
      </c>
      <c r="C227" s="339">
        <v>0</v>
      </c>
      <c r="D227" s="339">
        <v>0</v>
      </c>
      <c r="E227" s="339">
        <v>1.033640937361E-2</v>
      </c>
      <c r="F227" s="339">
        <v>1.033640937361E-2</v>
      </c>
      <c r="G227" s="339">
        <v>0</v>
      </c>
      <c r="H227" s="339">
        <v>0</v>
      </c>
      <c r="I227" s="339">
        <v>0</v>
      </c>
      <c r="J227" s="339">
        <v>0</v>
      </c>
      <c r="K227" s="339">
        <v>8.4827079654300006E-3</v>
      </c>
      <c r="L227" s="339">
        <v>8.4827079654300006E-3</v>
      </c>
      <c r="M227" s="339">
        <v>0</v>
      </c>
      <c r="N227" s="339">
        <v>0</v>
      </c>
      <c r="O227" s="339">
        <v>7.6171034440000005E-5</v>
      </c>
      <c r="P227" s="339">
        <v>7.6171034440000005E-5</v>
      </c>
      <c r="Q227" s="339">
        <v>0</v>
      </c>
      <c r="R227" s="339">
        <v>0</v>
      </c>
      <c r="S227" s="339">
        <v>0</v>
      </c>
      <c r="T227" s="339">
        <v>0</v>
      </c>
      <c r="U227" s="339">
        <v>6.2510744030000001E-5</v>
      </c>
      <c r="V227" s="339">
        <v>6.2510744030000001E-5</v>
      </c>
      <c r="W227" s="339">
        <v>0</v>
      </c>
      <c r="X227" s="339">
        <v>0</v>
      </c>
      <c r="Y227" s="339">
        <v>1.3901213785399999E-3</v>
      </c>
      <c r="Z227" s="339">
        <v>1.3901213785399999E-3</v>
      </c>
      <c r="AA227" s="339">
        <v>0</v>
      </c>
      <c r="AB227" s="339">
        <v>0</v>
      </c>
      <c r="AC227" s="339">
        <v>0</v>
      </c>
      <c r="AD227" s="339">
        <v>0</v>
      </c>
      <c r="AE227" s="340">
        <v>1.14082107862E-3</v>
      </c>
      <c r="AF227" s="340">
        <v>1.14082107862E-3</v>
      </c>
      <c r="AG227" s="305">
        <v>69</v>
      </c>
      <c r="AH227" s="304">
        <v>6</v>
      </c>
      <c r="AI227" s="201" t="str">
        <f>IF(L227&gt;'1d. STPIS MED Threshold'!$C$8,"Yes","NO")</f>
        <v>NO</v>
      </c>
      <c r="AJ227" s="126"/>
    </row>
    <row r="228" spans="2:36" x14ac:dyDescent="0.2">
      <c r="B228" s="287" t="s">
        <v>2636</v>
      </c>
      <c r="C228" s="339">
        <v>0</v>
      </c>
      <c r="D228" s="339">
        <v>0</v>
      </c>
      <c r="E228" s="339">
        <v>0.35958821938780999</v>
      </c>
      <c r="F228" s="339">
        <v>0.35958821938780999</v>
      </c>
      <c r="G228" s="339">
        <v>0</v>
      </c>
      <c r="H228" s="339">
        <v>0</v>
      </c>
      <c r="I228" s="339">
        <v>0</v>
      </c>
      <c r="J228" s="339">
        <v>0</v>
      </c>
      <c r="K228" s="339">
        <v>0.29510072043633001</v>
      </c>
      <c r="L228" s="339">
        <v>0.29510072043633001</v>
      </c>
      <c r="M228" s="339">
        <v>0</v>
      </c>
      <c r="N228" s="339">
        <v>0</v>
      </c>
      <c r="O228" s="339">
        <v>6.8592016513899998E-3</v>
      </c>
      <c r="P228" s="339">
        <v>6.8592016513899998E-3</v>
      </c>
      <c r="Q228" s="339">
        <v>0</v>
      </c>
      <c r="R228" s="339">
        <v>0</v>
      </c>
      <c r="S228" s="339">
        <v>0</v>
      </c>
      <c r="T228" s="339">
        <v>0</v>
      </c>
      <c r="U228" s="339">
        <v>5.6290925002700004E-3</v>
      </c>
      <c r="V228" s="339">
        <v>5.6290925002700004E-3</v>
      </c>
      <c r="W228" s="339">
        <v>0</v>
      </c>
      <c r="X228" s="339">
        <v>0</v>
      </c>
      <c r="Y228" s="339">
        <v>0</v>
      </c>
      <c r="Z228" s="339">
        <v>0</v>
      </c>
      <c r="AA228" s="339">
        <v>0</v>
      </c>
      <c r="AB228" s="339">
        <v>0</v>
      </c>
      <c r="AC228" s="339">
        <v>0</v>
      </c>
      <c r="AD228" s="339">
        <v>0</v>
      </c>
      <c r="AE228" s="339">
        <v>0</v>
      </c>
      <c r="AF228" s="339">
        <v>0</v>
      </c>
      <c r="AG228" s="305">
        <v>166</v>
      </c>
      <c r="AH228" s="304">
        <v>40</v>
      </c>
      <c r="AI228" s="201" t="str">
        <f>IF(L228&gt;'1d. STPIS MED Threshold'!$C$8,"Yes","NO")</f>
        <v>NO</v>
      </c>
      <c r="AJ228" s="126"/>
    </row>
    <row r="229" spans="2:36" x14ac:dyDescent="0.2">
      <c r="B229" s="287" t="s">
        <v>2637</v>
      </c>
      <c r="C229" s="339">
        <v>0</v>
      </c>
      <c r="D229" s="339">
        <v>0</v>
      </c>
      <c r="E229" s="339">
        <v>2.1103185091810001E-2</v>
      </c>
      <c r="F229" s="339">
        <v>2.1103185091810001E-2</v>
      </c>
      <c r="G229" s="339">
        <v>0</v>
      </c>
      <c r="H229" s="339">
        <v>0</v>
      </c>
      <c r="I229" s="339">
        <v>0</v>
      </c>
      <c r="J229" s="339">
        <v>0</v>
      </c>
      <c r="K229" s="339">
        <v>1.7318601634660001E-2</v>
      </c>
      <c r="L229" s="339">
        <v>1.7318601634660001E-2</v>
      </c>
      <c r="M229" s="339">
        <v>0</v>
      </c>
      <c r="N229" s="339">
        <v>0</v>
      </c>
      <c r="O229" s="339">
        <v>1.3710786199E-4</v>
      </c>
      <c r="P229" s="339">
        <v>1.3710786199E-4</v>
      </c>
      <c r="Q229" s="339">
        <v>0</v>
      </c>
      <c r="R229" s="339">
        <v>0</v>
      </c>
      <c r="S229" s="339">
        <v>0</v>
      </c>
      <c r="T229" s="339">
        <v>0</v>
      </c>
      <c r="U229" s="339">
        <v>1.1251933926E-4</v>
      </c>
      <c r="V229" s="339">
        <v>1.1251933926E-4</v>
      </c>
      <c r="W229" s="339">
        <v>0</v>
      </c>
      <c r="X229" s="339">
        <v>0</v>
      </c>
      <c r="Y229" s="339">
        <v>0</v>
      </c>
      <c r="Z229" s="339">
        <v>0</v>
      </c>
      <c r="AA229" s="339">
        <v>0</v>
      </c>
      <c r="AB229" s="339">
        <v>0</v>
      </c>
      <c r="AC229" s="339">
        <v>0</v>
      </c>
      <c r="AD229" s="339">
        <v>0</v>
      </c>
      <c r="AE229" s="339">
        <v>0</v>
      </c>
      <c r="AF229" s="339">
        <v>0</v>
      </c>
      <c r="AG229" s="305">
        <v>124</v>
      </c>
      <c r="AH229" s="304">
        <v>11</v>
      </c>
      <c r="AI229" s="201" t="str">
        <f>IF(L229&gt;'1d. STPIS MED Threshold'!$C$8,"Yes","NO")</f>
        <v>NO</v>
      </c>
      <c r="AJ229" s="126"/>
    </row>
    <row r="230" spans="2:36" x14ac:dyDescent="0.2">
      <c r="B230" s="287" t="s">
        <v>2638</v>
      </c>
      <c r="C230" s="339">
        <v>0</v>
      </c>
      <c r="D230" s="339">
        <v>0</v>
      </c>
      <c r="E230" s="339">
        <v>2.23942841256E-3</v>
      </c>
      <c r="F230" s="339">
        <v>2.23942841256E-3</v>
      </c>
      <c r="G230" s="339">
        <v>0</v>
      </c>
      <c r="H230" s="339">
        <v>0</v>
      </c>
      <c r="I230" s="339">
        <v>0</v>
      </c>
      <c r="J230" s="339">
        <v>0</v>
      </c>
      <c r="K230" s="339">
        <v>1.8378158746000001E-3</v>
      </c>
      <c r="L230" s="339">
        <v>1.8378158746000001E-3</v>
      </c>
      <c r="M230" s="339">
        <v>0</v>
      </c>
      <c r="N230" s="339">
        <v>0</v>
      </c>
      <c r="O230" s="339">
        <v>1.9042758610000001E-5</v>
      </c>
      <c r="P230" s="339">
        <v>1.9042758610000001E-5</v>
      </c>
      <c r="Q230" s="339">
        <v>0</v>
      </c>
      <c r="R230" s="339">
        <v>0</v>
      </c>
      <c r="S230" s="339">
        <v>0</v>
      </c>
      <c r="T230" s="339">
        <v>0</v>
      </c>
      <c r="U230" s="339">
        <v>1.5627686010000001E-5</v>
      </c>
      <c r="V230" s="339">
        <v>1.5627686010000001E-5</v>
      </c>
      <c r="W230" s="339">
        <v>0</v>
      </c>
      <c r="X230" s="339">
        <v>0</v>
      </c>
      <c r="Y230" s="339">
        <v>0</v>
      </c>
      <c r="Z230" s="339">
        <v>0</v>
      </c>
      <c r="AA230" s="339">
        <v>0</v>
      </c>
      <c r="AB230" s="339">
        <v>0</v>
      </c>
      <c r="AC230" s="339">
        <v>0</v>
      </c>
      <c r="AD230" s="339">
        <v>0</v>
      </c>
      <c r="AE230" s="339">
        <v>0</v>
      </c>
      <c r="AF230" s="339">
        <v>0</v>
      </c>
      <c r="AG230" s="305">
        <v>156</v>
      </c>
      <c r="AH230" s="304">
        <v>32</v>
      </c>
      <c r="AI230" s="201" t="str">
        <f>IF(L230&gt;'1d. STPIS MED Threshold'!$C$8,"Yes","NO")</f>
        <v>NO</v>
      </c>
      <c r="AJ230" s="126"/>
    </row>
    <row r="231" spans="2:36" x14ac:dyDescent="0.2">
      <c r="B231" s="287" t="s">
        <v>2639</v>
      </c>
      <c r="C231" s="339">
        <v>0</v>
      </c>
      <c r="D231" s="339">
        <v>0</v>
      </c>
      <c r="E231" s="339">
        <v>2.8914524673699999E-2</v>
      </c>
      <c r="F231" s="339">
        <v>2.8914524673699999E-2</v>
      </c>
      <c r="G231" s="339">
        <v>0</v>
      </c>
      <c r="H231" s="339">
        <v>0</v>
      </c>
      <c r="I231" s="339">
        <v>0</v>
      </c>
      <c r="J231" s="339">
        <v>0</v>
      </c>
      <c r="K231" s="339">
        <v>2.3729078435359999E-2</v>
      </c>
      <c r="L231" s="339">
        <v>2.3729078435359999E-2</v>
      </c>
      <c r="M231" s="339">
        <v>0</v>
      </c>
      <c r="N231" s="339">
        <v>0</v>
      </c>
      <c r="O231" s="339">
        <v>2.8944993087000001E-4</v>
      </c>
      <c r="P231" s="339">
        <v>2.8944993087000001E-4</v>
      </c>
      <c r="Q231" s="339">
        <v>0</v>
      </c>
      <c r="R231" s="339">
        <v>0</v>
      </c>
      <c r="S231" s="339">
        <v>0</v>
      </c>
      <c r="T231" s="339">
        <v>0</v>
      </c>
      <c r="U231" s="339">
        <v>2.3754082733000001E-4</v>
      </c>
      <c r="V231" s="339">
        <v>2.3754082733000001E-4</v>
      </c>
      <c r="W231" s="339">
        <v>0</v>
      </c>
      <c r="X231" s="339">
        <v>0</v>
      </c>
      <c r="Y231" s="339">
        <v>0</v>
      </c>
      <c r="Z231" s="339">
        <v>0</v>
      </c>
      <c r="AA231" s="339">
        <v>0</v>
      </c>
      <c r="AB231" s="339">
        <v>0</v>
      </c>
      <c r="AC231" s="339">
        <v>0</v>
      </c>
      <c r="AD231" s="339">
        <v>0</v>
      </c>
      <c r="AE231" s="339">
        <v>0</v>
      </c>
      <c r="AF231" s="339">
        <v>0</v>
      </c>
      <c r="AG231" s="305">
        <v>152</v>
      </c>
      <c r="AH231" s="304">
        <v>10</v>
      </c>
      <c r="AI231" s="201" t="str">
        <f>IF(L231&gt;'1d. STPIS MED Threshold'!$C$8,"Yes","NO")</f>
        <v>NO</v>
      </c>
      <c r="AJ231" s="126"/>
    </row>
    <row r="232" spans="2:36" x14ac:dyDescent="0.2">
      <c r="B232" s="287" t="s">
        <v>2640</v>
      </c>
      <c r="C232" s="339">
        <v>0</v>
      </c>
      <c r="D232" s="339">
        <v>0</v>
      </c>
      <c r="E232" s="339">
        <v>9.1835607673470002E-2</v>
      </c>
      <c r="F232" s="339">
        <v>9.1835607673470002E-2</v>
      </c>
      <c r="G232" s="339">
        <v>0</v>
      </c>
      <c r="H232" s="339">
        <v>0</v>
      </c>
      <c r="I232" s="339">
        <v>0</v>
      </c>
      <c r="J232" s="339">
        <v>0</v>
      </c>
      <c r="K232" s="339">
        <v>7.5366078544749998E-2</v>
      </c>
      <c r="L232" s="339">
        <v>7.5366078544749998E-2</v>
      </c>
      <c r="M232" s="339">
        <v>0</v>
      </c>
      <c r="N232" s="339">
        <v>0</v>
      </c>
      <c r="O232" s="339">
        <v>4.8635205490399997E-3</v>
      </c>
      <c r="P232" s="339">
        <v>4.8635205490399997E-3</v>
      </c>
      <c r="Q232" s="339">
        <v>0</v>
      </c>
      <c r="R232" s="339">
        <v>0</v>
      </c>
      <c r="S232" s="339">
        <v>0</v>
      </c>
      <c r="T232" s="339">
        <v>0</v>
      </c>
      <c r="U232" s="339">
        <v>3.9913110065800004E-3</v>
      </c>
      <c r="V232" s="339">
        <v>3.9913110065800004E-3</v>
      </c>
      <c r="W232" s="339">
        <v>0</v>
      </c>
      <c r="X232" s="339">
        <v>0</v>
      </c>
      <c r="Y232" s="339">
        <v>0</v>
      </c>
      <c r="Z232" s="339">
        <v>0</v>
      </c>
      <c r="AA232" s="339">
        <v>0</v>
      </c>
      <c r="AB232" s="339">
        <v>0</v>
      </c>
      <c r="AC232" s="339">
        <v>0</v>
      </c>
      <c r="AD232" s="339">
        <v>0</v>
      </c>
      <c r="AE232" s="339">
        <v>0</v>
      </c>
      <c r="AF232" s="339">
        <v>0</v>
      </c>
      <c r="AG232" s="305">
        <v>139</v>
      </c>
      <c r="AH232" s="304">
        <v>12</v>
      </c>
      <c r="AI232" s="201" t="str">
        <f>IF(L232&gt;'1d. STPIS MED Threshold'!$C$8,"Yes","NO")</f>
        <v>NO</v>
      </c>
      <c r="AJ232" s="126"/>
    </row>
    <row r="233" spans="2:36" x14ac:dyDescent="0.2">
      <c r="B233" s="287" t="s">
        <v>2641</v>
      </c>
      <c r="C233" s="339">
        <v>0</v>
      </c>
      <c r="D233" s="339">
        <v>0</v>
      </c>
      <c r="E233" s="339">
        <v>7.6742317199039997E-2</v>
      </c>
      <c r="F233" s="339">
        <v>7.6742317199039997E-2</v>
      </c>
      <c r="G233" s="339">
        <v>0</v>
      </c>
      <c r="H233" s="339">
        <v>0</v>
      </c>
      <c r="I233" s="339">
        <v>0</v>
      </c>
      <c r="J233" s="339">
        <v>0</v>
      </c>
      <c r="K233" s="339">
        <v>6.2979574614389994E-2</v>
      </c>
      <c r="L233" s="339">
        <v>6.2979574614389994E-2</v>
      </c>
      <c r="M233" s="339">
        <v>0</v>
      </c>
      <c r="N233" s="339">
        <v>0</v>
      </c>
      <c r="O233" s="339">
        <v>2.0947034471E-4</v>
      </c>
      <c r="P233" s="339">
        <v>2.0947034471E-4</v>
      </c>
      <c r="Q233" s="339">
        <v>0</v>
      </c>
      <c r="R233" s="339">
        <v>0</v>
      </c>
      <c r="S233" s="339">
        <v>0</v>
      </c>
      <c r="T233" s="339">
        <v>0</v>
      </c>
      <c r="U233" s="339">
        <v>1.7190454609E-4</v>
      </c>
      <c r="V233" s="339">
        <v>1.7190454609E-4</v>
      </c>
      <c r="W233" s="339">
        <v>0</v>
      </c>
      <c r="X233" s="339">
        <v>0</v>
      </c>
      <c r="Y233" s="339">
        <v>0</v>
      </c>
      <c r="Z233" s="339">
        <v>0</v>
      </c>
      <c r="AA233" s="339">
        <v>0</v>
      </c>
      <c r="AB233" s="339">
        <v>0</v>
      </c>
      <c r="AC233" s="339">
        <v>0</v>
      </c>
      <c r="AD233" s="339">
        <v>0</v>
      </c>
      <c r="AE233" s="339">
        <v>0</v>
      </c>
      <c r="AF233" s="339">
        <v>0</v>
      </c>
      <c r="AG233" s="305">
        <v>81</v>
      </c>
      <c r="AH233" s="304">
        <v>3</v>
      </c>
      <c r="AI233" s="201" t="str">
        <f>IF(L233&gt;'1d. STPIS MED Threshold'!$C$8,"Yes","NO")</f>
        <v>NO</v>
      </c>
      <c r="AJ233" s="126"/>
    </row>
    <row r="234" spans="2:36" x14ac:dyDescent="0.2">
      <c r="B234" s="287" t="s">
        <v>2642</v>
      </c>
      <c r="C234" s="339">
        <v>2.2116490641010001E-2</v>
      </c>
      <c r="D234" s="339">
        <v>2.2116490641010001E-2</v>
      </c>
      <c r="E234" s="339">
        <v>2.8324199156789999E-2</v>
      </c>
      <c r="F234" s="339">
        <v>2.8324199156789999E-2</v>
      </c>
      <c r="G234" s="339">
        <v>0</v>
      </c>
      <c r="H234" s="339">
        <v>0</v>
      </c>
      <c r="I234" s="339">
        <v>0</v>
      </c>
      <c r="J234" s="339">
        <v>0</v>
      </c>
      <c r="K234" s="339">
        <v>2.721092687806E-2</v>
      </c>
      <c r="L234" s="339">
        <v>2.721092687806E-2</v>
      </c>
      <c r="M234" s="339">
        <v>4.7056363065999999E-4</v>
      </c>
      <c r="N234" s="339">
        <v>4.7056363065999999E-4</v>
      </c>
      <c r="O234" s="339">
        <v>2.7421572399000002E-4</v>
      </c>
      <c r="P234" s="339">
        <v>2.7421572399000002E-4</v>
      </c>
      <c r="Q234" s="339">
        <v>0</v>
      </c>
      <c r="R234" s="339">
        <v>0</v>
      </c>
      <c r="S234" s="339">
        <v>0</v>
      </c>
      <c r="T234" s="339">
        <v>0</v>
      </c>
      <c r="U234" s="339">
        <v>3.0942818296999998E-4</v>
      </c>
      <c r="V234" s="339">
        <v>3.0942818296999998E-4</v>
      </c>
      <c r="W234" s="339">
        <v>0</v>
      </c>
      <c r="X234" s="339">
        <v>0</v>
      </c>
      <c r="Y234" s="339">
        <v>0</v>
      </c>
      <c r="Z234" s="339">
        <v>0</v>
      </c>
      <c r="AA234" s="339">
        <v>0</v>
      </c>
      <c r="AB234" s="339">
        <v>0</v>
      </c>
      <c r="AC234" s="339">
        <v>0</v>
      </c>
      <c r="AD234" s="339">
        <v>0</v>
      </c>
      <c r="AE234" s="339">
        <v>0</v>
      </c>
      <c r="AF234" s="339">
        <v>0</v>
      </c>
      <c r="AG234" s="305">
        <v>60</v>
      </c>
      <c r="AH234" s="304">
        <v>0</v>
      </c>
      <c r="AI234" s="201" t="str">
        <f>IF(L234&gt;'1d. STPIS MED Threshold'!$C$8,"Yes","NO")</f>
        <v>NO</v>
      </c>
      <c r="AJ234" s="126"/>
    </row>
    <row r="235" spans="2:36" x14ac:dyDescent="0.2">
      <c r="B235" s="287" t="s">
        <v>2643</v>
      </c>
      <c r="C235" s="339">
        <v>0</v>
      </c>
      <c r="D235" s="339">
        <v>0</v>
      </c>
      <c r="E235" s="339">
        <v>6.2582045725472097</v>
      </c>
      <c r="F235" s="339">
        <v>6.2582045725472097</v>
      </c>
      <c r="G235" s="339">
        <v>0</v>
      </c>
      <c r="H235" s="339">
        <v>0</v>
      </c>
      <c r="I235" s="339">
        <v>0</v>
      </c>
      <c r="J235" s="339">
        <v>0</v>
      </c>
      <c r="K235" s="339">
        <v>5.1358764787697897</v>
      </c>
      <c r="L235" s="339">
        <v>5.1358764787697897</v>
      </c>
      <c r="M235" s="339">
        <v>0</v>
      </c>
      <c r="N235" s="339">
        <v>0</v>
      </c>
      <c r="O235" s="339">
        <v>4.0408733770810001E-2</v>
      </c>
      <c r="P235" s="339">
        <v>4.0408733770810001E-2</v>
      </c>
      <c r="Q235" s="339">
        <v>0</v>
      </c>
      <c r="R235" s="339">
        <v>0</v>
      </c>
      <c r="S235" s="339">
        <v>0</v>
      </c>
      <c r="T235" s="339">
        <v>0</v>
      </c>
      <c r="U235" s="339">
        <v>3.3161949710110002E-2</v>
      </c>
      <c r="V235" s="339">
        <v>3.3161949710110002E-2</v>
      </c>
      <c r="W235" s="339">
        <v>0</v>
      </c>
      <c r="X235" s="339">
        <v>0</v>
      </c>
      <c r="Y235" s="339">
        <v>7.0953318581499997E-3</v>
      </c>
      <c r="Z235" s="339">
        <v>7.0953318581499997E-3</v>
      </c>
      <c r="AA235" s="339">
        <v>0</v>
      </c>
      <c r="AB235" s="339">
        <v>0</v>
      </c>
      <c r="AC235" s="339">
        <v>0</v>
      </c>
      <c r="AD235" s="339">
        <v>0</v>
      </c>
      <c r="AE235" s="340">
        <v>5.8228758067800004E-3</v>
      </c>
      <c r="AF235" s="340">
        <v>5.8228758067800004E-3</v>
      </c>
      <c r="AG235" s="305">
        <v>719</v>
      </c>
      <c r="AH235" s="304">
        <v>217</v>
      </c>
      <c r="AI235" s="201" t="str">
        <f>IF(L235&gt;'1d. STPIS MED Threshold'!$C$8,"Yes","NO")</f>
        <v>Yes</v>
      </c>
      <c r="AJ235" s="373" t="s">
        <v>2027</v>
      </c>
    </row>
    <row r="236" spans="2:36" x14ac:dyDescent="0.2">
      <c r="B236" s="287" t="s">
        <v>2644</v>
      </c>
      <c r="C236" s="339">
        <v>9.6901251350699994E-3</v>
      </c>
      <c r="D236" s="339">
        <v>9.6901251350699994E-3</v>
      </c>
      <c r="E236" s="339">
        <v>1.11209710283E-3</v>
      </c>
      <c r="F236" s="339">
        <v>1.11209710283E-3</v>
      </c>
      <c r="G236" s="339">
        <v>0</v>
      </c>
      <c r="H236" s="339">
        <v>0</v>
      </c>
      <c r="I236" s="339">
        <v>0</v>
      </c>
      <c r="J236" s="339">
        <v>0</v>
      </c>
      <c r="K236" s="339">
        <v>2.6504555470499998E-3</v>
      </c>
      <c r="L236" s="339">
        <v>2.6504555470499998E-3</v>
      </c>
      <c r="M236" s="339">
        <v>1.7428282620000001E-5</v>
      </c>
      <c r="N236" s="339">
        <v>1.7428282620000001E-5</v>
      </c>
      <c r="O236" s="339">
        <v>7.6171034400000001E-6</v>
      </c>
      <c r="P236" s="339">
        <v>7.6171034400000001E-6</v>
      </c>
      <c r="Q236" s="339">
        <v>0</v>
      </c>
      <c r="R236" s="339">
        <v>0</v>
      </c>
      <c r="S236" s="339">
        <v>0</v>
      </c>
      <c r="T236" s="339">
        <v>0</v>
      </c>
      <c r="U236" s="339">
        <v>9.3766116100000005E-6</v>
      </c>
      <c r="V236" s="339">
        <v>9.3766116100000005E-6</v>
      </c>
      <c r="W236" s="339">
        <v>0</v>
      </c>
      <c r="X236" s="339">
        <v>0</v>
      </c>
      <c r="Y236" s="339">
        <v>0</v>
      </c>
      <c r="Z236" s="339">
        <v>0</v>
      </c>
      <c r="AA236" s="339">
        <v>0</v>
      </c>
      <c r="AB236" s="339">
        <v>0</v>
      </c>
      <c r="AC236" s="339">
        <v>0</v>
      </c>
      <c r="AD236" s="339">
        <v>0</v>
      </c>
      <c r="AE236" s="339">
        <v>0</v>
      </c>
      <c r="AF236" s="339">
        <v>0</v>
      </c>
      <c r="AG236" s="305">
        <v>195</v>
      </c>
      <c r="AH236" s="304">
        <v>46</v>
      </c>
      <c r="AI236" s="201" t="str">
        <f>IF(L236&gt;'1d. STPIS MED Threshold'!$C$8,"Yes","NO")</f>
        <v>NO</v>
      </c>
      <c r="AJ236" s="126"/>
    </row>
    <row r="237" spans="2:36" x14ac:dyDescent="0.2">
      <c r="B237" s="287" t="s">
        <v>2645</v>
      </c>
      <c r="C237" s="339">
        <v>0</v>
      </c>
      <c r="D237" s="339">
        <v>0</v>
      </c>
      <c r="E237" s="339">
        <v>4.1410382873699997E-2</v>
      </c>
      <c r="F237" s="339">
        <v>4.1410382873699997E-2</v>
      </c>
      <c r="G237" s="339">
        <v>0</v>
      </c>
      <c r="H237" s="339">
        <v>0</v>
      </c>
      <c r="I237" s="339">
        <v>0</v>
      </c>
      <c r="J237" s="339">
        <v>0</v>
      </c>
      <c r="K237" s="339">
        <v>3.3983965994160002E-2</v>
      </c>
      <c r="L237" s="339">
        <v>3.3983965994160002E-2</v>
      </c>
      <c r="M237" s="339">
        <v>0</v>
      </c>
      <c r="N237" s="339">
        <v>0</v>
      </c>
      <c r="O237" s="339">
        <v>2.6659862054000002E-4</v>
      </c>
      <c r="P237" s="339">
        <v>2.6659862054000002E-4</v>
      </c>
      <c r="Q237" s="339">
        <v>0</v>
      </c>
      <c r="R237" s="339">
        <v>0</v>
      </c>
      <c r="S237" s="339">
        <v>0</v>
      </c>
      <c r="T237" s="339">
        <v>0</v>
      </c>
      <c r="U237" s="339">
        <v>2.1878760412E-4</v>
      </c>
      <c r="V237" s="339">
        <v>2.1878760412E-4</v>
      </c>
      <c r="W237" s="339">
        <v>0</v>
      </c>
      <c r="X237" s="339">
        <v>0</v>
      </c>
      <c r="Y237" s="339">
        <v>0</v>
      </c>
      <c r="Z237" s="339">
        <v>0</v>
      </c>
      <c r="AA237" s="339">
        <v>0</v>
      </c>
      <c r="AB237" s="339">
        <v>0</v>
      </c>
      <c r="AC237" s="339">
        <v>0</v>
      </c>
      <c r="AD237" s="339">
        <v>0</v>
      </c>
      <c r="AE237" s="339">
        <v>0</v>
      </c>
      <c r="AF237" s="339">
        <v>0</v>
      </c>
      <c r="AG237" s="305">
        <v>140</v>
      </c>
      <c r="AH237" s="304">
        <v>12</v>
      </c>
      <c r="AI237" s="201" t="str">
        <f>IF(L237&gt;'1d. STPIS MED Threshold'!$C$8,"Yes","NO")</f>
        <v>NO</v>
      </c>
      <c r="AJ237" s="126"/>
    </row>
    <row r="238" spans="2:36" x14ac:dyDescent="0.2">
      <c r="B238" s="287" t="s">
        <v>2646</v>
      </c>
      <c r="C238" s="339">
        <v>0</v>
      </c>
      <c r="D238" s="339">
        <v>0</v>
      </c>
      <c r="E238" s="339">
        <v>2.0680435850660001E-2</v>
      </c>
      <c r="F238" s="339">
        <v>2.0680435850660001E-2</v>
      </c>
      <c r="G238" s="339">
        <v>0</v>
      </c>
      <c r="H238" s="339">
        <v>0</v>
      </c>
      <c r="I238" s="339">
        <v>0</v>
      </c>
      <c r="J238" s="339">
        <v>0</v>
      </c>
      <c r="K238" s="339">
        <v>1.6971667005269999E-2</v>
      </c>
      <c r="L238" s="339">
        <v>1.6971667005269999E-2</v>
      </c>
      <c r="M238" s="339">
        <v>0</v>
      </c>
      <c r="N238" s="339">
        <v>0</v>
      </c>
      <c r="O238" s="339">
        <v>7.6171034440000005E-5</v>
      </c>
      <c r="P238" s="339">
        <v>7.6171034440000005E-5</v>
      </c>
      <c r="Q238" s="339">
        <v>0</v>
      </c>
      <c r="R238" s="339">
        <v>0</v>
      </c>
      <c r="S238" s="339">
        <v>0</v>
      </c>
      <c r="T238" s="339">
        <v>0</v>
      </c>
      <c r="U238" s="339">
        <v>6.2510744030000001E-5</v>
      </c>
      <c r="V238" s="339">
        <v>6.2510744030000001E-5</v>
      </c>
      <c r="W238" s="339">
        <v>0</v>
      </c>
      <c r="X238" s="339">
        <v>0</v>
      </c>
      <c r="Y238" s="339">
        <v>0</v>
      </c>
      <c r="Z238" s="339">
        <v>0</v>
      </c>
      <c r="AA238" s="339">
        <v>0</v>
      </c>
      <c r="AB238" s="339">
        <v>0</v>
      </c>
      <c r="AC238" s="339">
        <v>0</v>
      </c>
      <c r="AD238" s="339">
        <v>0</v>
      </c>
      <c r="AE238" s="339">
        <v>0</v>
      </c>
      <c r="AF238" s="339">
        <v>0</v>
      </c>
      <c r="AG238" s="305">
        <v>157</v>
      </c>
      <c r="AH238" s="304">
        <v>14</v>
      </c>
      <c r="AI238" s="201" t="str">
        <f>IF(L238&gt;'1d. STPIS MED Threshold'!$C$8,"Yes","NO")</f>
        <v>NO</v>
      </c>
      <c r="AJ238" s="126"/>
    </row>
    <row r="239" spans="2:36" x14ac:dyDescent="0.2">
      <c r="B239" s="287" t="s">
        <v>2647</v>
      </c>
      <c r="C239" s="339">
        <v>0.13102582871484</v>
      </c>
      <c r="D239" s="339">
        <v>0.13102582871484</v>
      </c>
      <c r="E239" s="339">
        <v>7.3706901476580003E-2</v>
      </c>
      <c r="F239" s="339">
        <v>7.3706901476580003E-2</v>
      </c>
      <c r="G239" s="339">
        <v>0</v>
      </c>
      <c r="H239" s="339">
        <v>0</v>
      </c>
      <c r="I239" s="339">
        <v>0</v>
      </c>
      <c r="J239" s="339">
        <v>0</v>
      </c>
      <c r="K239" s="339">
        <v>8.3986310147059998E-2</v>
      </c>
      <c r="L239" s="339">
        <v>8.3986310147059998E-2</v>
      </c>
      <c r="M239" s="339">
        <v>4.7056363065999999E-4</v>
      </c>
      <c r="N239" s="339">
        <v>4.7056363065999999E-4</v>
      </c>
      <c r="O239" s="339">
        <v>5.3319724108999997E-4</v>
      </c>
      <c r="P239" s="339">
        <v>5.3319724108999997E-4</v>
      </c>
      <c r="Q239" s="339">
        <v>0</v>
      </c>
      <c r="R239" s="339">
        <v>0</v>
      </c>
      <c r="S239" s="339">
        <v>0</v>
      </c>
      <c r="T239" s="339">
        <v>0</v>
      </c>
      <c r="U239" s="339">
        <v>5.2196471267999995E-4</v>
      </c>
      <c r="V239" s="339">
        <v>5.2196471267999995E-4</v>
      </c>
      <c r="W239" s="339">
        <v>0</v>
      </c>
      <c r="X239" s="339">
        <v>0</v>
      </c>
      <c r="Y239" s="339">
        <v>0</v>
      </c>
      <c r="Z239" s="339">
        <v>0</v>
      </c>
      <c r="AA239" s="339">
        <v>0</v>
      </c>
      <c r="AB239" s="339">
        <v>0</v>
      </c>
      <c r="AC239" s="339">
        <v>0</v>
      </c>
      <c r="AD239" s="339">
        <v>0</v>
      </c>
      <c r="AE239" s="339">
        <v>0</v>
      </c>
      <c r="AF239" s="339">
        <v>0</v>
      </c>
      <c r="AG239" s="305">
        <v>223</v>
      </c>
      <c r="AH239" s="304">
        <v>73</v>
      </c>
      <c r="AI239" s="201" t="str">
        <f>IF(L239&gt;'1d. STPIS MED Threshold'!$C$8,"Yes","NO")</f>
        <v>NO</v>
      </c>
      <c r="AJ239" s="126"/>
    </row>
    <row r="240" spans="2:36" x14ac:dyDescent="0.2">
      <c r="B240" s="287" t="s">
        <v>2648</v>
      </c>
      <c r="C240" s="339">
        <v>0</v>
      </c>
      <c r="D240" s="339">
        <v>0</v>
      </c>
      <c r="E240" s="339">
        <v>9.1938438570000006E-3</v>
      </c>
      <c r="F240" s="339">
        <v>9.1938438570000006E-3</v>
      </c>
      <c r="G240" s="339">
        <v>0</v>
      </c>
      <c r="H240" s="339">
        <v>0</v>
      </c>
      <c r="I240" s="339">
        <v>0</v>
      </c>
      <c r="J240" s="339">
        <v>0</v>
      </c>
      <c r="K240" s="339">
        <v>7.5450468049200001E-3</v>
      </c>
      <c r="L240" s="339">
        <v>7.5450468049200001E-3</v>
      </c>
      <c r="M240" s="339">
        <v>0</v>
      </c>
      <c r="N240" s="339">
        <v>0</v>
      </c>
      <c r="O240" s="339">
        <v>1.7900193094E-4</v>
      </c>
      <c r="P240" s="339">
        <v>1.7900193094E-4</v>
      </c>
      <c r="Q240" s="339">
        <v>0</v>
      </c>
      <c r="R240" s="339">
        <v>0</v>
      </c>
      <c r="S240" s="339">
        <v>0</v>
      </c>
      <c r="T240" s="339">
        <v>0</v>
      </c>
      <c r="U240" s="339">
        <v>1.4690024848E-4</v>
      </c>
      <c r="V240" s="339">
        <v>1.4690024848E-4</v>
      </c>
      <c r="W240" s="339">
        <v>0</v>
      </c>
      <c r="X240" s="339">
        <v>0</v>
      </c>
      <c r="Y240" s="339">
        <v>0</v>
      </c>
      <c r="Z240" s="339">
        <v>0</v>
      </c>
      <c r="AA240" s="339">
        <v>0</v>
      </c>
      <c r="AB240" s="339">
        <v>0</v>
      </c>
      <c r="AC240" s="339">
        <v>0</v>
      </c>
      <c r="AD240" s="339">
        <v>0</v>
      </c>
      <c r="AE240" s="339">
        <v>0</v>
      </c>
      <c r="AF240" s="339">
        <v>0</v>
      </c>
      <c r="AG240" s="305">
        <v>89</v>
      </c>
      <c r="AH240" s="304">
        <v>15</v>
      </c>
      <c r="AI240" s="201" t="str">
        <f>IF(L240&gt;'1d. STPIS MED Threshold'!$C$8,"Yes","NO")</f>
        <v>NO</v>
      </c>
      <c r="AJ240" s="126"/>
    </row>
    <row r="241" spans="2:36" x14ac:dyDescent="0.2">
      <c r="B241" s="287" t="s">
        <v>2649</v>
      </c>
      <c r="C241" s="339">
        <v>0</v>
      </c>
      <c r="D241" s="339">
        <v>0</v>
      </c>
      <c r="E241" s="339">
        <v>1.19588524072E-2</v>
      </c>
      <c r="F241" s="339">
        <v>1.19588524072E-2</v>
      </c>
      <c r="G241" s="339">
        <v>0</v>
      </c>
      <c r="H241" s="339">
        <v>0</v>
      </c>
      <c r="I241" s="339">
        <v>0</v>
      </c>
      <c r="J241" s="339">
        <v>0</v>
      </c>
      <c r="K241" s="339">
        <v>9.8141868133599999E-3</v>
      </c>
      <c r="L241" s="339">
        <v>9.8141868133599999E-3</v>
      </c>
      <c r="M241" s="339">
        <v>0</v>
      </c>
      <c r="N241" s="339">
        <v>0</v>
      </c>
      <c r="O241" s="339">
        <v>1.0283089649E-4</v>
      </c>
      <c r="P241" s="339">
        <v>1.0283089649E-4</v>
      </c>
      <c r="Q241" s="339">
        <v>0</v>
      </c>
      <c r="R241" s="339">
        <v>0</v>
      </c>
      <c r="S241" s="339">
        <v>0</v>
      </c>
      <c r="T241" s="339">
        <v>0</v>
      </c>
      <c r="U241" s="339">
        <v>8.4389504449999995E-5</v>
      </c>
      <c r="V241" s="339">
        <v>8.4389504449999995E-5</v>
      </c>
      <c r="W241" s="339">
        <v>0</v>
      </c>
      <c r="X241" s="339">
        <v>0</v>
      </c>
      <c r="Y241" s="339">
        <v>4.5702620660000002E-5</v>
      </c>
      <c r="Z241" s="339">
        <v>4.5702620660000002E-5</v>
      </c>
      <c r="AA241" s="339">
        <v>0</v>
      </c>
      <c r="AB241" s="339">
        <v>0</v>
      </c>
      <c r="AC241" s="339">
        <v>0</v>
      </c>
      <c r="AD241" s="339">
        <v>0</v>
      </c>
      <c r="AE241" s="340">
        <v>3.7506446420000003E-5</v>
      </c>
      <c r="AF241" s="340">
        <v>3.7506446420000003E-5</v>
      </c>
      <c r="AG241" s="305">
        <v>76</v>
      </c>
      <c r="AH241" s="304">
        <v>18</v>
      </c>
      <c r="AI241" s="201" t="str">
        <f>IF(L241&gt;'1d. STPIS MED Threshold'!$C$8,"Yes","NO")</f>
        <v>NO</v>
      </c>
      <c r="AJ241" s="126"/>
    </row>
    <row r="242" spans="2:36" x14ac:dyDescent="0.2">
      <c r="B242" s="287" t="s">
        <v>2650</v>
      </c>
      <c r="C242" s="339">
        <v>2.478301788142E-2</v>
      </c>
      <c r="D242" s="339">
        <v>2.478301788142E-2</v>
      </c>
      <c r="E242" s="339">
        <v>6.0902550587090001E-2</v>
      </c>
      <c r="F242" s="339">
        <v>6.0902550587090001E-2</v>
      </c>
      <c r="G242" s="339">
        <v>0</v>
      </c>
      <c r="H242" s="339">
        <v>0</v>
      </c>
      <c r="I242" s="339">
        <v>0</v>
      </c>
      <c r="J242" s="339">
        <v>0</v>
      </c>
      <c r="K242" s="339">
        <v>5.4424979293319999E-2</v>
      </c>
      <c r="L242" s="339">
        <v>5.4424979293319999E-2</v>
      </c>
      <c r="M242" s="339">
        <v>6.9713130469999999E-5</v>
      </c>
      <c r="N242" s="339">
        <v>6.9713130469999999E-5</v>
      </c>
      <c r="O242" s="339">
        <v>3.3515255154E-4</v>
      </c>
      <c r="P242" s="339">
        <v>3.3515255154E-4</v>
      </c>
      <c r="Q242" s="339">
        <v>0</v>
      </c>
      <c r="R242" s="339">
        <v>0</v>
      </c>
      <c r="S242" s="339">
        <v>0</v>
      </c>
      <c r="T242" s="339">
        <v>0</v>
      </c>
      <c r="U242" s="339">
        <v>2.8754942256000002E-4</v>
      </c>
      <c r="V242" s="339">
        <v>2.8754942256000002E-4</v>
      </c>
      <c r="W242" s="339">
        <v>0</v>
      </c>
      <c r="X242" s="339">
        <v>0</v>
      </c>
      <c r="Y242" s="339">
        <v>0</v>
      </c>
      <c r="Z242" s="339">
        <v>0</v>
      </c>
      <c r="AA242" s="339">
        <v>0</v>
      </c>
      <c r="AB242" s="339">
        <v>0</v>
      </c>
      <c r="AC242" s="339">
        <v>0</v>
      </c>
      <c r="AD242" s="339">
        <v>0</v>
      </c>
      <c r="AE242" s="339">
        <v>0</v>
      </c>
      <c r="AF242" s="339">
        <v>0</v>
      </c>
      <c r="AG242" s="305">
        <v>166</v>
      </c>
      <c r="AH242" s="304">
        <v>26</v>
      </c>
      <c r="AI242" s="201" t="str">
        <f>IF(L242&gt;'1d. STPIS MED Threshold'!$C$8,"Yes","NO")</f>
        <v>NO</v>
      </c>
      <c r="AJ242" s="126"/>
    </row>
    <row r="243" spans="2:36" x14ac:dyDescent="0.2">
      <c r="B243" s="287" t="s">
        <v>2651</v>
      </c>
      <c r="C243" s="339">
        <v>0</v>
      </c>
      <c r="D243" s="339">
        <v>0</v>
      </c>
      <c r="E243" s="339">
        <v>4.4411521630669998E-2</v>
      </c>
      <c r="F243" s="339">
        <v>4.4411521630669998E-2</v>
      </c>
      <c r="G243" s="339">
        <v>0</v>
      </c>
      <c r="H243" s="339">
        <v>0</v>
      </c>
      <c r="I243" s="339">
        <v>0</v>
      </c>
      <c r="J243" s="339">
        <v>0</v>
      </c>
      <c r="K243" s="339">
        <v>3.6446889309099999E-2</v>
      </c>
      <c r="L243" s="339">
        <v>3.6446889309099999E-2</v>
      </c>
      <c r="M243" s="339">
        <v>0</v>
      </c>
      <c r="N243" s="339">
        <v>0</v>
      </c>
      <c r="O243" s="339">
        <v>4.3036634458999999E-4</v>
      </c>
      <c r="P243" s="339">
        <v>4.3036634458999999E-4</v>
      </c>
      <c r="Q243" s="339">
        <v>0</v>
      </c>
      <c r="R243" s="339">
        <v>0</v>
      </c>
      <c r="S243" s="339">
        <v>0</v>
      </c>
      <c r="T243" s="339">
        <v>0</v>
      </c>
      <c r="U243" s="339">
        <v>3.5318570379000002E-4</v>
      </c>
      <c r="V243" s="339">
        <v>3.5318570379000002E-4</v>
      </c>
      <c r="W243" s="339">
        <v>0</v>
      </c>
      <c r="X243" s="339">
        <v>0</v>
      </c>
      <c r="Y243" s="339">
        <v>0</v>
      </c>
      <c r="Z243" s="339">
        <v>0</v>
      </c>
      <c r="AA243" s="339">
        <v>0</v>
      </c>
      <c r="AB243" s="339">
        <v>0</v>
      </c>
      <c r="AC243" s="339">
        <v>0</v>
      </c>
      <c r="AD243" s="339">
        <v>0</v>
      </c>
      <c r="AE243" s="339">
        <v>0</v>
      </c>
      <c r="AF243" s="339">
        <v>0</v>
      </c>
      <c r="AG243" s="305">
        <v>164</v>
      </c>
      <c r="AH243" s="304">
        <v>14</v>
      </c>
      <c r="AI243" s="201" t="str">
        <f>IF(L243&gt;'1d. STPIS MED Threshold'!$C$8,"Yes","NO")</f>
        <v>NO</v>
      </c>
      <c r="AJ243" s="126"/>
    </row>
    <row r="244" spans="2:36" x14ac:dyDescent="0.2">
      <c r="B244" s="287" t="s">
        <v>2652</v>
      </c>
      <c r="C244" s="339">
        <v>0</v>
      </c>
      <c r="D244" s="339">
        <v>0</v>
      </c>
      <c r="E244" s="339">
        <v>0.10791150449219</v>
      </c>
      <c r="F244" s="339">
        <v>0.10791150449219</v>
      </c>
      <c r="G244" s="339">
        <v>0</v>
      </c>
      <c r="H244" s="339">
        <v>0</v>
      </c>
      <c r="I244" s="339">
        <v>0</v>
      </c>
      <c r="J244" s="339">
        <v>0</v>
      </c>
      <c r="K244" s="339">
        <v>8.855897107315E-2</v>
      </c>
      <c r="L244" s="339">
        <v>8.855897107315E-2</v>
      </c>
      <c r="M244" s="339">
        <v>0</v>
      </c>
      <c r="N244" s="339">
        <v>0</v>
      </c>
      <c r="O244" s="339">
        <v>5.9413406864E-4</v>
      </c>
      <c r="P244" s="339">
        <v>5.9413406864E-4</v>
      </c>
      <c r="Q244" s="339">
        <v>0</v>
      </c>
      <c r="R244" s="339">
        <v>0</v>
      </c>
      <c r="S244" s="339">
        <v>0</v>
      </c>
      <c r="T244" s="339">
        <v>0</v>
      </c>
      <c r="U244" s="339">
        <v>4.8758380346999999E-4</v>
      </c>
      <c r="V244" s="339">
        <v>4.8758380346999999E-4</v>
      </c>
      <c r="W244" s="339">
        <v>0</v>
      </c>
      <c r="X244" s="339">
        <v>0</v>
      </c>
      <c r="Y244" s="339">
        <v>0</v>
      </c>
      <c r="Z244" s="339">
        <v>0</v>
      </c>
      <c r="AA244" s="339">
        <v>0</v>
      </c>
      <c r="AB244" s="339">
        <v>0</v>
      </c>
      <c r="AC244" s="339">
        <v>0</v>
      </c>
      <c r="AD244" s="339">
        <v>0</v>
      </c>
      <c r="AE244" s="339">
        <v>0</v>
      </c>
      <c r="AF244" s="339">
        <v>0</v>
      </c>
      <c r="AG244" s="305">
        <v>148</v>
      </c>
      <c r="AH244" s="304">
        <v>10</v>
      </c>
      <c r="AI244" s="201" t="str">
        <f>IF(L244&gt;'1d. STPIS MED Threshold'!$C$8,"Yes","NO")</f>
        <v>NO</v>
      </c>
      <c r="AJ244" s="126"/>
    </row>
    <row r="245" spans="2:36" x14ac:dyDescent="0.2">
      <c r="B245" s="287" t="s">
        <v>2653</v>
      </c>
      <c r="C245" s="339">
        <v>0</v>
      </c>
      <c r="D245" s="339">
        <v>0</v>
      </c>
      <c r="E245" s="339">
        <v>2.4450902055479999E-2</v>
      </c>
      <c r="F245" s="339">
        <v>2.4450902055479999E-2</v>
      </c>
      <c r="G245" s="339">
        <v>0</v>
      </c>
      <c r="H245" s="339">
        <v>0</v>
      </c>
      <c r="I245" s="339">
        <v>0</v>
      </c>
      <c r="J245" s="339">
        <v>0</v>
      </c>
      <c r="K245" s="339">
        <v>2.0065948834960001E-2</v>
      </c>
      <c r="L245" s="339">
        <v>2.0065948834960001E-2</v>
      </c>
      <c r="M245" s="339">
        <v>0</v>
      </c>
      <c r="N245" s="339">
        <v>0</v>
      </c>
      <c r="O245" s="339">
        <v>2.4755586193000003E-4</v>
      </c>
      <c r="P245" s="339">
        <v>2.4755586193000003E-4</v>
      </c>
      <c r="Q245" s="339">
        <v>0</v>
      </c>
      <c r="R245" s="339">
        <v>0</v>
      </c>
      <c r="S245" s="339">
        <v>0</v>
      </c>
      <c r="T245" s="339">
        <v>0</v>
      </c>
      <c r="U245" s="339">
        <v>2.0315991811000001E-4</v>
      </c>
      <c r="V245" s="339">
        <v>2.0315991811000001E-4</v>
      </c>
      <c r="W245" s="339">
        <v>0</v>
      </c>
      <c r="X245" s="339">
        <v>0</v>
      </c>
      <c r="Y245" s="339">
        <v>0</v>
      </c>
      <c r="Z245" s="339">
        <v>0</v>
      </c>
      <c r="AA245" s="339">
        <v>0</v>
      </c>
      <c r="AB245" s="339">
        <v>0</v>
      </c>
      <c r="AC245" s="339">
        <v>0</v>
      </c>
      <c r="AD245" s="339">
        <v>0</v>
      </c>
      <c r="AE245" s="339">
        <v>0</v>
      </c>
      <c r="AF245" s="339">
        <v>0</v>
      </c>
      <c r="AG245" s="305">
        <v>147</v>
      </c>
      <c r="AH245" s="304">
        <v>8</v>
      </c>
      <c r="AI245" s="201" t="str">
        <f>IF(L245&gt;'1d. STPIS MED Threshold'!$C$8,"Yes","NO")</f>
        <v>NO</v>
      </c>
      <c r="AJ245" s="126"/>
    </row>
    <row r="246" spans="2:36" x14ac:dyDescent="0.2">
      <c r="B246" s="287" t="s">
        <v>2654</v>
      </c>
      <c r="C246" s="339">
        <v>3.4612569277419999E-2</v>
      </c>
      <c r="D246" s="339">
        <v>3.4612569277419999E-2</v>
      </c>
      <c r="E246" s="339">
        <v>8.3788137885000005E-4</v>
      </c>
      <c r="F246" s="339">
        <v>8.3788137885000005E-4</v>
      </c>
      <c r="G246" s="339">
        <v>0</v>
      </c>
      <c r="H246" s="339">
        <v>0</v>
      </c>
      <c r="I246" s="339">
        <v>0</v>
      </c>
      <c r="J246" s="339">
        <v>0</v>
      </c>
      <c r="K246" s="339">
        <v>6.8949350669599997E-3</v>
      </c>
      <c r="L246" s="339">
        <v>6.8949350669599997E-3</v>
      </c>
      <c r="M246" s="339">
        <v>3.6599393496E-4</v>
      </c>
      <c r="N246" s="339">
        <v>3.6599393496E-4</v>
      </c>
      <c r="O246" s="339">
        <v>7.6171034400000001E-6</v>
      </c>
      <c r="P246" s="339">
        <v>7.6171034400000001E-6</v>
      </c>
      <c r="Q246" s="339">
        <v>0</v>
      </c>
      <c r="R246" s="339">
        <v>0</v>
      </c>
      <c r="S246" s="339">
        <v>0</v>
      </c>
      <c r="T246" s="339">
        <v>0</v>
      </c>
      <c r="U246" s="339">
        <v>7.1887355640000005E-5</v>
      </c>
      <c r="V246" s="339">
        <v>7.1887355640000005E-5</v>
      </c>
      <c r="W246" s="339">
        <v>0</v>
      </c>
      <c r="X246" s="339">
        <v>0</v>
      </c>
      <c r="Y246" s="339">
        <v>0</v>
      </c>
      <c r="Z246" s="339">
        <v>0</v>
      </c>
      <c r="AA246" s="339">
        <v>0</v>
      </c>
      <c r="AB246" s="339">
        <v>0</v>
      </c>
      <c r="AC246" s="339">
        <v>0</v>
      </c>
      <c r="AD246" s="339">
        <v>0</v>
      </c>
      <c r="AE246" s="339">
        <v>0</v>
      </c>
      <c r="AF246" s="339">
        <v>0</v>
      </c>
      <c r="AG246" s="305">
        <v>132</v>
      </c>
      <c r="AH246" s="304">
        <v>12</v>
      </c>
      <c r="AI246" s="201" t="str">
        <f>IF(L246&gt;'1d. STPIS MED Threshold'!$C$8,"Yes","NO")</f>
        <v>NO</v>
      </c>
      <c r="AJ246" s="126"/>
    </row>
    <row r="247" spans="2:36" x14ac:dyDescent="0.2">
      <c r="B247" s="287" t="s">
        <v>2655</v>
      </c>
      <c r="C247" s="339">
        <v>0.57732928997177002</v>
      </c>
      <c r="D247" s="339">
        <v>0.57732928997177002</v>
      </c>
      <c r="E247" s="339">
        <v>8.1525858161919998E-2</v>
      </c>
      <c r="F247" s="339">
        <v>8.1525858161919998E-2</v>
      </c>
      <c r="G247" s="339">
        <v>0</v>
      </c>
      <c r="H247" s="339">
        <v>0</v>
      </c>
      <c r="I247" s="339">
        <v>0</v>
      </c>
      <c r="J247" s="339">
        <v>0</v>
      </c>
      <c r="K247" s="339">
        <v>0.17044179468345999</v>
      </c>
      <c r="L247" s="339">
        <v>0.17044179468345999</v>
      </c>
      <c r="M247" s="339">
        <v>1.04569695702E-3</v>
      </c>
      <c r="N247" s="339">
        <v>1.04569695702E-3</v>
      </c>
      <c r="O247" s="339">
        <v>5.8651696519000001E-4</v>
      </c>
      <c r="P247" s="339">
        <v>5.8651696519000001E-4</v>
      </c>
      <c r="Q247" s="339">
        <v>0</v>
      </c>
      <c r="R247" s="339">
        <v>0</v>
      </c>
      <c r="S247" s="339">
        <v>0</v>
      </c>
      <c r="T247" s="339">
        <v>0</v>
      </c>
      <c r="U247" s="339">
        <v>6.6886496116999995E-4</v>
      </c>
      <c r="V247" s="339">
        <v>6.6886496116999995E-4</v>
      </c>
      <c r="W247" s="339">
        <v>0</v>
      </c>
      <c r="X247" s="339">
        <v>0</v>
      </c>
      <c r="Y247" s="339">
        <v>0</v>
      </c>
      <c r="Z247" s="339">
        <v>0</v>
      </c>
      <c r="AA247" s="339">
        <v>0</v>
      </c>
      <c r="AB247" s="339">
        <v>0</v>
      </c>
      <c r="AC247" s="339">
        <v>0</v>
      </c>
      <c r="AD247" s="339">
        <v>0</v>
      </c>
      <c r="AE247" s="339">
        <v>0</v>
      </c>
      <c r="AF247" s="339">
        <v>0</v>
      </c>
      <c r="AG247" s="305">
        <v>122</v>
      </c>
      <c r="AH247" s="304">
        <v>8</v>
      </c>
      <c r="AI247" s="201" t="str">
        <f>IF(L247&gt;'1d. STPIS MED Threshold'!$C$8,"Yes","NO")</f>
        <v>NO</v>
      </c>
      <c r="AJ247" s="126"/>
    </row>
    <row r="248" spans="2:36" x14ac:dyDescent="0.2">
      <c r="B248" s="287" t="s">
        <v>2656</v>
      </c>
      <c r="C248" s="339">
        <v>0</v>
      </c>
      <c r="D248" s="339">
        <v>0</v>
      </c>
      <c r="E248" s="339">
        <v>3.3134399982000001E-4</v>
      </c>
      <c r="F248" s="339">
        <v>3.3134399982000001E-4</v>
      </c>
      <c r="G248" s="339">
        <v>0</v>
      </c>
      <c r="H248" s="339">
        <v>0</v>
      </c>
      <c r="I248" s="339">
        <v>0</v>
      </c>
      <c r="J248" s="339">
        <v>0</v>
      </c>
      <c r="K248" s="339">
        <v>2.7192173654999997E-4</v>
      </c>
      <c r="L248" s="339">
        <v>2.7192173654999997E-4</v>
      </c>
      <c r="M248" s="339">
        <v>0</v>
      </c>
      <c r="N248" s="339">
        <v>0</v>
      </c>
      <c r="O248" s="339">
        <v>3.80855172E-6</v>
      </c>
      <c r="P248" s="339">
        <v>3.80855172E-6</v>
      </c>
      <c r="Q248" s="339">
        <v>0</v>
      </c>
      <c r="R248" s="339">
        <v>0</v>
      </c>
      <c r="S248" s="339">
        <v>0</v>
      </c>
      <c r="T248" s="339">
        <v>0</v>
      </c>
      <c r="U248" s="339">
        <v>3.1255371999999998E-6</v>
      </c>
      <c r="V248" s="339">
        <v>3.1255371999999998E-6</v>
      </c>
      <c r="W248" s="339">
        <v>0</v>
      </c>
      <c r="X248" s="339">
        <v>0</v>
      </c>
      <c r="Y248" s="339">
        <v>0</v>
      </c>
      <c r="Z248" s="339">
        <v>0</v>
      </c>
      <c r="AA248" s="339">
        <v>0</v>
      </c>
      <c r="AB248" s="339">
        <v>0</v>
      </c>
      <c r="AC248" s="339">
        <v>0</v>
      </c>
      <c r="AD248" s="339">
        <v>0</v>
      </c>
      <c r="AE248" s="339">
        <v>0</v>
      </c>
      <c r="AF248" s="339">
        <v>0</v>
      </c>
      <c r="AG248" s="305">
        <v>48</v>
      </c>
      <c r="AH248" s="304">
        <v>1</v>
      </c>
      <c r="AI248" s="201" t="str">
        <f>IF(L248&gt;'1d. STPIS MED Threshold'!$C$8,"Yes","NO")</f>
        <v>NO</v>
      </c>
      <c r="AJ248" s="126"/>
    </row>
    <row r="249" spans="2:36" x14ac:dyDescent="0.2">
      <c r="B249" s="287" t="s">
        <v>2657</v>
      </c>
      <c r="C249" s="339">
        <v>0</v>
      </c>
      <c r="D249" s="339">
        <v>0</v>
      </c>
      <c r="E249" s="339">
        <v>0</v>
      </c>
      <c r="F249" s="339">
        <v>0</v>
      </c>
      <c r="G249" s="339">
        <v>0</v>
      </c>
      <c r="H249" s="339">
        <v>0</v>
      </c>
      <c r="I249" s="339">
        <v>0</v>
      </c>
      <c r="J249" s="339">
        <v>0</v>
      </c>
      <c r="K249" s="339">
        <v>0</v>
      </c>
      <c r="L249" s="339">
        <v>0</v>
      </c>
      <c r="M249" s="339">
        <v>0</v>
      </c>
      <c r="N249" s="339">
        <v>0</v>
      </c>
      <c r="O249" s="339">
        <v>0</v>
      </c>
      <c r="P249" s="339">
        <v>0</v>
      </c>
      <c r="Q249" s="339">
        <v>0</v>
      </c>
      <c r="R249" s="339">
        <v>0</v>
      </c>
      <c r="S249" s="339">
        <v>0</v>
      </c>
      <c r="T249" s="339">
        <v>0</v>
      </c>
      <c r="U249" s="339">
        <v>0</v>
      </c>
      <c r="V249" s="339">
        <v>0</v>
      </c>
      <c r="W249" s="339">
        <v>0</v>
      </c>
      <c r="X249" s="339">
        <v>0</v>
      </c>
      <c r="Y249" s="339">
        <v>0</v>
      </c>
      <c r="Z249" s="339">
        <v>0</v>
      </c>
      <c r="AA249" s="339">
        <v>0</v>
      </c>
      <c r="AB249" s="339">
        <v>0</v>
      </c>
      <c r="AC249" s="339">
        <v>0</v>
      </c>
      <c r="AD249" s="339">
        <v>0</v>
      </c>
      <c r="AE249" s="339">
        <v>0</v>
      </c>
      <c r="AF249" s="339">
        <v>0</v>
      </c>
      <c r="AG249" s="305">
        <v>103</v>
      </c>
      <c r="AH249" s="304">
        <v>6</v>
      </c>
      <c r="AI249" s="201" t="str">
        <f>IF(L249&gt;'1d. STPIS MED Threshold'!$C$8,"Yes","NO")</f>
        <v>NO</v>
      </c>
      <c r="AJ249" s="126"/>
    </row>
    <row r="250" spans="2:36" x14ac:dyDescent="0.2">
      <c r="B250" s="287" t="s">
        <v>2658</v>
      </c>
      <c r="C250" s="339">
        <v>0</v>
      </c>
      <c r="D250" s="339">
        <v>0</v>
      </c>
      <c r="E250" s="339">
        <v>1.1425655166E-4</v>
      </c>
      <c r="F250" s="339">
        <v>1.1425655166E-4</v>
      </c>
      <c r="G250" s="339">
        <v>0</v>
      </c>
      <c r="H250" s="339">
        <v>0</v>
      </c>
      <c r="I250" s="339">
        <v>0</v>
      </c>
      <c r="J250" s="339">
        <v>0</v>
      </c>
      <c r="K250" s="339">
        <v>9.3766116049999996E-5</v>
      </c>
      <c r="L250" s="339">
        <v>9.3766116049999996E-5</v>
      </c>
      <c r="M250" s="339">
        <v>0</v>
      </c>
      <c r="N250" s="339">
        <v>0</v>
      </c>
      <c r="O250" s="339">
        <v>3.80855172E-6</v>
      </c>
      <c r="P250" s="339">
        <v>3.80855172E-6</v>
      </c>
      <c r="Q250" s="339">
        <v>0</v>
      </c>
      <c r="R250" s="339">
        <v>0</v>
      </c>
      <c r="S250" s="339">
        <v>0</v>
      </c>
      <c r="T250" s="339">
        <v>0</v>
      </c>
      <c r="U250" s="339">
        <v>3.1255371999999998E-6</v>
      </c>
      <c r="V250" s="339">
        <v>3.1255371999999998E-6</v>
      </c>
      <c r="W250" s="339">
        <v>0</v>
      </c>
      <c r="X250" s="339">
        <v>0</v>
      </c>
      <c r="Y250" s="339">
        <v>0</v>
      </c>
      <c r="Z250" s="339">
        <v>0</v>
      </c>
      <c r="AA250" s="339">
        <v>0</v>
      </c>
      <c r="AB250" s="339">
        <v>0</v>
      </c>
      <c r="AC250" s="339">
        <v>0</v>
      </c>
      <c r="AD250" s="339">
        <v>0</v>
      </c>
      <c r="AE250" s="339">
        <v>0</v>
      </c>
      <c r="AF250" s="339">
        <v>0</v>
      </c>
      <c r="AG250" s="305">
        <v>95</v>
      </c>
      <c r="AH250" s="304">
        <v>13</v>
      </c>
      <c r="AI250" s="201" t="str">
        <f>IF(L250&gt;'1d. STPIS MED Threshold'!$C$8,"Yes","NO")</f>
        <v>NO</v>
      </c>
      <c r="AJ250" s="126"/>
    </row>
    <row r="251" spans="2:36" x14ac:dyDescent="0.2">
      <c r="B251" s="287" t="s">
        <v>2659</v>
      </c>
      <c r="C251" s="339">
        <v>6.32646658998E-3</v>
      </c>
      <c r="D251" s="339">
        <v>6.32646658998E-3</v>
      </c>
      <c r="E251" s="339">
        <v>0</v>
      </c>
      <c r="F251" s="339">
        <v>0</v>
      </c>
      <c r="G251" s="339">
        <v>0</v>
      </c>
      <c r="H251" s="339">
        <v>0</v>
      </c>
      <c r="I251" s="339">
        <v>0</v>
      </c>
      <c r="J251" s="339">
        <v>0</v>
      </c>
      <c r="K251" s="339">
        <v>1.1345700042199999E-3</v>
      </c>
      <c r="L251" s="339">
        <v>1.1345700042199999E-3</v>
      </c>
      <c r="M251" s="339">
        <v>5.2284847850000002E-5</v>
      </c>
      <c r="N251" s="339">
        <v>5.2284847850000002E-5</v>
      </c>
      <c r="O251" s="339">
        <v>0</v>
      </c>
      <c r="P251" s="339">
        <v>0</v>
      </c>
      <c r="Q251" s="339">
        <v>0</v>
      </c>
      <c r="R251" s="339">
        <v>0</v>
      </c>
      <c r="S251" s="339">
        <v>0</v>
      </c>
      <c r="T251" s="339">
        <v>0</v>
      </c>
      <c r="U251" s="339">
        <v>9.3766116100000005E-6</v>
      </c>
      <c r="V251" s="339">
        <v>9.3766116100000005E-6</v>
      </c>
      <c r="W251" s="339">
        <v>0</v>
      </c>
      <c r="X251" s="339">
        <v>0</v>
      </c>
      <c r="Y251" s="339">
        <v>0</v>
      </c>
      <c r="Z251" s="339">
        <v>0</v>
      </c>
      <c r="AA251" s="339">
        <v>0</v>
      </c>
      <c r="AB251" s="339">
        <v>0</v>
      </c>
      <c r="AC251" s="339">
        <v>0</v>
      </c>
      <c r="AD251" s="339">
        <v>0</v>
      </c>
      <c r="AE251" s="339">
        <v>0</v>
      </c>
      <c r="AF251" s="339">
        <v>0</v>
      </c>
      <c r="AG251" s="305">
        <v>119</v>
      </c>
      <c r="AH251" s="304">
        <v>18</v>
      </c>
      <c r="AI251" s="201" t="str">
        <f>IF(L251&gt;'1d. STPIS MED Threshold'!$C$8,"Yes","NO")</f>
        <v>NO</v>
      </c>
      <c r="AJ251" s="126"/>
    </row>
    <row r="252" spans="2:36" x14ac:dyDescent="0.2">
      <c r="B252" s="287" t="s">
        <v>2660</v>
      </c>
      <c r="C252" s="339">
        <v>1.0414095994980701</v>
      </c>
      <c r="D252" s="339">
        <v>1.0414095994980701</v>
      </c>
      <c r="E252" s="339">
        <v>0.42663777245426998</v>
      </c>
      <c r="F252" s="339">
        <v>0.42663777245426998</v>
      </c>
      <c r="G252" s="339">
        <v>0</v>
      </c>
      <c r="H252" s="339">
        <v>0</v>
      </c>
      <c r="I252" s="339">
        <v>0</v>
      </c>
      <c r="J252" s="339">
        <v>0</v>
      </c>
      <c r="K252" s="339">
        <v>0.53688915282313998</v>
      </c>
      <c r="L252" s="339">
        <v>0.53688915282313998</v>
      </c>
      <c r="M252" s="339">
        <v>1.096238976611E-2</v>
      </c>
      <c r="N252" s="339">
        <v>1.096238976611E-2</v>
      </c>
      <c r="O252" s="339">
        <v>5.0120540661999996E-3</v>
      </c>
      <c r="P252" s="339">
        <v>5.0120540661999996E-3</v>
      </c>
      <c r="Q252" s="339">
        <v>0</v>
      </c>
      <c r="R252" s="339">
        <v>0</v>
      </c>
      <c r="S252" s="339">
        <v>0</v>
      </c>
      <c r="T252" s="339">
        <v>0</v>
      </c>
      <c r="U252" s="339">
        <v>6.0791698573200003E-3</v>
      </c>
      <c r="V252" s="339">
        <v>6.0791698573200003E-3</v>
      </c>
      <c r="W252" s="339">
        <v>0</v>
      </c>
      <c r="X252" s="339">
        <v>0</v>
      </c>
      <c r="Y252" s="339">
        <v>0</v>
      </c>
      <c r="Z252" s="339">
        <v>0</v>
      </c>
      <c r="AA252" s="339">
        <v>0</v>
      </c>
      <c r="AB252" s="339">
        <v>0</v>
      </c>
      <c r="AC252" s="339">
        <v>0</v>
      </c>
      <c r="AD252" s="339">
        <v>0</v>
      </c>
      <c r="AE252" s="339">
        <v>0</v>
      </c>
      <c r="AF252" s="339">
        <v>0</v>
      </c>
      <c r="AG252" s="305">
        <v>201</v>
      </c>
      <c r="AH252" s="304">
        <v>76</v>
      </c>
      <c r="AI252" s="201" t="str">
        <f>IF(L252&gt;'1d. STPIS MED Threshold'!$C$8,"Yes","NO")</f>
        <v>NO</v>
      </c>
      <c r="AJ252" s="126"/>
    </row>
    <row r="253" spans="2:36" x14ac:dyDescent="0.2">
      <c r="B253" s="287" t="s">
        <v>2661</v>
      </c>
      <c r="C253" s="339">
        <v>0</v>
      </c>
      <c r="D253" s="339">
        <v>0</v>
      </c>
      <c r="E253" s="339">
        <v>6.9277555823850007E-2</v>
      </c>
      <c r="F253" s="339">
        <v>6.9277555823850007E-2</v>
      </c>
      <c r="G253" s="339">
        <v>0</v>
      </c>
      <c r="H253" s="339">
        <v>0</v>
      </c>
      <c r="I253" s="339">
        <v>0</v>
      </c>
      <c r="J253" s="339">
        <v>0</v>
      </c>
      <c r="K253" s="339">
        <v>5.6853521699039997E-2</v>
      </c>
      <c r="L253" s="339">
        <v>5.6853521699039997E-2</v>
      </c>
      <c r="M253" s="339">
        <v>0</v>
      </c>
      <c r="N253" s="339">
        <v>0</v>
      </c>
      <c r="O253" s="339">
        <v>1.9880639989E-3</v>
      </c>
      <c r="P253" s="339">
        <v>1.9880639989E-3</v>
      </c>
      <c r="Q253" s="339">
        <v>0</v>
      </c>
      <c r="R253" s="339">
        <v>0</v>
      </c>
      <c r="S253" s="339">
        <v>0</v>
      </c>
      <c r="T253" s="339">
        <v>0</v>
      </c>
      <c r="U253" s="339">
        <v>1.63153041929E-3</v>
      </c>
      <c r="V253" s="339">
        <v>1.63153041929E-3</v>
      </c>
      <c r="W253" s="339">
        <v>0</v>
      </c>
      <c r="X253" s="339">
        <v>0</v>
      </c>
      <c r="Y253" s="339">
        <v>0</v>
      </c>
      <c r="Z253" s="339">
        <v>0</v>
      </c>
      <c r="AA253" s="339">
        <v>0</v>
      </c>
      <c r="AB253" s="339">
        <v>0</v>
      </c>
      <c r="AC253" s="339">
        <v>0</v>
      </c>
      <c r="AD253" s="339">
        <v>0</v>
      </c>
      <c r="AE253" s="339">
        <v>0</v>
      </c>
      <c r="AF253" s="339">
        <v>0</v>
      </c>
      <c r="AG253" s="305">
        <v>157</v>
      </c>
      <c r="AH253" s="304">
        <v>16</v>
      </c>
      <c r="AI253" s="201" t="str">
        <f>IF(L253&gt;'1d. STPIS MED Threshold'!$C$8,"Yes","NO")</f>
        <v>NO</v>
      </c>
      <c r="AJ253" s="126"/>
    </row>
    <row r="254" spans="2:36" x14ac:dyDescent="0.2">
      <c r="B254" s="287" t="s">
        <v>2662</v>
      </c>
      <c r="C254" s="339">
        <v>0</v>
      </c>
      <c r="D254" s="339">
        <v>0</v>
      </c>
      <c r="E254" s="339">
        <v>3.6893440531370003E-2</v>
      </c>
      <c r="F254" s="339">
        <v>3.6893440531370003E-2</v>
      </c>
      <c r="G254" s="339">
        <v>0</v>
      </c>
      <c r="H254" s="339">
        <v>0</v>
      </c>
      <c r="I254" s="339">
        <v>0</v>
      </c>
      <c r="J254" s="339">
        <v>0</v>
      </c>
      <c r="K254" s="339">
        <v>3.0277078872930002E-2</v>
      </c>
      <c r="L254" s="339">
        <v>3.0277078872930002E-2</v>
      </c>
      <c r="M254" s="339">
        <v>0</v>
      </c>
      <c r="N254" s="339">
        <v>0</v>
      </c>
      <c r="O254" s="339">
        <v>2.2851310332E-4</v>
      </c>
      <c r="P254" s="339">
        <v>2.2851310332E-4</v>
      </c>
      <c r="Q254" s="339">
        <v>0</v>
      </c>
      <c r="R254" s="339">
        <v>0</v>
      </c>
      <c r="S254" s="339">
        <v>0</v>
      </c>
      <c r="T254" s="339">
        <v>0</v>
      </c>
      <c r="U254" s="339">
        <v>1.8753223209999999E-4</v>
      </c>
      <c r="V254" s="339">
        <v>1.8753223209999999E-4</v>
      </c>
      <c r="W254" s="339">
        <v>0</v>
      </c>
      <c r="X254" s="339">
        <v>0</v>
      </c>
      <c r="Y254" s="339">
        <v>0</v>
      </c>
      <c r="Z254" s="339">
        <v>0</v>
      </c>
      <c r="AA254" s="339">
        <v>0</v>
      </c>
      <c r="AB254" s="339">
        <v>0</v>
      </c>
      <c r="AC254" s="339">
        <v>0</v>
      </c>
      <c r="AD254" s="339">
        <v>0</v>
      </c>
      <c r="AE254" s="339">
        <v>0</v>
      </c>
      <c r="AF254" s="339">
        <v>0</v>
      </c>
      <c r="AG254" s="305">
        <v>57</v>
      </c>
      <c r="AH254" s="304">
        <v>2</v>
      </c>
      <c r="AI254" s="201" t="str">
        <f>IF(L254&gt;'1d. STPIS MED Threshold'!$C$8,"Yes","NO")</f>
        <v>NO</v>
      </c>
      <c r="AJ254" s="126"/>
    </row>
    <row r="255" spans="2:36" x14ac:dyDescent="0.2">
      <c r="B255" s="287" t="s">
        <v>2663</v>
      </c>
      <c r="C255" s="339">
        <v>0</v>
      </c>
      <c r="D255" s="339">
        <v>0</v>
      </c>
      <c r="E255" s="339">
        <v>0</v>
      </c>
      <c r="F255" s="339">
        <v>0</v>
      </c>
      <c r="G255" s="339">
        <v>0</v>
      </c>
      <c r="H255" s="339">
        <v>0</v>
      </c>
      <c r="I255" s="339">
        <v>0</v>
      </c>
      <c r="J255" s="339">
        <v>0</v>
      </c>
      <c r="K255" s="339">
        <v>0</v>
      </c>
      <c r="L255" s="339">
        <v>0</v>
      </c>
      <c r="M255" s="339">
        <v>0</v>
      </c>
      <c r="N255" s="339">
        <v>0</v>
      </c>
      <c r="O255" s="339">
        <v>0</v>
      </c>
      <c r="P255" s="339">
        <v>0</v>
      </c>
      <c r="Q255" s="339">
        <v>0</v>
      </c>
      <c r="R255" s="339">
        <v>0</v>
      </c>
      <c r="S255" s="339">
        <v>0</v>
      </c>
      <c r="T255" s="339">
        <v>0</v>
      </c>
      <c r="U255" s="339">
        <v>0</v>
      </c>
      <c r="V255" s="339">
        <v>0</v>
      </c>
      <c r="W255" s="339">
        <v>0</v>
      </c>
      <c r="X255" s="339">
        <v>0</v>
      </c>
      <c r="Y255" s="339">
        <v>0</v>
      </c>
      <c r="Z255" s="339">
        <v>0</v>
      </c>
      <c r="AA255" s="339">
        <v>0</v>
      </c>
      <c r="AB255" s="339">
        <v>0</v>
      </c>
      <c r="AC255" s="339">
        <v>0</v>
      </c>
      <c r="AD255" s="339">
        <v>0</v>
      </c>
      <c r="AE255" s="339">
        <v>0</v>
      </c>
      <c r="AF255" s="339">
        <v>0</v>
      </c>
      <c r="AG255" s="305">
        <v>27</v>
      </c>
      <c r="AH255" s="304">
        <v>0</v>
      </c>
      <c r="AI255" s="201" t="str">
        <f>IF(L255&gt;'1d. STPIS MED Threshold'!$C$8,"Yes","NO")</f>
        <v>NO</v>
      </c>
      <c r="AJ255" s="126"/>
    </row>
    <row r="256" spans="2:36" x14ac:dyDescent="0.2">
      <c r="B256" s="287" t="s">
        <v>2664</v>
      </c>
      <c r="C256" s="339">
        <v>0.22958276691415</v>
      </c>
      <c r="D256" s="339">
        <v>0.22958276691415</v>
      </c>
      <c r="E256" s="339">
        <v>5.4843144797000001E-4</v>
      </c>
      <c r="F256" s="339">
        <v>5.4843144797000001E-4</v>
      </c>
      <c r="G256" s="339">
        <v>0</v>
      </c>
      <c r="H256" s="339">
        <v>0</v>
      </c>
      <c r="I256" s="339">
        <v>0</v>
      </c>
      <c r="J256" s="339">
        <v>0</v>
      </c>
      <c r="K256" s="339">
        <v>4.1622778915129999E-2</v>
      </c>
      <c r="L256" s="339">
        <v>4.1622778915129999E-2</v>
      </c>
      <c r="M256" s="339">
        <v>2.0913939140000001E-4</v>
      </c>
      <c r="N256" s="339">
        <v>2.0913939140000001E-4</v>
      </c>
      <c r="O256" s="339">
        <v>3.80855172E-6</v>
      </c>
      <c r="P256" s="339">
        <v>3.80855172E-6</v>
      </c>
      <c r="Q256" s="339">
        <v>0</v>
      </c>
      <c r="R256" s="339">
        <v>0</v>
      </c>
      <c r="S256" s="339">
        <v>0</v>
      </c>
      <c r="T256" s="339">
        <v>0</v>
      </c>
      <c r="U256" s="339">
        <v>4.0631983620000003E-5</v>
      </c>
      <c r="V256" s="339">
        <v>4.0631983620000003E-5</v>
      </c>
      <c r="W256" s="339">
        <v>0</v>
      </c>
      <c r="X256" s="339">
        <v>0</v>
      </c>
      <c r="Y256" s="339">
        <v>0</v>
      </c>
      <c r="Z256" s="339">
        <v>0</v>
      </c>
      <c r="AA256" s="339">
        <v>0</v>
      </c>
      <c r="AB256" s="339">
        <v>0</v>
      </c>
      <c r="AC256" s="339">
        <v>0</v>
      </c>
      <c r="AD256" s="339">
        <v>0</v>
      </c>
      <c r="AE256" s="339">
        <v>0</v>
      </c>
      <c r="AF256" s="339">
        <v>0</v>
      </c>
      <c r="AG256" s="305">
        <v>95</v>
      </c>
      <c r="AH256" s="304">
        <v>1</v>
      </c>
      <c r="AI256" s="201" t="str">
        <f>IF(L256&gt;'1d. STPIS MED Threshold'!$C$8,"Yes","NO")</f>
        <v>NO</v>
      </c>
      <c r="AJ256" s="126"/>
    </row>
    <row r="257" spans="2:36" x14ac:dyDescent="0.2">
      <c r="B257" s="287" t="s">
        <v>2665</v>
      </c>
      <c r="C257" s="339">
        <v>0</v>
      </c>
      <c r="D257" s="339">
        <v>0</v>
      </c>
      <c r="E257" s="339">
        <v>4.9892027558999996E-4</v>
      </c>
      <c r="F257" s="339">
        <v>4.9892027558999996E-4</v>
      </c>
      <c r="G257" s="339">
        <v>0</v>
      </c>
      <c r="H257" s="339">
        <v>0</v>
      </c>
      <c r="I257" s="339">
        <v>0</v>
      </c>
      <c r="J257" s="339">
        <v>0</v>
      </c>
      <c r="K257" s="339">
        <v>4.0944537341999998E-4</v>
      </c>
      <c r="L257" s="339">
        <v>4.0944537341999998E-4</v>
      </c>
      <c r="M257" s="339">
        <v>0</v>
      </c>
      <c r="N257" s="339">
        <v>0</v>
      </c>
      <c r="O257" s="339">
        <v>3.80855172E-6</v>
      </c>
      <c r="P257" s="339">
        <v>3.80855172E-6</v>
      </c>
      <c r="Q257" s="339">
        <v>0</v>
      </c>
      <c r="R257" s="339">
        <v>0</v>
      </c>
      <c r="S257" s="339">
        <v>0</v>
      </c>
      <c r="T257" s="339">
        <v>0</v>
      </c>
      <c r="U257" s="339">
        <v>3.1255371999999998E-6</v>
      </c>
      <c r="V257" s="339">
        <v>3.1255371999999998E-6</v>
      </c>
      <c r="W257" s="339">
        <v>0</v>
      </c>
      <c r="X257" s="339">
        <v>0</v>
      </c>
      <c r="Y257" s="339">
        <v>0</v>
      </c>
      <c r="Z257" s="339">
        <v>0</v>
      </c>
      <c r="AA257" s="339">
        <v>0</v>
      </c>
      <c r="AB257" s="339">
        <v>0</v>
      </c>
      <c r="AC257" s="339">
        <v>0</v>
      </c>
      <c r="AD257" s="339">
        <v>0</v>
      </c>
      <c r="AE257" s="339">
        <v>0</v>
      </c>
      <c r="AF257" s="339">
        <v>0</v>
      </c>
      <c r="AG257" s="305">
        <v>125</v>
      </c>
      <c r="AH257" s="304">
        <v>5</v>
      </c>
      <c r="AI257" s="201" t="str">
        <f>IF(L257&gt;'1d. STPIS MED Threshold'!$C$8,"Yes","NO")</f>
        <v>NO</v>
      </c>
      <c r="AJ257" s="126"/>
    </row>
    <row r="258" spans="2:36" x14ac:dyDescent="0.2">
      <c r="B258" s="287" t="s">
        <v>2666</v>
      </c>
      <c r="C258" s="339">
        <v>0</v>
      </c>
      <c r="D258" s="339">
        <v>0</v>
      </c>
      <c r="E258" s="339">
        <v>2.7116888260900001E-3</v>
      </c>
      <c r="F258" s="339">
        <v>2.7116888260900001E-3</v>
      </c>
      <c r="G258" s="339">
        <v>0</v>
      </c>
      <c r="H258" s="339">
        <v>0</v>
      </c>
      <c r="I258" s="339">
        <v>0</v>
      </c>
      <c r="J258" s="339">
        <v>0</v>
      </c>
      <c r="K258" s="339">
        <v>2.2253824876200001E-3</v>
      </c>
      <c r="L258" s="339">
        <v>2.2253824876200001E-3</v>
      </c>
      <c r="M258" s="339">
        <v>0</v>
      </c>
      <c r="N258" s="339">
        <v>0</v>
      </c>
      <c r="O258" s="339">
        <v>3.046841378E-5</v>
      </c>
      <c r="P258" s="339">
        <v>3.046841378E-5</v>
      </c>
      <c r="Q258" s="339">
        <v>0</v>
      </c>
      <c r="R258" s="339">
        <v>0</v>
      </c>
      <c r="S258" s="339">
        <v>0</v>
      </c>
      <c r="T258" s="339">
        <v>0</v>
      </c>
      <c r="U258" s="339">
        <v>2.5004297609999998E-5</v>
      </c>
      <c r="V258" s="339">
        <v>2.5004297609999998E-5</v>
      </c>
      <c r="W258" s="339">
        <v>0</v>
      </c>
      <c r="X258" s="339">
        <v>0</v>
      </c>
      <c r="Y258" s="339">
        <v>0</v>
      </c>
      <c r="Z258" s="339">
        <v>0</v>
      </c>
      <c r="AA258" s="339">
        <v>0</v>
      </c>
      <c r="AB258" s="339">
        <v>0</v>
      </c>
      <c r="AC258" s="339">
        <v>0</v>
      </c>
      <c r="AD258" s="339">
        <v>0</v>
      </c>
      <c r="AE258" s="339">
        <v>0</v>
      </c>
      <c r="AF258" s="339">
        <v>0</v>
      </c>
      <c r="AG258" s="305">
        <v>120</v>
      </c>
      <c r="AH258" s="304">
        <v>20</v>
      </c>
      <c r="AI258" s="201" t="str">
        <f>IF(L258&gt;'1d. STPIS MED Threshold'!$C$8,"Yes","NO")</f>
        <v>NO</v>
      </c>
      <c r="AJ258" s="126"/>
    </row>
    <row r="259" spans="2:36" x14ac:dyDescent="0.2">
      <c r="B259" s="287" t="s">
        <v>2667</v>
      </c>
      <c r="C259" s="339">
        <v>0</v>
      </c>
      <c r="D259" s="339">
        <v>0</v>
      </c>
      <c r="E259" s="339">
        <v>5.7889986175000004E-4</v>
      </c>
      <c r="F259" s="339">
        <v>5.7889986175000004E-4</v>
      </c>
      <c r="G259" s="339">
        <v>0</v>
      </c>
      <c r="H259" s="339">
        <v>0</v>
      </c>
      <c r="I259" s="339">
        <v>0</v>
      </c>
      <c r="J259" s="339">
        <v>0</v>
      </c>
      <c r="K259" s="339">
        <v>4.7508165466000001E-4</v>
      </c>
      <c r="L259" s="339">
        <v>4.7508165466000001E-4</v>
      </c>
      <c r="M259" s="339">
        <v>0</v>
      </c>
      <c r="N259" s="339">
        <v>0</v>
      </c>
      <c r="O259" s="339">
        <v>3.80855172E-6</v>
      </c>
      <c r="P259" s="339">
        <v>3.80855172E-6</v>
      </c>
      <c r="Q259" s="339">
        <v>0</v>
      </c>
      <c r="R259" s="339">
        <v>0</v>
      </c>
      <c r="S259" s="339">
        <v>0</v>
      </c>
      <c r="T259" s="339">
        <v>0</v>
      </c>
      <c r="U259" s="339">
        <v>3.1255371999999998E-6</v>
      </c>
      <c r="V259" s="339">
        <v>3.1255371999999998E-6</v>
      </c>
      <c r="W259" s="339">
        <v>0</v>
      </c>
      <c r="X259" s="339">
        <v>0</v>
      </c>
      <c r="Y259" s="339">
        <v>0</v>
      </c>
      <c r="Z259" s="339">
        <v>0</v>
      </c>
      <c r="AA259" s="339">
        <v>0</v>
      </c>
      <c r="AB259" s="339">
        <v>0</v>
      </c>
      <c r="AC259" s="339">
        <v>0</v>
      </c>
      <c r="AD259" s="339">
        <v>0</v>
      </c>
      <c r="AE259" s="339">
        <v>0</v>
      </c>
      <c r="AF259" s="339">
        <v>0</v>
      </c>
      <c r="AG259" s="305">
        <v>141</v>
      </c>
      <c r="AH259" s="304">
        <v>20</v>
      </c>
      <c r="AI259" s="201" t="str">
        <f>IF(L259&gt;'1d. STPIS MED Threshold'!$C$8,"Yes","NO")</f>
        <v>NO</v>
      </c>
      <c r="AJ259" s="126"/>
    </row>
    <row r="260" spans="2:36" x14ac:dyDescent="0.2">
      <c r="B260" s="287" t="s">
        <v>2668</v>
      </c>
      <c r="C260" s="339">
        <v>2.4922444142400002E-3</v>
      </c>
      <c r="D260" s="339">
        <v>2.4922444142400002E-3</v>
      </c>
      <c r="E260" s="339">
        <v>3.5800386186999998E-4</v>
      </c>
      <c r="F260" s="339">
        <v>3.5800386186999998E-4</v>
      </c>
      <c r="G260" s="339">
        <v>0</v>
      </c>
      <c r="H260" s="339">
        <v>0</v>
      </c>
      <c r="I260" s="339">
        <v>0</v>
      </c>
      <c r="J260" s="339">
        <v>0</v>
      </c>
      <c r="K260" s="339">
        <v>7.4075231679999998E-4</v>
      </c>
      <c r="L260" s="339">
        <v>7.4075231679999998E-4</v>
      </c>
      <c r="M260" s="339">
        <v>1.7428282620000001E-5</v>
      </c>
      <c r="N260" s="339">
        <v>1.7428282620000001E-5</v>
      </c>
      <c r="O260" s="339">
        <v>3.80855172E-6</v>
      </c>
      <c r="P260" s="339">
        <v>3.80855172E-6</v>
      </c>
      <c r="Q260" s="339">
        <v>0</v>
      </c>
      <c r="R260" s="339">
        <v>0</v>
      </c>
      <c r="S260" s="339">
        <v>0</v>
      </c>
      <c r="T260" s="339">
        <v>0</v>
      </c>
      <c r="U260" s="339">
        <v>6.2510743999999996E-6</v>
      </c>
      <c r="V260" s="339">
        <v>6.2510743999999996E-6</v>
      </c>
      <c r="W260" s="339">
        <v>0</v>
      </c>
      <c r="X260" s="339">
        <v>0</v>
      </c>
      <c r="Y260" s="339">
        <v>0</v>
      </c>
      <c r="Z260" s="339">
        <v>0</v>
      </c>
      <c r="AA260" s="339">
        <v>0</v>
      </c>
      <c r="AB260" s="339">
        <v>0</v>
      </c>
      <c r="AC260" s="339">
        <v>0</v>
      </c>
      <c r="AD260" s="339">
        <v>0</v>
      </c>
      <c r="AE260" s="339">
        <v>0</v>
      </c>
      <c r="AF260" s="339">
        <v>0</v>
      </c>
      <c r="AG260" s="305">
        <v>81</v>
      </c>
      <c r="AH260" s="304">
        <v>6</v>
      </c>
      <c r="AI260" s="201" t="str">
        <f>IF(L260&gt;'1d. STPIS MED Threshold'!$C$8,"Yes","NO")</f>
        <v>NO</v>
      </c>
      <c r="AJ260" s="126"/>
    </row>
    <row r="261" spans="2:36" x14ac:dyDescent="0.2">
      <c r="B261" s="287" t="s">
        <v>2669</v>
      </c>
      <c r="C261" s="339">
        <v>0</v>
      </c>
      <c r="D261" s="339">
        <v>0</v>
      </c>
      <c r="E261" s="339">
        <v>7.6551889613000004E-4</v>
      </c>
      <c r="F261" s="339">
        <v>7.6551889613000004E-4</v>
      </c>
      <c r="G261" s="339">
        <v>0</v>
      </c>
      <c r="H261" s="339">
        <v>0</v>
      </c>
      <c r="I261" s="339">
        <v>0</v>
      </c>
      <c r="J261" s="339">
        <v>0</v>
      </c>
      <c r="K261" s="339">
        <v>6.2823297753999995E-4</v>
      </c>
      <c r="L261" s="339">
        <v>6.2823297753999995E-4</v>
      </c>
      <c r="M261" s="339">
        <v>0</v>
      </c>
      <c r="N261" s="339">
        <v>0</v>
      </c>
      <c r="O261" s="339">
        <v>7.6171034400000001E-6</v>
      </c>
      <c r="P261" s="339">
        <v>7.6171034400000001E-6</v>
      </c>
      <c r="Q261" s="339">
        <v>0</v>
      </c>
      <c r="R261" s="339">
        <v>0</v>
      </c>
      <c r="S261" s="339">
        <v>0</v>
      </c>
      <c r="T261" s="339">
        <v>0</v>
      </c>
      <c r="U261" s="339">
        <v>6.2510743999999996E-6</v>
      </c>
      <c r="V261" s="339">
        <v>6.2510743999999996E-6</v>
      </c>
      <c r="W261" s="339">
        <v>0</v>
      </c>
      <c r="X261" s="339">
        <v>0</v>
      </c>
      <c r="Y261" s="339">
        <v>0</v>
      </c>
      <c r="Z261" s="339">
        <v>0</v>
      </c>
      <c r="AA261" s="339">
        <v>0</v>
      </c>
      <c r="AB261" s="339">
        <v>0</v>
      </c>
      <c r="AC261" s="339">
        <v>0</v>
      </c>
      <c r="AD261" s="339">
        <v>0</v>
      </c>
      <c r="AE261" s="339">
        <v>0</v>
      </c>
      <c r="AF261" s="339">
        <v>0</v>
      </c>
      <c r="AG261" s="305">
        <v>59</v>
      </c>
      <c r="AH261" s="304">
        <v>7</v>
      </c>
      <c r="AI261" s="201" t="str">
        <f>IF(L261&gt;'1d. STPIS MED Threshold'!$C$8,"Yes","NO")</f>
        <v>NO</v>
      </c>
      <c r="AJ261" s="126"/>
    </row>
    <row r="262" spans="2:36" x14ac:dyDescent="0.2">
      <c r="B262" s="287" t="s">
        <v>2670</v>
      </c>
      <c r="C262" s="339">
        <v>0</v>
      </c>
      <c r="D262" s="339">
        <v>0</v>
      </c>
      <c r="E262" s="339">
        <v>0.12451679000026999</v>
      </c>
      <c r="F262" s="339">
        <v>0.12451679000026999</v>
      </c>
      <c r="G262" s="339">
        <v>0</v>
      </c>
      <c r="H262" s="339">
        <v>0</v>
      </c>
      <c r="I262" s="339">
        <v>0</v>
      </c>
      <c r="J262" s="339">
        <v>0</v>
      </c>
      <c r="K262" s="339">
        <v>0.10218631327258999</v>
      </c>
      <c r="L262" s="339">
        <v>0.10218631327258999</v>
      </c>
      <c r="M262" s="339">
        <v>0</v>
      </c>
      <c r="N262" s="339">
        <v>0</v>
      </c>
      <c r="O262" s="339">
        <v>9.6737213739999999E-4</v>
      </c>
      <c r="P262" s="339">
        <v>9.6737213739999999E-4</v>
      </c>
      <c r="Q262" s="339">
        <v>0</v>
      </c>
      <c r="R262" s="339">
        <v>0</v>
      </c>
      <c r="S262" s="339">
        <v>0</v>
      </c>
      <c r="T262" s="339">
        <v>0</v>
      </c>
      <c r="U262" s="339">
        <v>7.9388644923000004E-4</v>
      </c>
      <c r="V262" s="339">
        <v>7.9388644923000004E-4</v>
      </c>
      <c r="W262" s="339">
        <v>0</v>
      </c>
      <c r="X262" s="339">
        <v>0</v>
      </c>
      <c r="Y262" s="339">
        <v>0</v>
      </c>
      <c r="Z262" s="339">
        <v>0</v>
      </c>
      <c r="AA262" s="339">
        <v>0</v>
      </c>
      <c r="AB262" s="339">
        <v>0</v>
      </c>
      <c r="AC262" s="339">
        <v>0</v>
      </c>
      <c r="AD262" s="339">
        <v>0</v>
      </c>
      <c r="AE262" s="339">
        <v>0</v>
      </c>
      <c r="AF262" s="339">
        <v>0</v>
      </c>
      <c r="AG262" s="305">
        <v>67</v>
      </c>
      <c r="AH262" s="304">
        <v>12</v>
      </c>
      <c r="AI262" s="201" t="str">
        <f>IF(L262&gt;'1d. STPIS MED Threshold'!$C$8,"Yes","NO")</f>
        <v>NO</v>
      </c>
      <c r="AJ262" s="126"/>
    </row>
    <row r="263" spans="2:36" x14ac:dyDescent="0.2">
      <c r="B263" s="287" t="s">
        <v>2671</v>
      </c>
      <c r="C263" s="339">
        <v>0</v>
      </c>
      <c r="D263" s="339">
        <v>0</v>
      </c>
      <c r="E263" s="339">
        <v>0.85612053304489999</v>
      </c>
      <c r="F263" s="339">
        <v>0</v>
      </c>
      <c r="G263" s="339">
        <v>0</v>
      </c>
      <c r="H263" s="339">
        <v>0</v>
      </c>
      <c r="I263" s="339">
        <v>0</v>
      </c>
      <c r="J263" s="339">
        <v>0</v>
      </c>
      <c r="K263" s="339">
        <v>0.70258638203441004</v>
      </c>
      <c r="L263" s="339">
        <v>0</v>
      </c>
      <c r="M263" s="339">
        <v>0</v>
      </c>
      <c r="N263" s="339">
        <v>0</v>
      </c>
      <c r="O263" s="339">
        <v>4.5058975423420002E-2</v>
      </c>
      <c r="P263" s="339">
        <v>0</v>
      </c>
      <c r="Q263" s="339">
        <v>0</v>
      </c>
      <c r="R263" s="339">
        <v>0</v>
      </c>
      <c r="S263" s="339">
        <v>0</v>
      </c>
      <c r="T263" s="339">
        <v>0</v>
      </c>
      <c r="U263" s="339">
        <v>3.6978230633390001E-2</v>
      </c>
      <c r="V263" s="339">
        <v>0</v>
      </c>
      <c r="W263" s="339">
        <v>0</v>
      </c>
      <c r="X263" s="339">
        <v>0</v>
      </c>
      <c r="Y263" s="339">
        <v>0</v>
      </c>
      <c r="Z263" s="339">
        <v>0</v>
      </c>
      <c r="AA263" s="339">
        <v>0</v>
      </c>
      <c r="AB263" s="339">
        <v>0</v>
      </c>
      <c r="AC263" s="339">
        <v>0</v>
      </c>
      <c r="AD263" s="339">
        <v>0</v>
      </c>
      <c r="AE263" s="339">
        <v>0</v>
      </c>
      <c r="AF263" s="339">
        <v>0</v>
      </c>
      <c r="AG263" s="305">
        <v>455</v>
      </c>
      <c r="AH263" s="304">
        <v>337</v>
      </c>
      <c r="AI263" s="201" t="str">
        <f>IF(L263&gt;'1d. STPIS MED Threshold'!$C$8,"Yes","NO")</f>
        <v>NO</v>
      </c>
      <c r="AJ263" s="373" t="s">
        <v>2028</v>
      </c>
    </row>
    <row r="264" spans="2:36" x14ac:dyDescent="0.2">
      <c r="B264" s="287" t="s">
        <v>2672</v>
      </c>
      <c r="C264" s="339">
        <v>0</v>
      </c>
      <c r="D264" s="339">
        <v>0</v>
      </c>
      <c r="E264" s="339">
        <v>1.69099696458E-3</v>
      </c>
      <c r="F264" s="339">
        <v>1.69099696458E-3</v>
      </c>
      <c r="G264" s="339">
        <v>0</v>
      </c>
      <c r="H264" s="339">
        <v>0</v>
      </c>
      <c r="I264" s="339">
        <v>0</v>
      </c>
      <c r="J264" s="339">
        <v>0</v>
      </c>
      <c r="K264" s="339">
        <v>1.38773851756E-3</v>
      </c>
      <c r="L264" s="339">
        <v>1.38773851756E-3</v>
      </c>
      <c r="M264" s="339">
        <v>0</v>
      </c>
      <c r="N264" s="339">
        <v>0</v>
      </c>
      <c r="O264" s="339">
        <v>1.9042758610000001E-5</v>
      </c>
      <c r="P264" s="339">
        <v>1.9042758610000001E-5</v>
      </c>
      <c r="Q264" s="339">
        <v>0</v>
      </c>
      <c r="R264" s="339">
        <v>0</v>
      </c>
      <c r="S264" s="339">
        <v>0</v>
      </c>
      <c r="T264" s="339">
        <v>0</v>
      </c>
      <c r="U264" s="339">
        <v>1.5627686010000001E-5</v>
      </c>
      <c r="V264" s="339">
        <v>1.5627686010000001E-5</v>
      </c>
      <c r="W264" s="339">
        <v>0</v>
      </c>
      <c r="X264" s="339">
        <v>0</v>
      </c>
      <c r="Y264" s="339">
        <v>0</v>
      </c>
      <c r="Z264" s="339">
        <v>0</v>
      </c>
      <c r="AA264" s="339">
        <v>0</v>
      </c>
      <c r="AB264" s="339">
        <v>0</v>
      </c>
      <c r="AC264" s="339">
        <v>0</v>
      </c>
      <c r="AD264" s="339">
        <v>0</v>
      </c>
      <c r="AE264" s="339">
        <v>0</v>
      </c>
      <c r="AF264" s="339">
        <v>0</v>
      </c>
      <c r="AG264" s="305">
        <v>111</v>
      </c>
      <c r="AH264" s="304">
        <v>7</v>
      </c>
      <c r="AI264" s="201" t="str">
        <f>IF(L264&gt;'1d. STPIS MED Threshold'!$C$8,"Yes","NO")</f>
        <v>NO</v>
      </c>
      <c r="AJ264" s="126"/>
    </row>
    <row r="265" spans="2:36" x14ac:dyDescent="0.2">
      <c r="B265" s="287" t="s">
        <v>2673</v>
      </c>
      <c r="C265" s="339">
        <v>0</v>
      </c>
      <c r="D265" s="339">
        <v>0</v>
      </c>
      <c r="E265" s="339">
        <v>8.584856436643E-2</v>
      </c>
      <c r="F265" s="339">
        <v>8.584856436643E-2</v>
      </c>
      <c r="G265" s="339">
        <v>0</v>
      </c>
      <c r="H265" s="339">
        <v>0</v>
      </c>
      <c r="I265" s="339">
        <v>0</v>
      </c>
      <c r="J265" s="339">
        <v>0</v>
      </c>
      <c r="K265" s="339">
        <v>7.0452734063670003E-2</v>
      </c>
      <c r="L265" s="339">
        <v>7.0452734063670003E-2</v>
      </c>
      <c r="M265" s="339">
        <v>0</v>
      </c>
      <c r="N265" s="339">
        <v>0</v>
      </c>
      <c r="O265" s="339">
        <v>2.9897131018E-3</v>
      </c>
      <c r="P265" s="339">
        <v>2.9897131018E-3</v>
      </c>
      <c r="Q265" s="339">
        <v>0</v>
      </c>
      <c r="R265" s="339">
        <v>0</v>
      </c>
      <c r="S265" s="339">
        <v>0</v>
      </c>
      <c r="T265" s="339">
        <v>0</v>
      </c>
      <c r="U265" s="339">
        <v>2.45354670334E-3</v>
      </c>
      <c r="V265" s="339">
        <v>2.45354670334E-3</v>
      </c>
      <c r="W265" s="339">
        <v>0</v>
      </c>
      <c r="X265" s="339">
        <v>0</v>
      </c>
      <c r="Y265" s="339">
        <v>0</v>
      </c>
      <c r="Z265" s="339">
        <v>0</v>
      </c>
      <c r="AA265" s="339">
        <v>0</v>
      </c>
      <c r="AB265" s="339">
        <v>0</v>
      </c>
      <c r="AC265" s="339">
        <v>0</v>
      </c>
      <c r="AD265" s="339">
        <v>0</v>
      </c>
      <c r="AE265" s="339">
        <v>0</v>
      </c>
      <c r="AF265" s="339">
        <v>0</v>
      </c>
      <c r="AG265" s="305">
        <v>148</v>
      </c>
      <c r="AH265" s="304">
        <v>31</v>
      </c>
      <c r="AI265" s="201" t="str">
        <f>IF(L265&gt;'1d. STPIS MED Threshold'!$C$8,"Yes","NO")</f>
        <v>NO</v>
      </c>
      <c r="AJ265" s="126"/>
    </row>
    <row r="266" spans="2:36" x14ac:dyDescent="0.2">
      <c r="B266" s="287" t="s">
        <v>2674</v>
      </c>
      <c r="C266" s="339">
        <v>3.4856565234000001E-4</v>
      </c>
      <c r="D266" s="339">
        <v>3.4856565234000001E-4</v>
      </c>
      <c r="E266" s="339">
        <v>0.17274448045641999</v>
      </c>
      <c r="F266" s="339">
        <v>0.17274448045641999</v>
      </c>
      <c r="G266" s="339">
        <v>0</v>
      </c>
      <c r="H266" s="339">
        <v>0</v>
      </c>
      <c r="I266" s="339">
        <v>0</v>
      </c>
      <c r="J266" s="339">
        <v>0</v>
      </c>
      <c r="K266" s="339">
        <v>0.14182750160183999</v>
      </c>
      <c r="L266" s="339">
        <v>0.14182750160183999</v>
      </c>
      <c r="M266" s="339">
        <v>1.7428282620000001E-5</v>
      </c>
      <c r="N266" s="339">
        <v>1.7428282620000001E-5</v>
      </c>
      <c r="O266" s="339">
        <v>8.6339867538600002E-3</v>
      </c>
      <c r="P266" s="339">
        <v>8.6339867538600002E-3</v>
      </c>
      <c r="Q266" s="339">
        <v>0</v>
      </c>
      <c r="R266" s="339">
        <v>0</v>
      </c>
      <c r="S266" s="339">
        <v>0</v>
      </c>
      <c r="T266" s="339">
        <v>0</v>
      </c>
      <c r="U266" s="339">
        <v>7.0887183734699996E-3</v>
      </c>
      <c r="V266" s="339">
        <v>7.0887183734699996E-3</v>
      </c>
      <c r="W266" s="339">
        <v>0</v>
      </c>
      <c r="X266" s="339">
        <v>0</v>
      </c>
      <c r="Y266" s="339">
        <v>0</v>
      </c>
      <c r="Z266" s="339">
        <v>0</v>
      </c>
      <c r="AA266" s="339">
        <v>0</v>
      </c>
      <c r="AB266" s="339">
        <v>0</v>
      </c>
      <c r="AC266" s="339">
        <v>0</v>
      </c>
      <c r="AD266" s="339">
        <v>0</v>
      </c>
      <c r="AE266" s="339">
        <v>0</v>
      </c>
      <c r="AF266" s="339">
        <v>0</v>
      </c>
      <c r="AG266" s="305">
        <v>200</v>
      </c>
      <c r="AH266" s="304">
        <v>52</v>
      </c>
      <c r="AI266" s="201" t="str">
        <f>IF(L266&gt;'1d. STPIS MED Threshold'!$C$8,"Yes","NO")</f>
        <v>NO</v>
      </c>
      <c r="AJ266" s="126"/>
    </row>
    <row r="267" spans="2:36" x14ac:dyDescent="0.2">
      <c r="B267" s="287" t="s">
        <v>2675</v>
      </c>
      <c r="C267" s="339">
        <v>0</v>
      </c>
      <c r="D267" s="339">
        <v>0</v>
      </c>
      <c r="E267" s="339">
        <v>0</v>
      </c>
      <c r="F267" s="339">
        <v>0</v>
      </c>
      <c r="G267" s="339">
        <v>0</v>
      </c>
      <c r="H267" s="339">
        <v>0</v>
      </c>
      <c r="I267" s="339">
        <v>0</v>
      </c>
      <c r="J267" s="339">
        <v>0</v>
      </c>
      <c r="K267" s="339">
        <v>0</v>
      </c>
      <c r="L267" s="339">
        <v>0</v>
      </c>
      <c r="M267" s="339">
        <v>0</v>
      </c>
      <c r="N267" s="339">
        <v>0</v>
      </c>
      <c r="O267" s="339">
        <v>0</v>
      </c>
      <c r="P267" s="339">
        <v>0</v>
      </c>
      <c r="Q267" s="339">
        <v>0</v>
      </c>
      <c r="R267" s="339">
        <v>0</v>
      </c>
      <c r="S267" s="339">
        <v>0</v>
      </c>
      <c r="T267" s="339">
        <v>0</v>
      </c>
      <c r="U267" s="339">
        <v>0</v>
      </c>
      <c r="V267" s="339">
        <v>0</v>
      </c>
      <c r="W267" s="339">
        <v>0</v>
      </c>
      <c r="X267" s="339">
        <v>0</v>
      </c>
      <c r="Y267" s="339">
        <v>0</v>
      </c>
      <c r="Z267" s="339">
        <v>0</v>
      </c>
      <c r="AA267" s="339">
        <v>0</v>
      </c>
      <c r="AB267" s="339">
        <v>0</v>
      </c>
      <c r="AC267" s="339">
        <v>0</v>
      </c>
      <c r="AD267" s="339">
        <v>0</v>
      </c>
      <c r="AE267" s="339">
        <v>0</v>
      </c>
      <c r="AF267" s="339">
        <v>0</v>
      </c>
      <c r="AG267" s="305">
        <v>106</v>
      </c>
      <c r="AH267" s="304">
        <v>6</v>
      </c>
      <c r="AI267" s="201" t="str">
        <f>IF(L267&gt;'1d. STPIS MED Threshold'!$C$8,"Yes","NO")</f>
        <v>NO</v>
      </c>
      <c r="AJ267" s="126"/>
    </row>
    <row r="268" spans="2:36" x14ac:dyDescent="0.2">
      <c r="B268" s="287" t="s">
        <v>2676</v>
      </c>
      <c r="C268" s="339">
        <v>0</v>
      </c>
      <c r="D268" s="339">
        <v>0</v>
      </c>
      <c r="E268" s="339">
        <v>2.812234591552E-2</v>
      </c>
      <c r="F268" s="339">
        <v>2.812234591552E-2</v>
      </c>
      <c r="G268" s="339">
        <v>0</v>
      </c>
      <c r="H268" s="339">
        <v>0</v>
      </c>
      <c r="I268" s="339">
        <v>0</v>
      </c>
      <c r="J268" s="339">
        <v>0</v>
      </c>
      <c r="K268" s="339">
        <v>2.3078966697400002E-2</v>
      </c>
      <c r="L268" s="339">
        <v>2.3078966697400002E-2</v>
      </c>
      <c r="M268" s="339">
        <v>0</v>
      </c>
      <c r="N268" s="339">
        <v>0</v>
      </c>
      <c r="O268" s="339">
        <v>3.7323806875999999E-4</v>
      </c>
      <c r="P268" s="339">
        <v>3.7323806875999999E-4</v>
      </c>
      <c r="Q268" s="339">
        <v>0</v>
      </c>
      <c r="R268" s="339">
        <v>0</v>
      </c>
      <c r="S268" s="339">
        <v>0</v>
      </c>
      <c r="T268" s="339">
        <v>0</v>
      </c>
      <c r="U268" s="339">
        <v>3.0630264577000002E-4</v>
      </c>
      <c r="V268" s="339">
        <v>3.0630264577000002E-4</v>
      </c>
      <c r="W268" s="339">
        <v>0</v>
      </c>
      <c r="X268" s="339">
        <v>0</v>
      </c>
      <c r="Y268" s="339">
        <v>0</v>
      </c>
      <c r="Z268" s="339">
        <v>0</v>
      </c>
      <c r="AA268" s="339">
        <v>0</v>
      </c>
      <c r="AB268" s="339">
        <v>0</v>
      </c>
      <c r="AC268" s="339">
        <v>0</v>
      </c>
      <c r="AD268" s="339">
        <v>0</v>
      </c>
      <c r="AE268" s="339">
        <v>0</v>
      </c>
      <c r="AF268" s="339">
        <v>0</v>
      </c>
      <c r="AG268" s="305">
        <v>46</v>
      </c>
      <c r="AH268" s="304">
        <v>6</v>
      </c>
      <c r="AI268" s="201" t="str">
        <f>IF(L268&gt;'1d. STPIS MED Threshold'!$C$8,"Yes","NO")</f>
        <v>NO</v>
      </c>
      <c r="AJ268" s="126"/>
    </row>
    <row r="269" spans="2:36" x14ac:dyDescent="0.2">
      <c r="B269" s="287" t="s">
        <v>2677</v>
      </c>
      <c r="C269" s="339">
        <v>0</v>
      </c>
      <c r="D269" s="339">
        <v>0</v>
      </c>
      <c r="E269" s="339">
        <v>0</v>
      </c>
      <c r="F269" s="339">
        <v>0</v>
      </c>
      <c r="G269" s="339">
        <v>0</v>
      </c>
      <c r="H269" s="339">
        <v>0</v>
      </c>
      <c r="I269" s="339">
        <v>0</v>
      </c>
      <c r="J269" s="339">
        <v>0</v>
      </c>
      <c r="K269" s="339">
        <v>0</v>
      </c>
      <c r="L269" s="339">
        <v>0</v>
      </c>
      <c r="M269" s="339">
        <v>0</v>
      </c>
      <c r="N269" s="339">
        <v>0</v>
      </c>
      <c r="O269" s="339">
        <v>0</v>
      </c>
      <c r="P269" s="339">
        <v>0</v>
      </c>
      <c r="Q269" s="339">
        <v>0</v>
      </c>
      <c r="R269" s="339">
        <v>0</v>
      </c>
      <c r="S269" s="339">
        <v>0</v>
      </c>
      <c r="T269" s="339">
        <v>0</v>
      </c>
      <c r="U269" s="339">
        <v>0</v>
      </c>
      <c r="V269" s="339">
        <v>0</v>
      </c>
      <c r="W269" s="339">
        <v>0</v>
      </c>
      <c r="X269" s="339">
        <v>0</v>
      </c>
      <c r="Y269" s="339">
        <v>0</v>
      </c>
      <c r="Z269" s="339">
        <v>0</v>
      </c>
      <c r="AA269" s="339">
        <v>0</v>
      </c>
      <c r="AB269" s="339">
        <v>0</v>
      </c>
      <c r="AC269" s="339">
        <v>0</v>
      </c>
      <c r="AD269" s="339">
        <v>0</v>
      </c>
      <c r="AE269" s="339">
        <v>0</v>
      </c>
      <c r="AF269" s="339">
        <v>0</v>
      </c>
      <c r="AG269" s="305">
        <v>30</v>
      </c>
      <c r="AH269" s="304">
        <v>12</v>
      </c>
      <c r="AI269" s="201" t="str">
        <f>IF(L269&gt;'1d. STPIS MED Threshold'!$C$8,"Yes","NO")</f>
        <v>NO</v>
      </c>
      <c r="AJ269" s="126"/>
    </row>
    <row r="270" spans="2:36" x14ac:dyDescent="0.2">
      <c r="B270" s="287" t="s">
        <v>2678</v>
      </c>
      <c r="C270" s="339">
        <v>0</v>
      </c>
      <c r="D270" s="339">
        <v>0</v>
      </c>
      <c r="E270" s="339">
        <v>0.42163714404322999</v>
      </c>
      <c r="F270" s="339">
        <v>0.42163714404322999</v>
      </c>
      <c r="G270" s="339">
        <v>0</v>
      </c>
      <c r="H270" s="339">
        <v>0</v>
      </c>
      <c r="I270" s="339">
        <v>0</v>
      </c>
      <c r="J270" s="339">
        <v>0</v>
      </c>
      <c r="K270" s="339">
        <v>0.34602197252653</v>
      </c>
      <c r="L270" s="339">
        <v>0.34602197252653</v>
      </c>
      <c r="M270" s="339">
        <v>0</v>
      </c>
      <c r="N270" s="339">
        <v>0</v>
      </c>
      <c r="O270" s="339">
        <v>7.3238449614800001E-3</v>
      </c>
      <c r="P270" s="339">
        <v>7.3238449614800001E-3</v>
      </c>
      <c r="Q270" s="339">
        <v>0</v>
      </c>
      <c r="R270" s="339">
        <v>0</v>
      </c>
      <c r="S270" s="339">
        <v>0</v>
      </c>
      <c r="T270" s="339">
        <v>0</v>
      </c>
      <c r="U270" s="339">
        <v>6.01040803888E-3</v>
      </c>
      <c r="V270" s="339">
        <v>6.01040803888E-3</v>
      </c>
      <c r="W270" s="339">
        <v>0</v>
      </c>
      <c r="X270" s="339">
        <v>0</v>
      </c>
      <c r="Y270" s="339">
        <v>3.3781853774500002E-3</v>
      </c>
      <c r="Z270" s="339">
        <v>3.3781853774500002E-3</v>
      </c>
      <c r="AA270" s="339">
        <v>0</v>
      </c>
      <c r="AB270" s="339">
        <v>0</v>
      </c>
      <c r="AC270" s="339">
        <v>0</v>
      </c>
      <c r="AD270" s="339">
        <v>0</v>
      </c>
      <c r="AE270" s="340">
        <v>2.7723514979099998E-3</v>
      </c>
      <c r="AF270" s="340">
        <v>2.7723514979099998E-3</v>
      </c>
      <c r="AG270" s="305">
        <v>214</v>
      </c>
      <c r="AH270" s="304">
        <v>80</v>
      </c>
      <c r="AI270" s="201" t="str">
        <f>IF(L270&gt;'1d. STPIS MED Threshold'!$C$8,"Yes","NO")</f>
        <v>NO</v>
      </c>
      <c r="AJ270" s="126"/>
    </row>
    <row r="271" spans="2:36" x14ac:dyDescent="0.2">
      <c r="B271" s="287" t="s">
        <v>2679</v>
      </c>
      <c r="C271" s="339">
        <v>0</v>
      </c>
      <c r="D271" s="339">
        <v>0</v>
      </c>
      <c r="E271" s="339">
        <v>4.7187955836000004E-3</v>
      </c>
      <c r="F271" s="339">
        <v>4.7187955836000004E-3</v>
      </c>
      <c r="G271" s="339">
        <v>0</v>
      </c>
      <c r="H271" s="339">
        <v>0</v>
      </c>
      <c r="I271" s="339">
        <v>0</v>
      </c>
      <c r="J271" s="339">
        <v>0</v>
      </c>
      <c r="K271" s="339">
        <v>3.87254059291E-3</v>
      </c>
      <c r="L271" s="339">
        <v>3.87254059291E-3</v>
      </c>
      <c r="M271" s="339">
        <v>0</v>
      </c>
      <c r="N271" s="339">
        <v>0</v>
      </c>
      <c r="O271" s="339">
        <v>1.9042758610000001E-5</v>
      </c>
      <c r="P271" s="339">
        <v>1.9042758610000001E-5</v>
      </c>
      <c r="Q271" s="339">
        <v>0</v>
      </c>
      <c r="R271" s="339">
        <v>0</v>
      </c>
      <c r="S271" s="339">
        <v>0</v>
      </c>
      <c r="T271" s="339">
        <v>0</v>
      </c>
      <c r="U271" s="339">
        <v>1.5627686010000001E-5</v>
      </c>
      <c r="V271" s="339">
        <v>1.5627686010000001E-5</v>
      </c>
      <c r="W271" s="339">
        <v>0</v>
      </c>
      <c r="X271" s="339">
        <v>0</v>
      </c>
      <c r="Y271" s="339">
        <v>0</v>
      </c>
      <c r="Z271" s="339">
        <v>0</v>
      </c>
      <c r="AA271" s="339">
        <v>0</v>
      </c>
      <c r="AB271" s="339">
        <v>0</v>
      </c>
      <c r="AC271" s="339">
        <v>0</v>
      </c>
      <c r="AD271" s="339">
        <v>0</v>
      </c>
      <c r="AE271" s="339">
        <v>0</v>
      </c>
      <c r="AF271" s="339">
        <v>0</v>
      </c>
      <c r="AG271" s="305">
        <v>137</v>
      </c>
      <c r="AH271" s="304">
        <v>11</v>
      </c>
      <c r="AI271" s="201" t="str">
        <f>IF(L271&gt;'1d. STPIS MED Threshold'!$C$8,"Yes","NO")</f>
        <v>NO</v>
      </c>
      <c r="AJ271" s="126"/>
    </row>
    <row r="272" spans="2:36" x14ac:dyDescent="0.2">
      <c r="B272" s="287" t="s">
        <v>2680</v>
      </c>
      <c r="C272" s="339">
        <v>6.8841716337299996E-3</v>
      </c>
      <c r="D272" s="339">
        <v>6.8841716337299996E-3</v>
      </c>
      <c r="E272" s="339">
        <v>2.133931529857E-2</v>
      </c>
      <c r="F272" s="339">
        <v>2.133931529857E-2</v>
      </c>
      <c r="G272" s="339">
        <v>0</v>
      </c>
      <c r="H272" s="339">
        <v>0</v>
      </c>
      <c r="I272" s="339">
        <v>0</v>
      </c>
      <c r="J272" s="339">
        <v>0</v>
      </c>
      <c r="K272" s="339">
        <v>1.874697213584E-2</v>
      </c>
      <c r="L272" s="339">
        <v>1.874697213584E-2</v>
      </c>
      <c r="M272" s="339">
        <v>1.7428282620000001E-5</v>
      </c>
      <c r="N272" s="339">
        <v>1.7428282620000001E-5</v>
      </c>
      <c r="O272" s="339">
        <v>5.1034593075000001E-4</v>
      </c>
      <c r="P272" s="339">
        <v>5.1034593075000001E-4</v>
      </c>
      <c r="Q272" s="339">
        <v>0</v>
      </c>
      <c r="R272" s="339">
        <v>0</v>
      </c>
      <c r="S272" s="339">
        <v>0</v>
      </c>
      <c r="T272" s="339">
        <v>0</v>
      </c>
      <c r="U272" s="339">
        <v>4.2194752223000001E-4</v>
      </c>
      <c r="V272" s="339">
        <v>4.2194752223000001E-4</v>
      </c>
      <c r="W272" s="339">
        <v>0</v>
      </c>
      <c r="X272" s="339">
        <v>0</v>
      </c>
      <c r="Y272" s="339">
        <v>0</v>
      </c>
      <c r="Z272" s="339">
        <v>0</v>
      </c>
      <c r="AA272" s="339">
        <v>0</v>
      </c>
      <c r="AB272" s="339">
        <v>0</v>
      </c>
      <c r="AC272" s="339">
        <v>0</v>
      </c>
      <c r="AD272" s="339">
        <v>0</v>
      </c>
      <c r="AE272" s="339">
        <v>0</v>
      </c>
      <c r="AF272" s="339">
        <v>0</v>
      </c>
      <c r="AG272" s="305">
        <v>98</v>
      </c>
      <c r="AH272" s="304">
        <v>8</v>
      </c>
      <c r="AI272" s="201" t="str">
        <f>IF(L272&gt;'1d. STPIS MED Threshold'!$C$8,"Yes","NO")</f>
        <v>NO</v>
      </c>
      <c r="AJ272" s="126"/>
    </row>
    <row r="273" spans="2:36" x14ac:dyDescent="0.2">
      <c r="B273" s="287" t="s">
        <v>2681</v>
      </c>
      <c r="C273" s="339">
        <v>0.15131234968106</v>
      </c>
      <c r="D273" s="339">
        <v>0.15131234968106</v>
      </c>
      <c r="E273" s="339">
        <v>0</v>
      </c>
      <c r="F273" s="339">
        <v>0</v>
      </c>
      <c r="G273" s="339">
        <v>0</v>
      </c>
      <c r="H273" s="339">
        <v>0</v>
      </c>
      <c r="I273" s="339">
        <v>0</v>
      </c>
      <c r="J273" s="339">
        <v>0</v>
      </c>
      <c r="K273" s="339">
        <v>2.713591398522E-2</v>
      </c>
      <c r="L273" s="339">
        <v>2.713591398522E-2</v>
      </c>
      <c r="M273" s="339">
        <v>2.3528181532999999E-3</v>
      </c>
      <c r="N273" s="339">
        <v>2.3528181532999999E-3</v>
      </c>
      <c r="O273" s="339">
        <v>0</v>
      </c>
      <c r="P273" s="339">
        <v>0</v>
      </c>
      <c r="Q273" s="339">
        <v>0</v>
      </c>
      <c r="R273" s="339">
        <v>0</v>
      </c>
      <c r="S273" s="339">
        <v>0</v>
      </c>
      <c r="T273" s="339">
        <v>0</v>
      </c>
      <c r="U273" s="339">
        <v>4.2194752223000001E-4</v>
      </c>
      <c r="V273" s="339">
        <v>4.2194752223000001E-4</v>
      </c>
      <c r="W273" s="339">
        <v>0</v>
      </c>
      <c r="X273" s="339">
        <v>0</v>
      </c>
      <c r="Y273" s="339">
        <v>0</v>
      </c>
      <c r="Z273" s="339">
        <v>0</v>
      </c>
      <c r="AA273" s="339">
        <v>0</v>
      </c>
      <c r="AB273" s="339">
        <v>0</v>
      </c>
      <c r="AC273" s="339">
        <v>0</v>
      </c>
      <c r="AD273" s="339">
        <v>0</v>
      </c>
      <c r="AE273" s="339">
        <v>0</v>
      </c>
      <c r="AF273" s="339">
        <v>0</v>
      </c>
      <c r="AG273" s="305">
        <v>99</v>
      </c>
      <c r="AH273" s="304">
        <v>16</v>
      </c>
      <c r="AI273" s="201" t="str">
        <f>IF(L273&gt;'1d. STPIS MED Threshold'!$C$8,"Yes","NO")</f>
        <v>NO</v>
      </c>
      <c r="AJ273" s="126"/>
    </row>
    <row r="274" spans="2:36" x14ac:dyDescent="0.2">
      <c r="B274" s="287" t="s">
        <v>2682</v>
      </c>
      <c r="C274" s="339">
        <v>0</v>
      </c>
      <c r="D274" s="339">
        <v>0</v>
      </c>
      <c r="E274" s="339">
        <v>4.4179199975600001E-3</v>
      </c>
      <c r="F274" s="339">
        <v>4.4179199975600001E-3</v>
      </c>
      <c r="G274" s="339">
        <v>0</v>
      </c>
      <c r="H274" s="339">
        <v>0</v>
      </c>
      <c r="I274" s="339">
        <v>0</v>
      </c>
      <c r="J274" s="339">
        <v>0</v>
      </c>
      <c r="K274" s="339">
        <v>3.6256231539799999E-3</v>
      </c>
      <c r="L274" s="339">
        <v>3.6256231539799999E-3</v>
      </c>
      <c r="M274" s="339">
        <v>0</v>
      </c>
      <c r="N274" s="339">
        <v>0</v>
      </c>
      <c r="O274" s="339">
        <v>2.2851310330000001E-5</v>
      </c>
      <c r="P274" s="339">
        <v>2.2851310330000001E-5</v>
      </c>
      <c r="Q274" s="339">
        <v>0</v>
      </c>
      <c r="R274" s="339">
        <v>0</v>
      </c>
      <c r="S274" s="339">
        <v>0</v>
      </c>
      <c r="T274" s="339">
        <v>0</v>
      </c>
      <c r="U274" s="339">
        <v>1.8753223210000001E-5</v>
      </c>
      <c r="V274" s="339">
        <v>1.8753223210000001E-5</v>
      </c>
      <c r="W274" s="339">
        <v>0</v>
      </c>
      <c r="X274" s="339">
        <v>0</v>
      </c>
      <c r="Y274" s="339">
        <v>0</v>
      </c>
      <c r="Z274" s="339">
        <v>0</v>
      </c>
      <c r="AA274" s="339">
        <v>0</v>
      </c>
      <c r="AB274" s="339">
        <v>0</v>
      </c>
      <c r="AC274" s="339">
        <v>0</v>
      </c>
      <c r="AD274" s="339">
        <v>0</v>
      </c>
      <c r="AE274" s="339">
        <v>0</v>
      </c>
      <c r="AF274" s="339">
        <v>0</v>
      </c>
      <c r="AG274" s="305">
        <v>131</v>
      </c>
      <c r="AH274" s="304">
        <v>12</v>
      </c>
      <c r="AI274" s="201" t="str">
        <f>IF(L274&gt;'1d. STPIS MED Threshold'!$C$8,"Yes","NO")</f>
        <v>NO</v>
      </c>
      <c r="AJ274" s="126"/>
    </row>
    <row r="275" spans="2:36" x14ac:dyDescent="0.2">
      <c r="B275" s="287" t="s">
        <v>2683</v>
      </c>
      <c r="C275" s="339">
        <v>0</v>
      </c>
      <c r="D275" s="339">
        <v>0</v>
      </c>
      <c r="E275" s="339">
        <v>2.7497743433100002E-3</v>
      </c>
      <c r="F275" s="339">
        <v>2.7497743433100002E-3</v>
      </c>
      <c r="G275" s="339">
        <v>0</v>
      </c>
      <c r="H275" s="339">
        <v>0</v>
      </c>
      <c r="I275" s="339">
        <v>0</v>
      </c>
      <c r="J275" s="339">
        <v>0</v>
      </c>
      <c r="K275" s="339">
        <v>2.2566378596300001E-3</v>
      </c>
      <c r="L275" s="339">
        <v>2.2566378596300001E-3</v>
      </c>
      <c r="M275" s="339">
        <v>0</v>
      </c>
      <c r="N275" s="339">
        <v>0</v>
      </c>
      <c r="O275" s="339">
        <v>1.142565517E-5</v>
      </c>
      <c r="P275" s="339">
        <v>1.142565517E-5</v>
      </c>
      <c r="Q275" s="339">
        <v>0</v>
      </c>
      <c r="R275" s="339">
        <v>0</v>
      </c>
      <c r="S275" s="339">
        <v>0</v>
      </c>
      <c r="T275" s="339">
        <v>0</v>
      </c>
      <c r="U275" s="339">
        <v>9.3766116100000005E-6</v>
      </c>
      <c r="V275" s="339">
        <v>9.3766116100000005E-6</v>
      </c>
      <c r="W275" s="339">
        <v>0</v>
      </c>
      <c r="X275" s="339">
        <v>0</v>
      </c>
      <c r="Y275" s="339">
        <v>0</v>
      </c>
      <c r="Z275" s="339">
        <v>0</v>
      </c>
      <c r="AA275" s="339">
        <v>0</v>
      </c>
      <c r="AB275" s="339">
        <v>0</v>
      </c>
      <c r="AC275" s="339">
        <v>0</v>
      </c>
      <c r="AD275" s="339">
        <v>0</v>
      </c>
      <c r="AE275" s="339">
        <v>0</v>
      </c>
      <c r="AF275" s="339">
        <v>0</v>
      </c>
      <c r="AG275" s="305">
        <v>73</v>
      </c>
      <c r="AH275" s="304">
        <v>5</v>
      </c>
      <c r="AI275" s="201" t="str">
        <f>IF(L275&gt;'1d. STPIS MED Threshold'!$C$8,"Yes","NO")</f>
        <v>NO</v>
      </c>
      <c r="AJ275" s="126"/>
    </row>
    <row r="276" spans="2:36" x14ac:dyDescent="0.2">
      <c r="B276" s="287" t="s">
        <v>2684</v>
      </c>
      <c r="C276" s="339">
        <v>0</v>
      </c>
      <c r="D276" s="339">
        <v>0</v>
      </c>
      <c r="E276" s="339">
        <v>0</v>
      </c>
      <c r="F276" s="339">
        <v>0</v>
      </c>
      <c r="G276" s="339">
        <v>0</v>
      </c>
      <c r="H276" s="339">
        <v>0</v>
      </c>
      <c r="I276" s="339">
        <v>0</v>
      </c>
      <c r="J276" s="339">
        <v>0</v>
      </c>
      <c r="K276" s="339">
        <v>0</v>
      </c>
      <c r="L276" s="339">
        <v>0</v>
      </c>
      <c r="M276" s="339">
        <v>0</v>
      </c>
      <c r="N276" s="339">
        <v>0</v>
      </c>
      <c r="O276" s="339">
        <v>0</v>
      </c>
      <c r="P276" s="339">
        <v>0</v>
      </c>
      <c r="Q276" s="339">
        <v>0</v>
      </c>
      <c r="R276" s="339">
        <v>0</v>
      </c>
      <c r="S276" s="339">
        <v>0</v>
      </c>
      <c r="T276" s="339">
        <v>0</v>
      </c>
      <c r="U276" s="339">
        <v>0</v>
      </c>
      <c r="V276" s="339">
        <v>0</v>
      </c>
      <c r="W276" s="339">
        <v>0</v>
      </c>
      <c r="X276" s="339">
        <v>0</v>
      </c>
      <c r="Y276" s="339">
        <v>0</v>
      </c>
      <c r="Z276" s="339">
        <v>0</v>
      </c>
      <c r="AA276" s="339">
        <v>0</v>
      </c>
      <c r="AB276" s="339">
        <v>0</v>
      </c>
      <c r="AC276" s="339">
        <v>0</v>
      </c>
      <c r="AD276" s="339">
        <v>0</v>
      </c>
      <c r="AE276" s="339">
        <v>0</v>
      </c>
      <c r="AF276" s="339">
        <v>0</v>
      </c>
      <c r="AG276" s="305">
        <v>34</v>
      </c>
      <c r="AH276" s="304">
        <v>1</v>
      </c>
      <c r="AI276" s="201" t="str">
        <f>IF(L276&gt;'1d. STPIS MED Threshold'!$C$8,"Yes","NO")</f>
        <v>NO</v>
      </c>
      <c r="AJ276" s="126"/>
    </row>
    <row r="277" spans="2:36" x14ac:dyDescent="0.2">
      <c r="B277" s="287" t="s">
        <v>2685</v>
      </c>
      <c r="C277" s="339">
        <v>0</v>
      </c>
      <c r="D277" s="339">
        <v>0</v>
      </c>
      <c r="E277" s="339">
        <v>0</v>
      </c>
      <c r="F277" s="339">
        <v>0</v>
      </c>
      <c r="G277" s="339">
        <v>0</v>
      </c>
      <c r="H277" s="339">
        <v>0</v>
      </c>
      <c r="I277" s="339">
        <v>0</v>
      </c>
      <c r="J277" s="339">
        <v>0</v>
      </c>
      <c r="K277" s="339">
        <v>0</v>
      </c>
      <c r="L277" s="339">
        <v>0</v>
      </c>
      <c r="M277" s="339">
        <v>0</v>
      </c>
      <c r="N277" s="339">
        <v>0</v>
      </c>
      <c r="O277" s="339">
        <v>0</v>
      </c>
      <c r="P277" s="339">
        <v>0</v>
      </c>
      <c r="Q277" s="339">
        <v>0</v>
      </c>
      <c r="R277" s="339">
        <v>0</v>
      </c>
      <c r="S277" s="339">
        <v>0</v>
      </c>
      <c r="T277" s="339">
        <v>0</v>
      </c>
      <c r="U277" s="339">
        <v>0</v>
      </c>
      <c r="V277" s="339">
        <v>0</v>
      </c>
      <c r="W277" s="339">
        <v>0</v>
      </c>
      <c r="X277" s="339">
        <v>0</v>
      </c>
      <c r="Y277" s="339">
        <v>0</v>
      </c>
      <c r="Z277" s="339">
        <v>0</v>
      </c>
      <c r="AA277" s="339">
        <v>0</v>
      </c>
      <c r="AB277" s="339">
        <v>0</v>
      </c>
      <c r="AC277" s="339">
        <v>0</v>
      </c>
      <c r="AD277" s="339">
        <v>0</v>
      </c>
      <c r="AE277" s="339">
        <v>0</v>
      </c>
      <c r="AF277" s="339">
        <v>0</v>
      </c>
      <c r="AG277" s="305">
        <v>122</v>
      </c>
      <c r="AH277" s="304">
        <v>2</v>
      </c>
      <c r="AI277" s="201" t="str">
        <f>IF(L277&gt;'1d. STPIS MED Threshold'!$C$8,"Yes","NO")</f>
        <v>NO</v>
      </c>
      <c r="AJ277" s="126"/>
    </row>
    <row r="278" spans="2:36" x14ac:dyDescent="0.2">
      <c r="B278" s="287" t="s">
        <v>2686</v>
      </c>
      <c r="C278" s="339">
        <v>0</v>
      </c>
      <c r="D278" s="339">
        <v>0</v>
      </c>
      <c r="E278" s="339">
        <v>2.6012408261499999E-3</v>
      </c>
      <c r="F278" s="339">
        <v>2.6012408261499999E-3</v>
      </c>
      <c r="G278" s="339">
        <v>0</v>
      </c>
      <c r="H278" s="339">
        <v>0</v>
      </c>
      <c r="I278" s="339">
        <v>0</v>
      </c>
      <c r="J278" s="339">
        <v>0</v>
      </c>
      <c r="K278" s="339">
        <v>2.1347419087700001E-3</v>
      </c>
      <c r="L278" s="339">
        <v>2.1347419087700001E-3</v>
      </c>
      <c r="M278" s="339">
        <v>0</v>
      </c>
      <c r="N278" s="339">
        <v>0</v>
      </c>
      <c r="O278" s="339">
        <v>7.6171034400000001E-6</v>
      </c>
      <c r="P278" s="339">
        <v>7.6171034400000001E-6</v>
      </c>
      <c r="Q278" s="339">
        <v>0</v>
      </c>
      <c r="R278" s="339">
        <v>0</v>
      </c>
      <c r="S278" s="339">
        <v>0</v>
      </c>
      <c r="T278" s="339">
        <v>0</v>
      </c>
      <c r="U278" s="339">
        <v>6.2510743999999996E-6</v>
      </c>
      <c r="V278" s="339">
        <v>6.2510743999999996E-6</v>
      </c>
      <c r="W278" s="339">
        <v>0</v>
      </c>
      <c r="X278" s="339">
        <v>0</v>
      </c>
      <c r="Y278" s="339">
        <v>0</v>
      </c>
      <c r="Z278" s="339">
        <v>0</v>
      </c>
      <c r="AA278" s="339">
        <v>0</v>
      </c>
      <c r="AB278" s="339">
        <v>0</v>
      </c>
      <c r="AC278" s="339">
        <v>0</v>
      </c>
      <c r="AD278" s="339">
        <v>0</v>
      </c>
      <c r="AE278" s="339">
        <v>0</v>
      </c>
      <c r="AF278" s="339">
        <v>0</v>
      </c>
      <c r="AG278" s="305">
        <v>105</v>
      </c>
      <c r="AH278" s="304">
        <v>5</v>
      </c>
      <c r="AI278" s="201" t="str">
        <f>IF(L278&gt;'1d. STPIS MED Threshold'!$C$8,"Yes","NO")</f>
        <v>NO</v>
      </c>
      <c r="AJ278" s="126"/>
    </row>
    <row r="279" spans="2:36" x14ac:dyDescent="0.2">
      <c r="B279" s="287" t="s">
        <v>2687</v>
      </c>
      <c r="C279" s="339">
        <v>0</v>
      </c>
      <c r="D279" s="339">
        <v>0</v>
      </c>
      <c r="E279" s="339">
        <v>6.5507089619000003E-4</v>
      </c>
      <c r="F279" s="339">
        <v>6.5507089619000003E-4</v>
      </c>
      <c r="G279" s="339">
        <v>0</v>
      </c>
      <c r="H279" s="339">
        <v>0</v>
      </c>
      <c r="I279" s="339">
        <v>0</v>
      </c>
      <c r="J279" s="339">
        <v>0</v>
      </c>
      <c r="K279" s="339">
        <v>5.3759239869E-4</v>
      </c>
      <c r="L279" s="339">
        <v>5.3759239869E-4</v>
      </c>
      <c r="M279" s="339">
        <v>0</v>
      </c>
      <c r="N279" s="339">
        <v>0</v>
      </c>
      <c r="O279" s="339">
        <v>3.80855172E-6</v>
      </c>
      <c r="P279" s="339">
        <v>3.80855172E-6</v>
      </c>
      <c r="Q279" s="339">
        <v>0</v>
      </c>
      <c r="R279" s="339">
        <v>0</v>
      </c>
      <c r="S279" s="339">
        <v>0</v>
      </c>
      <c r="T279" s="339">
        <v>0</v>
      </c>
      <c r="U279" s="339">
        <v>3.1255371999999998E-6</v>
      </c>
      <c r="V279" s="339">
        <v>3.1255371999999998E-6</v>
      </c>
      <c r="W279" s="339">
        <v>0</v>
      </c>
      <c r="X279" s="339">
        <v>0</v>
      </c>
      <c r="Y279" s="339">
        <v>0</v>
      </c>
      <c r="Z279" s="339">
        <v>0</v>
      </c>
      <c r="AA279" s="339">
        <v>0</v>
      </c>
      <c r="AB279" s="339">
        <v>0</v>
      </c>
      <c r="AC279" s="339">
        <v>0</v>
      </c>
      <c r="AD279" s="339">
        <v>0</v>
      </c>
      <c r="AE279" s="339">
        <v>0</v>
      </c>
      <c r="AF279" s="339">
        <v>0</v>
      </c>
      <c r="AG279" s="305">
        <v>111</v>
      </c>
      <c r="AH279" s="304">
        <v>2</v>
      </c>
      <c r="AI279" s="201" t="str">
        <f>IF(L279&gt;'1d. STPIS MED Threshold'!$C$8,"Yes","NO")</f>
        <v>NO</v>
      </c>
      <c r="AJ279" s="126"/>
    </row>
    <row r="280" spans="2:36" x14ac:dyDescent="0.2">
      <c r="B280" s="287" t="s">
        <v>2688</v>
      </c>
      <c r="C280" s="339">
        <v>0</v>
      </c>
      <c r="D280" s="339">
        <v>0</v>
      </c>
      <c r="E280" s="339">
        <v>1.22838742111537</v>
      </c>
      <c r="F280" s="339">
        <v>1.22838742111537</v>
      </c>
      <c r="G280" s="339">
        <v>0</v>
      </c>
      <c r="H280" s="339">
        <v>0</v>
      </c>
      <c r="I280" s="339">
        <v>0</v>
      </c>
      <c r="J280" s="339">
        <v>0</v>
      </c>
      <c r="K280" s="339">
        <v>1.00809201581522</v>
      </c>
      <c r="L280" s="339">
        <v>1.00809201581522</v>
      </c>
      <c r="M280" s="339">
        <v>0</v>
      </c>
      <c r="N280" s="339">
        <v>0</v>
      </c>
      <c r="O280" s="339">
        <v>1.4072598612930001E-2</v>
      </c>
      <c r="P280" s="339">
        <v>1.4072598612930001E-2</v>
      </c>
      <c r="Q280" s="339">
        <v>0</v>
      </c>
      <c r="R280" s="339">
        <v>0</v>
      </c>
      <c r="S280" s="339">
        <v>0</v>
      </c>
      <c r="T280" s="339">
        <v>0</v>
      </c>
      <c r="U280" s="339">
        <v>1.154885996031E-2</v>
      </c>
      <c r="V280" s="339">
        <v>1.154885996031E-2</v>
      </c>
      <c r="W280" s="339">
        <v>0</v>
      </c>
      <c r="X280" s="339">
        <v>0</v>
      </c>
      <c r="Y280" s="339">
        <v>0</v>
      </c>
      <c r="Z280" s="339">
        <v>0</v>
      </c>
      <c r="AA280" s="339">
        <v>0</v>
      </c>
      <c r="AB280" s="339">
        <v>0</v>
      </c>
      <c r="AC280" s="339">
        <v>0</v>
      </c>
      <c r="AD280" s="339">
        <v>0</v>
      </c>
      <c r="AE280" s="339">
        <v>0</v>
      </c>
      <c r="AF280" s="339">
        <v>0</v>
      </c>
      <c r="AG280" s="305">
        <v>383</v>
      </c>
      <c r="AH280" s="304">
        <v>174</v>
      </c>
      <c r="AI280" s="201" t="str">
        <f>IF(L280&gt;'1d. STPIS MED Threshold'!$C$8,"Yes","NO")</f>
        <v>NO</v>
      </c>
      <c r="AJ280" s="126"/>
    </row>
    <row r="281" spans="2:36" x14ac:dyDescent="0.2">
      <c r="B281" s="287" t="s">
        <v>2689</v>
      </c>
      <c r="C281" s="339">
        <v>0</v>
      </c>
      <c r="D281" s="339">
        <v>0</v>
      </c>
      <c r="E281" s="339">
        <v>1.31775889582E-3</v>
      </c>
      <c r="F281" s="339">
        <v>1.31775889582E-3</v>
      </c>
      <c r="G281" s="339">
        <v>0</v>
      </c>
      <c r="H281" s="339">
        <v>0</v>
      </c>
      <c r="I281" s="339">
        <v>0</v>
      </c>
      <c r="J281" s="339">
        <v>0</v>
      </c>
      <c r="K281" s="339">
        <v>1.0814358717899999E-3</v>
      </c>
      <c r="L281" s="339">
        <v>1.0814358717899999E-3</v>
      </c>
      <c r="M281" s="339">
        <v>0</v>
      </c>
      <c r="N281" s="339">
        <v>0</v>
      </c>
      <c r="O281" s="339">
        <v>1.142565517E-5</v>
      </c>
      <c r="P281" s="339">
        <v>1.142565517E-5</v>
      </c>
      <c r="Q281" s="339">
        <v>0</v>
      </c>
      <c r="R281" s="339">
        <v>0</v>
      </c>
      <c r="S281" s="339">
        <v>0</v>
      </c>
      <c r="T281" s="339">
        <v>0</v>
      </c>
      <c r="U281" s="339">
        <v>9.3766116100000005E-6</v>
      </c>
      <c r="V281" s="339">
        <v>9.3766116100000005E-6</v>
      </c>
      <c r="W281" s="339">
        <v>0</v>
      </c>
      <c r="X281" s="339">
        <v>0</v>
      </c>
      <c r="Y281" s="339">
        <v>0</v>
      </c>
      <c r="Z281" s="339">
        <v>0</v>
      </c>
      <c r="AA281" s="339">
        <v>0</v>
      </c>
      <c r="AB281" s="339">
        <v>0</v>
      </c>
      <c r="AC281" s="339">
        <v>0</v>
      </c>
      <c r="AD281" s="339">
        <v>0</v>
      </c>
      <c r="AE281" s="339">
        <v>0</v>
      </c>
      <c r="AF281" s="339">
        <v>0</v>
      </c>
      <c r="AG281" s="305">
        <v>116</v>
      </c>
      <c r="AH281" s="304">
        <v>24</v>
      </c>
      <c r="AI281" s="201" t="str">
        <f>IF(L281&gt;'1d. STPIS MED Threshold'!$C$8,"Yes","NO")</f>
        <v>NO</v>
      </c>
      <c r="AJ281" s="126"/>
    </row>
    <row r="282" spans="2:36" x14ac:dyDescent="0.2">
      <c r="B282" s="287" t="s">
        <v>2690</v>
      </c>
      <c r="C282" s="339">
        <v>0</v>
      </c>
      <c r="D282" s="339">
        <v>0</v>
      </c>
      <c r="E282" s="339">
        <v>4.3790727699979999E-2</v>
      </c>
      <c r="F282" s="339">
        <v>4.3790727699979999E-2</v>
      </c>
      <c r="G282" s="339">
        <v>0</v>
      </c>
      <c r="H282" s="339">
        <v>0</v>
      </c>
      <c r="I282" s="339">
        <v>0</v>
      </c>
      <c r="J282" s="339">
        <v>0</v>
      </c>
      <c r="K282" s="339">
        <v>3.5937426745219998E-2</v>
      </c>
      <c r="L282" s="339">
        <v>3.5937426745219998E-2</v>
      </c>
      <c r="M282" s="339">
        <v>0</v>
      </c>
      <c r="N282" s="339">
        <v>0</v>
      </c>
      <c r="O282" s="339">
        <v>3.4657820670999998E-4</v>
      </c>
      <c r="P282" s="339">
        <v>3.4657820670999998E-4</v>
      </c>
      <c r="Q282" s="339">
        <v>0</v>
      </c>
      <c r="R282" s="339">
        <v>0</v>
      </c>
      <c r="S282" s="339">
        <v>0</v>
      </c>
      <c r="T282" s="339">
        <v>0</v>
      </c>
      <c r="U282" s="339">
        <v>2.8442388536000001E-4</v>
      </c>
      <c r="V282" s="339">
        <v>2.8442388536000001E-4</v>
      </c>
      <c r="W282" s="339">
        <v>0</v>
      </c>
      <c r="X282" s="339">
        <v>0</v>
      </c>
      <c r="Y282" s="339">
        <v>0</v>
      </c>
      <c r="Z282" s="339">
        <v>0</v>
      </c>
      <c r="AA282" s="339">
        <v>0</v>
      </c>
      <c r="AB282" s="339">
        <v>0</v>
      </c>
      <c r="AC282" s="339">
        <v>0</v>
      </c>
      <c r="AD282" s="339">
        <v>0</v>
      </c>
      <c r="AE282" s="339">
        <v>0</v>
      </c>
      <c r="AF282" s="339">
        <v>0</v>
      </c>
      <c r="AG282" s="305">
        <v>51</v>
      </c>
      <c r="AH282" s="304">
        <v>4</v>
      </c>
      <c r="AI282" s="201" t="str">
        <f>IF(L282&gt;'1d. STPIS MED Threshold'!$C$8,"Yes","NO")</f>
        <v>NO</v>
      </c>
      <c r="AJ282" s="126"/>
    </row>
    <row r="283" spans="2:36" x14ac:dyDescent="0.2">
      <c r="B283" s="287" t="s">
        <v>2691</v>
      </c>
      <c r="C283" s="339">
        <v>0</v>
      </c>
      <c r="D283" s="339">
        <v>0</v>
      </c>
      <c r="E283" s="339">
        <v>0</v>
      </c>
      <c r="F283" s="339">
        <v>0</v>
      </c>
      <c r="G283" s="339">
        <v>0</v>
      </c>
      <c r="H283" s="339">
        <v>0</v>
      </c>
      <c r="I283" s="339">
        <v>0</v>
      </c>
      <c r="J283" s="339">
        <v>0</v>
      </c>
      <c r="K283" s="339">
        <v>0</v>
      </c>
      <c r="L283" s="339">
        <v>0</v>
      </c>
      <c r="M283" s="339">
        <v>0</v>
      </c>
      <c r="N283" s="339">
        <v>0</v>
      </c>
      <c r="O283" s="339">
        <v>0</v>
      </c>
      <c r="P283" s="339">
        <v>0</v>
      </c>
      <c r="Q283" s="339">
        <v>0</v>
      </c>
      <c r="R283" s="339">
        <v>0</v>
      </c>
      <c r="S283" s="339">
        <v>0</v>
      </c>
      <c r="T283" s="339">
        <v>0</v>
      </c>
      <c r="U283" s="339">
        <v>0</v>
      </c>
      <c r="V283" s="339">
        <v>0</v>
      </c>
      <c r="W283" s="339">
        <v>0</v>
      </c>
      <c r="X283" s="339">
        <v>0</v>
      </c>
      <c r="Y283" s="339">
        <v>0</v>
      </c>
      <c r="Z283" s="339">
        <v>0</v>
      </c>
      <c r="AA283" s="339">
        <v>0</v>
      </c>
      <c r="AB283" s="339">
        <v>0</v>
      </c>
      <c r="AC283" s="339">
        <v>0</v>
      </c>
      <c r="AD283" s="339">
        <v>0</v>
      </c>
      <c r="AE283" s="339">
        <v>0</v>
      </c>
      <c r="AF283" s="339">
        <v>0</v>
      </c>
      <c r="AG283" s="305">
        <v>34</v>
      </c>
      <c r="AH283" s="304">
        <v>0</v>
      </c>
      <c r="AI283" s="201" t="str">
        <f>IF(L283&gt;'1d. STPIS MED Threshold'!$C$8,"Yes","NO")</f>
        <v>NO</v>
      </c>
      <c r="AJ283" s="126"/>
    </row>
    <row r="284" spans="2:36" x14ac:dyDescent="0.2">
      <c r="B284" s="287" t="s">
        <v>2692</v>
      </c>
      <c r="C284" s="339">
        <v>0</v>
      </c>
      <c r="D284" s="339">
        <v>0</v>
      </c>
      <c r="E284" s="339">
        <v>3.7057208255400001E-3</v>
      </c>
      <c r="F284" s="339">
        <v>3.7057208255400001E-3</v>
      </c>
      <c r="G284" s="339">
        <v>0</v>
      </c>
      <c r="H284" s="339">
        <v>0</v>
      </c>
      <c r="I284" s="339">
        <v>0</v>
      </c>
      <c r="J284" s="339">
        <v>0</v>
      </c>
      <c r="K284" s="339">
        <v>3.0411476972599999E-3</v>
      </c>
      <c r="L284" s="339">
        <v>3.0411476972599999E-3</v>
      </c>
      <c r="M284" s="339">
        <v>0</v>
      </c>
      <c r="N284" s="339">
        <v>0</v>
      </c>
      <c r="O284" s="339">
        <v>1.9042758610000001E-5</v>
      </c>
      <c r="P284" s="339">
        <v>1.9042758610000001E-5</v>
      </c>
      <c r="Q284" s="339">
        <v>0</v>
      </c>
      <c r="R284" s="339">
        <v>0</v>
      </c>
      <c r="S284" s="339">
        <v>0</v>
      </c>
      <c r="T284" s="339">
        <v>0</v>
      </c>
      <c r="U284" s="339">
        <v>1.5627686010000001E-5</v>
      </c>
      <c r="V284" s="339">
        <v>1.5627686010000001E-5</v>
      </c>
      <c r="W284" s="339">
        <v>0</v>
      </c>
      <c r="X284" s="339">
        <v>0</v>
      </c>
      <c r="Y284" s="339">
        <v>0</v>
      </c>
      <c r="Z284" s="339">
        <v>0</v>
      </c>
      <c r="AA284" s="339">
        <v>0</v>
      </c>
      <c r="AB284" s="339">
        <v>0</v>
      </c>
      <c r="AC284" s="339">
        <v>0</v>
      </c>
      <c r="AD284" s="339">
        <v>0</v>
      </c>
      <c r="AE284" s="339">
        <v>0</v>
      </c>
      <c r="AF284" s="339">
        <v>0</v>
      </c>
      <c r="AG284" s="305">
        <v>145</v>
      </c>
      <c r="AH284" s="304">
        <v>75</v>
      </c>
      <c r="AI284" s="201" t="str">
        <f>IF(L284&gt;'1d. STPIS MED Threshold'!$C$8,"Yes","NO")</f>
        <v>NO</v>
      </c>
      <c r="AJ284" s="126"/>
    </row>
    <row r="285" spans="2:36" x14ac:dyDescent="0.2">
      <c r="B285" s="287" t="s">
        <v>2693</v>
      </c>
      <c r="C285" s="339">
        <v>0</v>
      </c>
      <c r="D285" s="339">
        <v>0</v>
      </c>
      <c r="E285" s="339">
        <v>21.240220591315701</v>
      </c>
      <c r="F285" s="339">
        <v>21.240220591315701</v>
      </c>
      <c r="G285" s="339">
        <v>0</v>
      </c>
      <c r="H285" s="339">
        <v>0</v>
      </c>
      <c r="I285" s="339">
        <v>0</v>
      </c>
      <c r="J285" s="339">
        <v>0</v>
      </c>
      <c r="K285" s="339">
        <v>17.431061588710602</v>
      </c>
      <c r="L285" s="339">
        <v>17.431061588710602</v>
      </c>
      <c r="M285" s="339">
        <v>0</v>
      </c>
      <c r="N285" s="339">
        <v>0</v>
      </c>
      <c r="O285" s="339">
        <v>8.5749542021660005E-2</v>
      </c>
      <c r="P285" s="339">
        <v>8.5749542021660005E-2</v>
      </c>
      <c r="Q285" s="339">
        <v>0</v>
      </c>
      <c r="R285" s="339">
        <v>0</v>
      </c>
      <c r="S285" s="339">
        <v>0</v>
      </c>
      <c r="T285" s="339">
        <v>0</v>
      </c>
      <c r="U285" s="339">
        <v>7.0371470096420002E-2</v>
      </c>
      <c r="V285" s="339">
        <v>7.0371470096420002E-2</v>
      </c>
      <c r="W285" s="339">
        <v>0</v>
      </c>
      <c r="X285" s="339">
        <v>0</v>
      </c>
      <c r="Y285" s="339">
        <v>0</v>
      </c>
      <c r="Z285" s="339">
        <v>0</v>
      </c>
      <c r="AA285" s="339">
        <v>0</v>
      </c>
      <c r="AB285" s="339">
        <v>0</v>
      </c>
      <c r="AC285" s="339">
        <v>0</v>
      </c>
      <c r="AD285" s="339">
        <v>0</v>
      </c>
      <c r="AE285" s="339">
        <v>0</v>
      </c>
      <c r="AF285" s="339">
        <v>0</v>
      </c>
      <c r="AG285" s="305">
        <v>1121</v>
      </c>
      <c r="AH285" s="304">
        <v>955</v>
      </c>
      <c r="AI285" s="201" t="str">
        <f>IF(L285&gt;'1d. STPIS MED Threshold'!$C$8,"Yes","NO")</f>
        <v>Yes</v>
      </c>
      <c r="AJ285" s="373" t="s">
        <v>2027</v>
      </c>
    </row>
    <row r="286" spans="2:36" x14ac:dyDescent="0.2">
      <c r="B286" s="287" t="s">
        <v>2694</v>
      </c>
      <c r="C286" s="339">
        <v>0</v>
      </c>
      <c r="D286" s="339">
        <v>0</v>
      </c>
      <c r="E286" s="339">
        <v>8.5376303952899996E-2</v>
      </c>
      <c r="F286" s="339">
        <v>8.5376303952899996E-2</v>
      </c>
      <c r="G286" s="339">
        <v>0</v>
      </c>
      <c r="H286" s="339">
        <v>0</v>
      </c>
      <c r="I286" s="339">
        <v>0</v>
      </c>
      <c r="J286" s="339">
        <v>0</v>
      </c>
      <c r="K286" s="339">
        <v>7.0065167450659993E-2</v>
      </c>
      <c r="L286" s="339">
        <v>7.0065167450659993E-2</v>
      </c>
      <c r="M286" s="339">
        <v>0</v>
      </c>
      <c r="N286" s="339">
        <v>0</v>
      </c>
      <c r="O286" s="339">
        <v>2.8564137915000002E-4</v>
      </c>
      <c r="P286" s="339">
        <v>2.8564137915000002E-4</v>
      </c>
      <c r="Q286" s="339">
        <v>0</v>
      </c>
      <c r="R286" s="339">
        <v>0</v>
      </c>
      <c r="S286" s="339">
        <v>0</v>
      </c>
      <c r="T286" s="339">
        <v>0</v>
      </c>
      <c r="U286" s="339">
        <v>2.3441529012999999E-4</v>
      </c>
      <c r="V286" s="339">
        <v>2.3441529012999999E-4</v>
      </c>
      <c r="W286" s="339">
        <v>0</v>
      </c>
      <c r="X286" s="339">
        <v>0</v>
      </c>
      <c r="Y286" s="339">
        <v>0</v>
      </c>
      <c r="Z286" s="339">
        <v>0</v>
      </c>
      <c r="AA286" s="339">
        <v>0</v>
      </c>
      <c r="AB286" s="339">
        <v>0</v>
      </c>
      <c r="AC286" s="339">
        <v>0</v>
      </c>
      <c r="AD286" s="339">
        <v>0</v>
      </c>
      <c r="AE286" s="339">
        <v>0</v>
      </c>
      <c r="AF286" s="339">
        <v>0</v>
      </c>
      <c r="AG286" s="305">
        <v>216</v>
      </c>
      <c r="AH286" s="304">
        <v>77</v>
      </c>
      <c r="AI286" s="201" t="str">
        <f>IF(L286&gt;'1d. STPIS MED Threshold'!$C$8,"Yes","NO")</f>
        <v>NO</v>
      </c>
      <c r="AJ286" s="126"/>
    </row>
    <row r="287" spans="2:36" x14ac:dyDescent="0.2">
      <c r="B287" s="287" t="s">
        <v>2695</v>
      </c>
      <c r="C287" s="339">
        <v>0</v>
      </c>
      <c r="D287" s="339">
        <v>0</v>
      </c>
      <c r="E287" s="339">
        <v>8.6758808228000004E-3</v>
      </c>
      <c r="F287" s="339">
        <v>8.6758808228000004E-3</v>
      </c>
      <c r="G287" s="339">
        <v>0</v>
      </c>
      <c r="H287" s="339">
        <v>0</v>
      </c>
      <c r="I287" s="339">
        <v>0</v>
      </c>
      <c r="J287" s="339">
        <v>0</v>
      </c>
      <c r="K287" s="339">
        <v>7.1199737454900004E-3</v>
      </c>
      <c r="L287" s="339">
        <v>7.1199737454900004E-3</v>
      </c>
      <c r="M287" s="339">
        <v>0</v>
      </c>
      <c r="N287" s="339">
        <v>0</v>
      </c>
      <c r="O287" s="339">
        <v>3.046841378E-5</v>
      </c>
      <c r="P287" s="339">
        <v>3.046841378E-5</v>
      </c>
      <c r="Q287" s="339">
        <v>0</v>
      </c>
      <c r="R287" s="339">
        <v>0</v>
      </c>
      <c r="S287" s="339">
        <v>0</v>
      </c>
      <c r="T287" s="339">
        <v>0</v>
      </c>
      <c r="U287" s="339">
        <v>2.5004297609999998E-5</v>
      </c>
      <c r="V287" s="339">
        <v>2.5004297609999998E-5</v>
      </c>
      <c r="W287" s="339">
        <v>0</v>
      </c>
      <c r="X287" s="339">
        <v>0</v>
      </c>
      <c r="Y287" s="339">
        <v>0</v>
      </c>
      <c r="Z287" s="339">
        <v>0</v>
      </c>
      <c r="AA287" s="339">
        <v>0</v>
      </c>
      <c r="AB287" s="339">
        <v>0</v>
      </c>
      <c r="AC287" s="339">
        <v>0</v>
      </c>
      <c r="AD287" s="339">
        <v>0</v>
      </c>
      <c r="AE287" s="339">
        <v>0</v>
      </c>
      <c r="AF287" s="339">
        <v>0</v>
      </c>
      <c r="AG287" s="305">
        <v>99</v>
      </c>
      <c r="AH287" s="304">
        <v>5</v>
      </c>
      <c r="AI287" s="201" t="str">
        <f>IF(L287&gt;'1d. STPIS MED Threshold'!$C$8,"Yes","NO")</f>
        <v>NO</v>
      </c>
      <c r="AJ287" s="126"/>
    </row>
    <row r="288" spans="2:36" x14ac:dyDescent="0.2">
      <c r="B288" s="287" t="s">
        <v>2696</v>
      </c>
      <c r="C288" s="339">
        <v>0</v>
      </c>
      <c r="D288" s="339">
        <v>0</v>
      </c>
      <c r="E288" s="339">
        <v>1.097624606291E-2</v>
      </c>
      <c r="F288" s="339">
        <v>1.097624606291E-2</v>
      </c>
      <c r="G288" s="339">
        <v>0</v>
      </c>
      <c r="H288" s="339">
        <v>0</v>
      </c>
      <c r="I288" s="339">
        <v>0</v>
      </c>
      <c r="J288" s="339">
        <v>0</v>
      </c>
      <c r="K288" s="339">
        <v>9.0077982153200006E-3</v>
      </c>
      <c r="L288" s="339">
        <v>9.0077982153200006E-3</v>
      </c>
      <c r="M288" s="339">
        <v>0</v>
      </c>
      <c r="N288" s="339">
        <v>0</v>
      </c>
      <c r="O288" s="339">
        <v>8.3788137879999998E-5</v>
      </c>
      <c r="P288" s="339">
        <v>8.3788137879999998E-5</v>
      </c>
      <c r="Q288" s="339">
        <v>0</v>
      </c>
      <c r="R288" s="339">
        <v>0</v>
      </c>
      <c r="S288" s="339">
        <v>0</v>
      </c>
      <c r="T288" s="339">
        <v>0</v>
      </c>
      <c r="U288" s="339">
        <v>6.8761818440000005E-5</v>
      </c>
      <c r="V288" s="339">
        <v>6.8761818440000005E-5</v>
      </c>
      <c r="W288" s="339">
        <v>0</v>
      </c>
      <c r="X288" s="339">
        <v>0</v>
      </c>
      <c r="Y288" s="339">
        <v>0</v>
      </c>
      <c r="Z288" s="339">
        <v>0</v>
      </c>
      <c r="AA288" s="339">
        <v>0</v>
      </c>
      <c r="AB288" s="339">
        <v>0</v>
      </c>
      <c r="AC288" s="339">
        <v>0</v>
      </c>
      <c r="AD288" s="339">
        <v>0</v>
      </c>
      <c r="AE288" s="339">
        <v>0</v>
      </c>
      <c r="AF288" s="339">
        <v>0</v>
      </c>
      <c r="AG288" s="305">
        <v>116</v>
      </c>
      <c r="AH288" s="304">
        <v>9</v>
      </c>
      <c r="AI288" s="201" t="str">
        <f>IF(L288&gt;'1d. STPIS MED Threshold'!$C$8,"Yes","NO")</f>
        <v>NO</v>
      </c>
      <c r="AJ288" s="126"/>
    </row>
    <row r="289" spans="2:36" x14ac:dyDescent="0.2">
      <c r="B289" s="287" t="s">
        <v>2697</v>
      </c>
      <c r="C289" s="339">
        <v>0</v>
      </c>
      <c r="D289" s="339">
        <v>0</v>
      </c>
      <c r="E289" s="339">
        <v>3.5000590325499998E-3</v>
      </c>
      <c r="F289" s="339">
        <v>3.5000590325499998E-3</v>
      </c>
      <c r="G289" s="339">
        <v>0</v>
      </c>
      <c r="H289" s="339">
        <v>0</v>
      </c>
      <c r="I289" s="339">
        <v>0</v>
      </c>
      <c r="J289" s="339">
        <v>0</v>
      </c>
      <c r="K289" s="339">
        <v>2.87236868837E-3</v>
      </c>
      <c r="L289" s="339">
        <v>2.87236868837E-3</v>
      </c>
      <c r="M289" s="339">
        <v>0</v>
      </c>
      <c r="N289" s="339">
        <v>0</v>
      </c>
      <c r="O289" s="339">
        <v>1.142565517E-5</v>
      </c>
      <c r="P289" s="339">
        <v>1.142565517E-5</v>
      </c>
      <c r="Q289" s="339">
        <v>0</v>
      </c>
      <c r="R289" s="339">
        <v>0</v>
      </c>
      <c r="S289" s="339">
        <v>0</v>
      </c>
      <c r="T289" s="339">
        <v>0</v>
      </c>
      <c r="U289" s="339">
        <v>9.3766116100000005E-6</v>
      </c>
      <c r="V289" s="339">
        <v>9.3766116100000005E-6</v>
      </c>
      <c r="W289" s="339">
        <v>0</v>
      </c>
      <c r="X289" s="339">
        <v>0</v>
      </c>
      <c r="Y289" s="339">
        <v>0</v>
      </c>
      <c r="Z289" s="339">
        <v>0</v>
      </c>
      <c r="AA289" s="339">
        <v>0</v>
      </c>
      <c r="AB289" s="339">
        <v>0</v>
      </c>
      <c r="AC289" s="339">
        <v>0</v>
      </c>
      <c r="AD289" s="339">
        <v>0</v>
      </c>
      <c r="AE289" s="339">
        <v>0</v>
      </c>
      <c r="AF289" s="339">
        <v>0</v>
      </c>
      <c r="AG289" s="305">
        <v>64</v>
      </c>
      <c r="AH289" s="304">
        <v>0</v>
      </c>
      <c r="AI289" s="201" t="str">
        <f>IF(L289&gt;'1d. STPIS MED Threshold'!$C$8,"Yes","NO")</f>
        <v>NO</v>
      </c>
      <c r="AJ289" s="126"/>
    </row>
    <row r="290" spans="2:36" x14ac:dyDescent="0.2">
      <c r="B290" s="287" t="s">
        <v>2698</v>
      </c>
      <c r="C290" s="339">
        <v>0</v>
      </c>
      <c r="D290" s="339">
        <v>0</v>
      </c>
      <c r="E290" s="339">
        <v>7.8151481336199997E-3</v>
      </c>
      <c r="F290" s="339">
        <v>7.8151481336199997E-3</v>
      </c>
      <c r="G290" s="339">
        <v>0</v>
      </c>
      <c r="H290" s="339">
        <v>0</v>
      </c>
      <c r="I290" s="339">
        <v>0</v>
      </c>
      <c r="J290" s="339">
        <v>0</v>
      </c>
      <c r="K290" s="339">
        <v>6.4136023378999997E-3</v>
      </c>
      <c r="L290" s="339">
        <v>6.4136023378999997E-3</v>
      </c>
      <c r="M290" s="339">
        <v>0</v>
      </c>
      <c r="N290" s="339">
        <v>0</v>
      </c>
      <c r="O290" s="339">
        <v>1.7900193094E-4</v>
      </c>
      <c r="P290" s="339">
        <v>1.7900193094E-4</v>
      </c>
      <c r="Q290" s="339">
        <v>0</v>
      </c>
      <c r="R290" s="339">
        <v>0</v>
      </c>
      <c r="S290" s="339">
        <v>0</v>
      </c>
      <c r="T290" s="339">
        <v>0</v>
      </c>
      <c r="U290" s="339">
        <v>1.4690024848E-4</v>
      </c>
      <c r="V290" s="339">
        <v>1.4690024848E-4</v>
      </c>
      <c r="W290" s="339">
        <v>0</v>
      </c>
      <c r="X290" s="339">
        <v>0</v>
      </c>
      <c r="Y290" s="339">
        <v>0</v>
      </c>
      <c r="Z290" s="339">
        <v>0</v>
      </c>
      <c r="AA290" s="339">
        <v>0</v>
      </c>
      <c r="AB290" s="339">
        <v>0</v>
      </c>
      <c r="AC290" s="339">
        <v>0</v>
      </c>
      <c r="AD290" s="339">
        <v>0</v>
      </c>
      <c r="AE290" s="339">
        <v>0</v>
      </c>
      <c r="AF290" s="339">
        <v>0</v>
      </c>
      <c r="AG290" s="305">
        <v>44</v>
      </c>
      <c r="AH290" s="304">
        <v>1</v>
      </c>
      <c r="AI290" s="201" t="str">
        <f>IF(L290&gt;'1d. STPIS MED Threshold'!$C$8,"Yes","NO")</f>
        <v>NO</v>
      </c>
      <c r="AJ290" s="126"/>
    </row>
    <row r="291" spans="2:36" x14ac:dyDescent="0.2">
      <c r="B291" s="287" t="s">
        <v>2699</v>
      </c>
      <c r="C291" s="339">
        <v>0</v>
      </c>
      <c r="D291" s="339">
        <v>0</v>
      </c>
      <c r="E291" s="339">
        <v>2.0604264816200001E-3</v>
      </c>
      <c r="F291" s="339">
        <v>2.0604264816200001E-3</v>
      </c>
      <c r="G291" s="339">
        <v>0</v>
      </c>
      <c r="H291" s="339">
        <v>0</v>
      </c>
      <c r="I291" s="339">
        <v>0</v>
      </c>
      <c r="J291" s="339">
        <v>0</v>
      </c>
      <c r="K291" s="339">
        <v>1.6909156261199999E-3</v>
      </c>
      <c r="L291" s="339">
        <v>1.6909156261199999E-3</v>
      </c>
      <c r="M291" s="339">
        <v>0</v>
      </c>
      <c r="N291" s="339">
        <v>0</v>
      </c>
      <c r="O291" s="339">
        <v>1.142565517E-5</v>
      </c>
      <c r="P291" s="339">
        <v>1.142565517E-5</v>
      </c>
      <c r="Q291" s="339">
        <v>0</v>
      </c>
      <c r="R291" s="339">
        <v>0</v>
      </c>
      <c r="S291" s="339">
        <v>0</v>
      </c>
      <c r="T291" s="339">
        <v>0</v>
      </c>
      <c r="U291" s="339">
        <v>9.3766116100000005E-6</v>
      </c>
      <c r="V291" s="339">
        <v>9.3766116100000005E-6</v>
      </c>
      <c r="W291" s="339">
        <v>0</v>
      </c>
      <c r="X291" s="339">
        <v>0</v>
      </c>
      <c r="Y291" s="339">
        <v>0</v>
      </c>
      <c r="Z291" s="339">
        <v>0</v>
      </c>
      <c r="AA291" s="339">
        <v>0</v>
      </c>
      <c r="AB291" s="339">
        <v>0</v>
      </c>
      <c r="AC291" s="339">
        <v>0</v>
      </c>
      <c r="AD291" s="339">
        <v>0</v>
      </c>
      <c r="AE291" s="339">
        <v>0</v>
      </c>
      <c r="AF291" s="339">
        <v>0</v>
      </c>
      <c r="AG291" s="305">
        <v>108</v>
      </c>
      <c r="AH291" s="304">
        <v>3</v>
      </c>
      <c r="AI291" s="201" t="str">
        <f>IF(L291&gt;'1d. STPIS MED Threshold'!$C$8,"Yes","NO")</f>
        <v>NO</v>
      </c>
      <c r="AJ291" s="126"/>
    </row>
    <row r="292" spans="2:36" x14ac:dyDescent="0.2">
      <c r="B292" s="287" t="s">
        <v>2700</v>
      </c>
      <c r="C292" s="339">
        <v>3.7645090452799999E-3</v>
      </c>
      <c r="D292" s="339">
        <v>3.7645090452799999E-3</v>
      </c>
      <c r="E292" s="339">
        <v>0.95195892857822995</v>
      </c>
      <c r="F292" s="339">
        <v>0.95195892857822995</v>
      </c>
      <c r="G292" s="339">
        <v>0</v>
      </c>
      <c r="H292" s="339">
        <v>0</v>
      </c>
      <c r="I292" s="339">
        <v>0</v>
      </c>
      <c r="J292" s="339">
        <v>0</v>
      </c>
      <c r="K292" s="339">
        <v>0.78191251621372004</v>
      </c>
      <c r="L292" s="339">
        <v>0.78191251621372004</v>
      </c>
      <c r="M292" s="339">
        <v>5.2284847850000002E-5</v>
      </c>
      <c r="N292" s="339">
        <v>5.2284847850000002E-5</v>
      </c>
      <c r="O292" s="339">
        <v>1.86999889552E-2</v>
      </c>
      <c r="P292" s="339">
        <v>1.86999889552E-2</v>
      </c>
      <c r="Q292" s="339">
        <v>0</v>
      </c>
      <c r="R292" s="339">
        <v>0</v>
      </c>
      <c r="S292" s="339">
        <v>0</v>
      </c>
      <c r="T292" s="339">
        <v>0</v>
      </c>
      <c r="U292" s="339">
        <v>1.535576427198E-2</v>
      </c>
      <c r="V292" s="339">
        <v>1.535576427198E-2</v>
      </c>
      <c r="W292" s="339">
        <v>0</v>
      </c>
      <c r="X292" s="339">
        <v>0</v>
      </c>
      <c r="Y292" s="339">
        <v>0</v>
      </c>
      <c r="Z292" s="339">
        <v>0</v>
      </c>
      <c r="AA292" s="339">
        <v>0</v>
      </c>
      <c r="AB292" s="339">
        <v>0</v>
      </c>
      <c r="AC292" s="339">
        <v>0</v>
      </c>
      <c r="AD292" s="339">
        <v>0</v>
      </c>
      <c r="AE292" s="339">
        <v>0</v>
      </c>
      <c r="AF292" s="339">
        <v>0</v>
      </c>
      <c r="AG292" s="305">
        <v>262</v>
      </c>
      <c r="AH292" s="304">
        <v>96</v>
      </c>
      <c r="AI292" s="201" t="str">
        <f>IF(L292&gt;'1d. STPIS MED Threshold'!$C$8,"Yes","NO")</f>
        <v>NO</v>
      </c>
      <c r="AJ292" s="126"/>
    </row>
    <row r="293" spans="2:36" x14ac:dyDescent="0.2">
      <c r="B293" s="287" t="s">
        <v>2701</v>
      </c>
      <c r="C293" s="339">
        <v>0</v>
      </c>
      <c r="D293" s="339">
        <v>0</v>
      </c>
      <c r="E293" s="339">
        <v>2.1899172401700002E-3</v>
      </c>
      <c r="F293" s="339">
        <v>2.1899172401700002E-3</v>
      </c>
      <c r="G293" s="339">
        <v>0</v>
      </c>
      <c r="H293" s="339">
        <v>0</v>
      </c>
      <c r="I293" s="339">
        <v>0</v>
      </c>
      <c r="J293" s="339">
        <v>0</v>
      </c>
      <c r="K293" s="339">
        <v>1.79718389098E-3</v>
      </c>
      <c r="L293" s="339">
        <v>1.79718389098E-3</v>
      </c>
      <c r="M293" s="339">
        <v>0</v>
      </c>
      <c r="N293" s="339">
        <v>0</v>
      </c>
      <c r="O293" s="339">
        <v>1.523420689E-5</v>
      </c>
      <c r="P293" s="339">
        <v>1.523420689E-5</v>
      </c>
      <c r="Q293" s="339">
        <v>0</v>
      </c>
      <c r="R293" s="339">
        <v>0</v>
      </c>
      <c r="S293" s="339">
        <v>0</v>
      </c>
      <c r="T293" s="339">
        <v>0</v>
      </c>
      <c r="U293" s="339">
        <v>1.2502148810000001E-5</v>
      </c>
      <c r="V293" s="339">
        <v>1.2502148810000001E-5</v>
      </c>
      <c r="W293" s="339">
        <v>0</v>
      </c>
      <c r="X293" s="339">
        <v>0</v>
      </c>
      <c r="Y293" s="339">
        <v>0</v>
      </c>
      <c r="Z293" s="339">
        <v>0</v>
      </c>
      <c r="AA293" s="339">
        <v>0</v>
      </c>
      <c r="AB293" s="339">
        <v>0</v>
      </c>
      <c r="AC293" s="339">
        <v>0</v>
      </c>
      <c r="AD293" s="339">
        <v>0</v>
      </c>
      <c r="AE293" s="339">
        <v>0</v>
      </c>
      <c r="AF293" s="339">
        <v>0</v>
      </c>
      <c r="AG293" s="305">
        <v>131</v>
      </c>
      <c r="AH293" s="304">
        <v>14</v>
      </c>
      <c r="AI293" s="201" t="str">
        <f>IF(L293&gt;'1d. STPIS MED Threshold'!$C$8,"Yes","NO")</f>
        <v>NO</v>
      </c>
      <c r="AJ293" s="126"/>
    </row>
    <row r="294" spans="2:36" x14ac:dyDescent="0.2">
      <c r="B294" s="287" t="s">
        <v>2702</v>
      </c>
      <c r="C294" s="339">
        <v>1.7776848269400001E-3</v>
      </c>
      <c r="D294" s="339">
        <v>1.7776848269400001E-3</v>
      </c>
      <c r="E294" s="339">
        <v>5.03490537653E-3</v>
      </c>
      <c r="F294" s="339">
        <v>5.03490537653E-3</v>
      </c>
      <c r="G294" s="339">
        <v>0</v>
      </c>
      <c r="H294" s="339">
        <v>0</v>
      </c>
      <c r="I294" s="339">
        <v>0</v>
      </c>
      <c r="J294" s="339">
        <v>0</v>
      </c>
      <c r="K294" s="339">
        <v>4.4507649752300003E-3</v>
      </c>
      <c r="L294" s="339">
        <v>4.4507649752300003E-3</v>
      </c>
      <c r="M294" s="339">
        <v>1.7428282620000001E-5</v>
      </c>
      <c r="N294" s="339">
        <v>1.7428282620000001E-5</v>
      </c>
      <c r="O294" s="339">
        <v>7.6171034400000001E-6</v>
      </c>
      <c r="P294" s="339">
        <v>7.6171034400000001E-6</v>
      </c>
      <c r="Q294" s="339">
        <v>0</v>
      </c>
      <c r="R294" s="339">
        <v>0</v>
      </c>
      <c r="S294" s="339">
        <v>0</v>
      </c>
      <c r="T294" s="339">
        <v>0</v>
      </c>
      <c r="U294" s="339">
        <v>9.3766116100000005E-6</v>
      </c>
      <c r="V294" s="339">
        <v>9.3766116100000005E-6</v>
      </c>
      <c r="W294" s="339">
        <v>0</v>
      </c>
      <c r="X294" s="339">
        <v>0</v>
      </c>
      <c r="Y294" s="339">
        <v>0</v>
      </c>
      <c r="Z294" s="339">
        <v>0</v>
      </c>
      <c r="AA294" s="339">
        <v>0</v>
      </c>
      <c r="AB294" s="339">
        <v>0</v>
      </c>
      <c r="AC294" s="339">
        <v>0</v>
      </c>
      <c r="AD294" s="339">
        <v>0</v>
      </c>
      <c r="AE294" s="339">
        <v>0</v>
      </c>
      <c r="AF294" s="339">
        <v>0</v>
      </c>
      <c r="AG294" s="305">
        <v>180</v>
      </c>
      <c r="AH294" s="304">
        <v>26</v>
      </c>
      <c r="AI294" s="201" t="str">
        <f>IF(L294&gt;'1d. STPIS MED Threshold'!$C$8,"Yes","NO")</f>
        <v>NO</v>
      </c>
      <c r="AJ294" s="126"/>
    </row>
    <row r="295" spans="2:36" x14ac:dyDescent="0.2">
      <c r="B295" s="287" t="s">
        <v>2703</v>
      </c>
      <c r="C295" s="339">
        <v>0</v>
      </c>
      <c r="D295" s="339">
        <v>0</v>
      </c>
      <c r="E295" s="339">
        <v>0</v>
      </c>
      <c r="F295" s="339">
        <v>0</v>
      </c>
      <c r="G295" s="339">
        <v>0</v>
      </c>
      <c r="H295" s="339">
        <v>0</v>
      </c>
      <c r="I295" s="339">
        <v>0</v>
      </c>
      <c r="J295" s="339">
        <v>0</v>
      </c>
      <c r="K295" s="339">
        <v>0</v>
      </c>
      <c r="L295" s="339">
        <v>0</v>
      </c>
      <c r="M295" s="339">
        <v>0</v>
      </c>
      <c r="N295" s="339">
        <v>0</v>
      </c>
      <c r="O295" s="339">
        <v>0</v>
      </c>
      <c r="P295" s="339">
        <v>0</v>
      </c>
      <c r="Q295" s="339">
        <v>0</v>
      </c>
      <c r="R295" s="339">
        <v>0</v>
      </c>
      <c r="S295" s="339">
        <v>0</v>
      </c>
      <c r="T295" s="339">
        <v>0</v>
      </c>
      <c r="U295" s="339">
        <v>0</v>
      </c>
      <c r="V295" s="339">
        <v>0</v>
      </c>
      <c r="W295" s="339">
        <v>0</v>
      </c>
      <c r="X295" s="339">
        <v>0</v>
      </c>
      <c r="Y295" s="339">
        <v>0</v>
      </c>
      <c r="Z295" s="339">
        <v>0</v>
      </c>
      <c r="AA295" s="339">
        <v>0</v>
      </c>
      <c r="AB295" s="339">
        <v>0</v>
      </c>
      <c r="AC295" s="339">
        <v>0</v>
      </c>
      <c r="AD295" s="339">
        <v>0</v>
      </c>
      <c r="AE295" s="339">
        <v>0</v>
      </c>
      <c r="AF295" s="339">
        <v>0</v>
      </c>
      <c r="AG295" s="305">
        <v>97</v>
      </c>
      <c r="AH295" s="304">
        <v>11</v>
      </c>
      <c r="AI295" s="201" t="str">
        <f>IF(L295&gt;'1d. STPIS MED Threshold'!$C$8,"Yes","NO")</f>
        <v>NO</v>
      </c>
      <c r="AJ295" s="126"/>
    </row>
    <row r="296" spans="2:36" x14ac:dyDescent="0.2">
      <c r="B296" s="287" t="s">
        <v>2704</v>
      </c>
      <c r="C296" s="339">
        <v>0</v>
      </c>
      <c r="D296" s="339">
        <v>0</v>
      </c>
      <c r="E296" s="339">
        <v>3.7872238323930003E-2</v>
      </c>
      <c r="F296" s="339">
        <v>3.7872238323930003E-2</v>
      </c>
      <c r="G296" s="339">
        <v>0</v>
      </c>
      <c r="H296" s="339">
        <v>0</v>
      </c>
      <c r="I296" s="339">
        <v>0</v>
      </c>
      <c r="J296" s="339">
        <v>0</v>
      </c>
      <c r="K296" s="339">
        <v>3.108034193377E-2</v>
      </c>
      <c r="L296" s="339">
        <v>3.108034193377E-2</v>
      </c>
      <c r="M296" s="339">
        <v>0</v>
      </c>
      <c r="N296" s="339">
        <v>0</v>
      </c>
      <c r="O296" s="339">
        <v>2.2089599988000001E-4</v>
      </c>
      <c r="P296" s="339">
        <v>2.2089599988000001E-4</v>
      </c>
      <c r="Q296" s="339">
        <v>0</v>
      </c>
      <c r="R296" s="339">
        <v>0</v>
      </c>
      <c r="S296" s="339">
        <v>0</v>
      </c>
      <c r="T296" s="339">
        <v>0</v>
      </c>
      <c r="U296" s="339">
        <v>1.8128115769999999E-4</v>
      </c>
      <c r="V296" s="339">
        <v>1.8128115769999999E-4</v>
      </c>
      <c r="W296" s="339">
        <v>0</v>
      </c>
      <c r="X296" s="339">
        <v>0</v>
      </c>
      <c r="Y296" s="339">
        <v>0</v>
      </c>
      <c r="Z296" s="339">
        <v>0</v>
      </c>
      <c r="AA296" s="339">
        <v>0</v>
      </c>
      <c r="AB296" s="339">
        <v>0</v>
      </c>
      <c r="AC296" s="339">
        <v>0</v>
      </c>
      <c r="AD296" s="339">
        <v>0</v>
      </c>
      <c r="AE296" s="339">
        <v>0</v>
      </c>
      <c r="AF296" s="339">
        <v>0</v>
      </c>
      <c r="AG296" s="305">
        <v>67</v>
      </c>
      <c r="AH296" s="304">
        <v>1</v>
      </c>
      <c r="AI296" s="201" t="str">
        <f>IF(L296&gt;'1d. STPIS MED Threshold'!$C$8,"Yes","NO")</f>
        <v>NO</v>
      </c>
      <c r="AJ296" s="126"/>
    </row>
    <row r="297" spans="2:36" x14ac:dyDescent="0.2">
      <c r="B297" s="287" t="s">
        <v>2705</v>
      </c>
      <c r="C297" s="339">
        <v>0</v>
      </c>
      <c r="D297" s="339">
        <v>0</v>
      </c>
      <c r="E297" s="339">
        <v>4.2221604390500003E-2</v>
      </c>
      <c r="F297" s="339">
        <v>4.2221604390500003E-2</v>
      </c>
      <c r="G297" s="339">
        <v>0</v>
      </c>
      <c r="H297" s="339">
        <v>0</v>
      </c>
      <c r="I297" s="339">
        <v>0</v>
      </c>
      <c r="J297" s="339">
        <v>0</v>
      </c>
      <c r="K297" s="339">
        <v>3.464970541812E-2</v>
      </c>
      <c r="L297" s="339">
        <v>3.464970541812E-2</v>
      </c>
      <c r="M297" s="339">
        <v>0</v>
      </c>
      <c r="N297" s="339">
        <v>0</v>
      </c>
      <c r="O297" s="339">
        <v>9.5213793050000003E-5</v>
      </c>
      <c r="P297" s="339">
        <v>9.5213793050000003E-5</v>
      </c>
      <c r="Q297" s="339">
        <v>0</v>
      </c>
      <c r="R297" s="339">
        <v>0</v>
      </c>
      <c r="S297" s="339">
        <v>0</v>
      </c>
      <c r="T297" s="339">
        <v>0</v>
      </c>
      <c r="U297" s="339">
        <v>7.8138430040000005E-5</v>
      </c>
      <c r="V297" s="339">
        <v>7.8138430040000005E-5</v>
      </c>
      <c r="W297" s="339">
        <v>0</v>
      </c>
      <c r="X297" s="339">
        <v>0</v>
      </c>
      <c r="Y297" s="339">
        <v>0</v>
      </c>
      <c r="Z297" s="339">
        <v>0</v>
      </c>
      <c r="AA297" s="339">
        <v>0</v>
      </c>
      <c r="AB297" s="339">
        <v>0</v>
      </c>
      <c r="AC297" s="339">
        <v>0</v>
      </c>
      <c r="AD297" s="339">
        <v>0</v>
      </c>
      <c r="AE297" s="339">
        <v>0</v>
      </c>
      <c r="AF297" s="339">
        <v>0</v>
      </c>
      <c r="AG297" s="305">
        <v>41</v>
      </c>
      <c r="AH297" s="304">
        <v>11</v>
      </c>
      <c r="AI297" s="201" t="str">
        <f>IF(L297&gt;'1d. STPIS MED Threshold'!$C$8,"Yes","NO")</f>
        <v>NO</v>
      </c>
      <c r="AJ297" s="126"/>
    </row>
    <row r="298" spans="2:36" x14ac:dyDescent="0.2">
      <c r="B298" s="287" t="s">
        <v>2706</v>
      </c>
      <c r="C298" s="339">
        <v>0</v>
      </c>
      <c r="D298" s="339">
        <v>0</v>
      </c>
      <c r="E298" s="339">
        <v>1.8547646886300001E-3</v>
      </c>
      <c r="F298" s="339">
        <v>1.8547646886300001E-3</v>
      </c>
      <c r="G298" s="339">
        <v>0</v>
      </c>
      <c r="H298" s="339">
        <v>0</v>
      </c>
      <c r="I298" s="339">
        <v>0</v>
      </c>
      <c r="J298" s="339">
        <v>0</v>
      </c>
      <c r="K298" s="339">
        <v>1.5221366172300001E-3</v>
      </c>
      <c r="L298" s="339">
        <v>1.5221366172300001E-3</v>
      </c>
      <c r="M298" s="339">
        <v>0</v>
      </c>
      <c r="N298" s="339">
        <v>0</v>
      </c>
      <c r="O298" s="339">
        <v>7.6171034400000001E-6</v>
      </c>
      <c r="P298" s="339">
        <v>7.6171034400000001E-6</v>
      </c>
      <c r="Q298" s="339">
        <v>0</v>
      </c>
      <c r="R298" s="339">
        <v>0</v>
      </c>
      <c r="S298" s="339">
        <v>0</v>
      </c>
      <c r="T298" s="339">
        <v>0</v>
      </c>
      <c r="U298" s="339">
        <v>6.2510743999999996E-6</v>
      </c>
      <c r="V298" s="339">
        <v>6.2510743999999996E-6</v>
      </c>
      <c r="W298" s="339">
        <v>0</v>
      </c>
      <c r="X298" s="339">
        <v>0</v>
      </c>
      <c r="Y298" s="339">
        <v>0</v>
      </c>
      <c r="Z298" s="339">
        <v>0</v>
      </c>
      <c r="AA298" s="339">
        <v>0</v>
      </c>
      <c r="AB298" s="339">
        <v>0</v>
      </c>
      <c r="AC298" s="339">
        <v>0</v>
      </c>
      <c r="AD298" s="339">
        <v>0</v>
      </c>
      <c r="AE298" s="339">
        <v>0</v>
      </c>
      <c r="AF298" s="339">
        <v>0</v>
      </c>
      <c r="AG298" s="305">
        <v>121</v>
      </c>
      <c r="AH298" s="304">
        <v>19</v>
      </c>
      <c r="AI298" s="201" t="str">
        <f>IF(L298&gt;'1d. STPIS MED Threshold'!$C$8,"Yes","NO")</f>
        <v>NO</v>
      </c>
      <c r="AJ298" s="126"/>
    </row>
    <row r="299" spans="2:36" x14ac:dyDescent="0.2">
      <c r="B299" s="287" t="s">
        <v>2707</v>
      </c>
      <c r="C299" s="339">
        <v>0</v>
      </c>
      <c r="D299" s="339">
        <v>0</v>
      </c>
      <c r="E299" s="339">
        <v>0</v>
      </c>
      <c r="F299" s="339">
        <v>0</v>
      </c>
      <c r="G299" s="339">
        <v>0</v>
      </c>
      <c r="H299" s="339">
        <v>0</v>
      </c>
      <c r="I299" s="339">
        <v>0</v>
      </c>
      <c r="J299" s="339">
        <v>0</v>
      </c>
      <c r="K299" s="339">
        <v>0</v>
      </c>
      <c r="L299" s="339">
        <v>0</v>
      </c>
      <c r="M299" s="339">
        <v>0</v>
      </c>
      <c r="N299" s="339">
        <v>0</v>
      </c>
      <c r="O299" s="339">
        <v>0</v>
      </c>
      <c r="P299" s="339">
        <v>0</v>
      </c>
      <c r="Q299" s="339">
        <v>0</v>
      </c>
      <c r="R299" s="339">
        <v>0</v>
      </c>
      <c r="S299" s="339">
        <v>0</v>
      </c>
      <c r="T299" s="339">
        <v>0</v>
      </c>
      <c r="U299" s="339">
        <v>0</v>
      </c>
      <c r="V299" s="339">
        <v>0</v>
      </c>
      <c r="W299" s="339">
        <v>0</v>
      </c>
      <c r="X299" s="339">
        <v>0</v>
      </c>
      <c r="Y299" s="339">
        <v>0</v>
      </c>
      <c r="Z299" s="339">
        <v>0</v>
      </c>
      <c r="AA299" s="339">
        <v>0</v>
      </c>
      <c r="AB299" s="339">
        <v>0</v>
      </c>
      <c r="AC299" s="339">
        <v>0</v>
      </c>
      <c r="AD299" s="339">
        <v>0</v>
      </c>
      <c r="AE299" s="339">
        <v>0</v>
      </c>
      <c r="AF299" s="339">
        <v>0</v>
      </c>
      <c r="AG299" s="305">
        <v>120</v>
      </c>
      <c r="AH299" s="304">
        <v>47</v>
      </c>
      <c r="AI299" s="201" t="str">
        <f>IF(L299&gt;'1d. STPIS MED Threshold'!$C$8,"Yes","NO")</f>
        <v>NO</v>
      </c>
      <c r="AJ299" s="126"/>
    </row>
    <row r="300" spans="2:36" x14ac:dyDescent="0.2">
      <c r="B300" s="287" t="s">
        <v>2708</v>
      </c>
      <c r="C300" s="339">
        <v>0</v>
      </c>
      <c r="D300" s="339">
        <v>0</v>
      </c>
      <c r="E300" s="339">
        <v>0.14120586364623</v>
      </c>
      <c r="F300" s="339">
        <v>0.14120586364623</v>
      </c>
      <c r="G300" s="339">
        <v>0</v>
      </c>
      <c r="H300" s="339">
        <v>0</v>
      </c>
      <c r="I300" s="339">
        <v>0</v>
      </c>
      <c r="J300" s="339">
        <v>0</v>
      </c>
      <c r="K300" s="339">
        <v>0.11588241729047</v>
      </c>
      <c r="L300" s="339">
        <v>0.11588241729047</v>
      </c>
      <c r="M300" s="339">
        <v>0</v>
      </c>
      <c r="N300" s="339">
        <v>0</v>
      </c>
      <c r="O300" s="339">
        <v>4.1894068942400003E-3</v>
      </c>
      <c r="P300" s="339">
        <v>4.1894068942400003E-3</v>
      </c>
      <c r="Q300" s="339">
        <v>0</v>
      </c>
      <c r="R300" s="339">
        <v>0</v>
      </c>
      <c r="S300" s="339">
        <v>0</v>
      </c>
      <c r="T300" s="339">
        <v>0</v>
      </c>
      <c r="U300" s="339">
        <v>3.4380909218799998E-3</v>
      </c>
      <c r="V300" s="339">
        <v>3.4380909218799998E-3</v>
      </c>
      <c r="W300" s="339">
        <v>0</v>
      </c>
      <c r="X300" s="339">
        <v>0</v>
      </c>
      <c r="Y300" s="339">
        <v>0</v>
      </c>
      <c r="Z300" s="339">
        <v>0</v>
      </c>
      <c r="AA300" s="339">
        <v>0</v>
      </c>
      <c r="AB300" s="339">
        <v>0</v>
      </c>
      <c r="AC300" s="339">
        <v>0</v>
      </c>
      <c r="AD300" s="339">
        <v>0</v>
      </c>
      <c r="AE300" s="339">
        <v>0</v>
      </c>
      <c r="AF300" s="339">
        <v>0</v>
      </c>
      <c r="AG300" s="305">
        <v>158</v>
      </c>
      <c r="AH300" s="304">
        <v>77</v>
      </c>
      <c r="AI300" s="201" t="str">
        <f>IF(L300&gt;'1d. STPIS MED Threshold'!$C$8,"Yes","NO")</f>
        <v>NO</v>
      </c>
      <c r="AJ300" s="126"/>
    </row>
    <row r="301" spans="2:36" x14ac:dyDescent="0.2">
      <c r="B301" s="287" t="s">
        <v>2709</v>
      </c>
      <c r="C301" s="339">
        <v>0.12956185297500999</v>
      </c>
      <c r="D301" s="339">
        <v>0.12956185297500999</v>
      </c>
      <c r="E301" s="339">
        <v>0.53746281901380999</v>
      </c>
      <c r="F301" s="339">
        <v>0.53746281901380999</v>
      </c>
      <c r="G301" s="339">
        <v>0</v>
      </c>
      <c r="H301" s="339">
        <v>0</v>
      </c>
      <c r="I301" s="339">
        <v>0</v>
      </c>
      <c r="J301" s="339">
        <v>0</v>
      </c>
      <c r="K301" s="339">
        <v>0.46431105346231</v>
      </c>
      <c r="L301" s="339">
        <v>0.46431105346231</v>
      </c>
      <c r="M301" s="339">
        <v>7.3198786991999999E-4</v>
      </c>
      <c r="N301" s="339">
        <v>7.3198786991999999E-4</v>
      </c>
      <c r="O301" s="339">
        <v>6.62307144462E-3</v>
      </c>
      <c r="P301" s="339">
        <v>6.62307144462E-3</v>
      </c>
      <c r="Q301" s="339">
        <v>0</v>
      </c>
      <c r="R301" s="339">
        <v>0</v>
      </c>
      <c r="S301" s="339">
        <v>0</v>
      </c>
      <c r="T301" s="339">
        <v>0</v>
      </c>
      <c r="U301" s="339">
        <v>5.5665817562399996E-3</v>
      </c>
      <c r="V301" s="339">
        <v>5.5665817562399996E-3</v>
      </c>
      <c r="W301" s="339">
        <v>0</v>
      </c>
      <c r="X301" s="339">
        <v>0</v>
      </c>
      <c r="Y301" s="339">
        <v>0</v>
      </c>
      <c r="Z301" s="339">
        <v>0</v>
      </c>
      <c r="AA301" s="339">
        <v>0</v>
      </c>
      <c r="AB301" s="339">
        <v>0</v>
      </c>
      <c r="AC301" s="339">
        <v>0</v>
      </c>
      <c r="AD301" s="339">
        <v>0</v>
      </c>
      <c r="AE301" s="339">
        <v>0</v>
      </c>
      <c r="AF301" s="339">
        <v>0</v>
      </c>
      <c r="AG301" s="305">
        <v>296</v>
      </c>
      <c r="AH301" s="304">
        <v>155</v>
      </c>
      <c r="AI301" s="201" t="str">
        <f>IF(L301&gt;'1d. STPIS MED Threshold'!$C$8,"Yes","NO")</f>
        <v>NO</v>
      </c>
      <c r="AJ301" s="126"/>
    </row>
    <row r="302" spans="2:36" x14ac:dyDescent="0.2">
      <c r="B302" s="287" t="s">
        <v>2710</v>
      </c>
      <c r="C302" s="339">
        <v>0</v>
      </c>
      <c r="D302" s="339">
        <v>0</v>
      </c>
      <c r="E302" s="339">
        <v>1.9016098748130001E-2</v>
      </c>
      <c r="F302" s="339">
        <v>1.9016098748130001E-2</v>
      </c>
      <c r="G302" s="339">
        <v>0</v>
      </c>
      <c r="H302" s="339">
        <v>0</v>
      </c>
      <c r="I302" s="339">
        <v>0</v>
      </c>
      <c r="J302" s="339">
        <v>0</v>
      </c>
      <c r="K302" s="339">
        <v>1.560580724812E-2</v>
      </c>
      <c r="L302" s="339">
        <v>1.560580724812E-2</v>
      </c>
      <c r="M302" s="339">
        <v>0</v>
      </c>
      <c r="N302" s="339">
        <v>0</v>
      </c>
      <c r="O302" s="339">
        <v>6.8553930999999999E-5</v>
      </c>
      <c r="P302" s="339">
        <v>6.8553930999999999E-5</v>
      </c>
      <c r="Q302" s="339">
        <v>0</v>
      </c>
      <c r="R302" s="339">
        <v>0</v>
      </c>
      <c r="S302" s="339">
        <v>0</v>
      </c>
      <c r="T302" s="339">
        <v>0</v>
      </c>
      <c r="U302" s="339">
        <v>5.625966963E-5</v>
      </c>
      <c r="V302" s="339">
        <v>5.625966963E-5</v>
      </c>
      <c r="W302" s="339">
        <v>0</v>
      </c>
      <c r="X302" s="339">
        <v>0</v>
      </c>
      <c r="Y302" s="339">
        <v>0</v>
      </c>
      <c r="Z302" s="339">
        <v>0</v>
      </c>
      <c r="AA302" s="339">
        <v>0</v>
      </c>
      <c r="AB302" s="339">
        <v>0</v>
      </c>
      <c r="AC302" s="339">
        <v>0</v>
      </c>
      <c r="AD302" s="339">
        <v>0</v>
      </c>
      <c r="AE302" s="339">
        <v>0</v>
      </c>
      <c r="AF302" s="339">
        <v>0</v>
      </c>
      <c r="AG302" s="305">
        <v>109</v>
      </c>
      <c r="AH302" s="304">
        <v>17</v>
      </c>
      <c r="AI302" s="201" t="str">
        <f>IF(L302&gt;'1d. STPIS MED Threshold'!$C$8,"Yes","NO")</f>
        <v>NO</v>
      </c>
      <c r="AJ302" s="126"/>
    </row>
    <row r="303" spans="2:36" x14ac:dyDescent="0.2">
      <c r="B303" s="287" t="s">
        <v>2711</v>
      </c>
      <c r="C303" s="339">
        <v>0</v>
      </c>
      <c r="D303" s="339">
        <v>0</v>
      </c>
      <c r="E303" s="339">
        <v>7.0077351684999999E-4</v>
      </c>
      <c r="F303" s="339">
        <v>7.0077351684999999E-4</v>
      </c>
      <c r="G303" s="339">
        <v>0</v>
      </c>
      <c r="H303" s="339">
        <v>0</v>
      </c>
      <c r="I303" s="339">
        <v>0</v>
      </c>
      <c r="J303" s="339">
        <v>0</v>
      </c>
      <c r="K303" s="339">
        <v>5.7509884511000001E-4</v>
      </c>
      <c r="L303" s="339">
        <v>5.7509884511000001E-4</v>
      </c>
      <c r="M303" s="339">
        <v>0</v>
      </c>
      <c r="N303" s="339">
        <v>0</v>
      </c>
      <c r="O303" s="339">
        <v>3.80855172E-6</v>
      </c>
      <c r="P303" s="339">
        <v>3.80855172E-6</v>
      </c>
      <c r="Q303" s="339">
        <v>0</v>
      </c>
      <c r="R303" s="339">
        <v>0</v>
      </c>
      <c r="S303" s="339">
        <v>0</v>
      </c>
      <c r="T303" s="339">
        <v>0</v>
      </c>
      <c r="U303" s="339">
        <v>3.1255371999999998E-6</v>
      </c>
      <c r="V303" s="339">
        <v>3.1255371999999998E-6</v>
      </c>
      <c r="W303" s="339">
        <v>0</v>
      </c>
      <c r="X303" s="339">
        <v>0</v>
      </c>
      <c r="Y303" s="339">
        <v>0</v>
      </c>
      <c r="Z303" s="339">
        <v>0</v>
      </c>
      <c r="AA303" s="339">
        <v>0</v>
      </c>
      <c r="AB303" s="339">
        <v>0</v>
      </c>
      <c r="AC303" s="339">
        <v>0</v>
      </c>
      <c r="AD303" s="339">
        <v>0</v>
      </c>
      <c r="AE303" s="339">
        <v>0</v>
      </c>
      <c r="AF303" s="339">
        <v>0</v>
      </c>
      <c r="AG303" s="305">
        <v>60</v>
      </c>
      <c r="AH303" s="304">
        <v>1</v>
      </c>
      <c r="AI303" s="201" t="str">
        <f>IF(L303&gt;'1d. STPIS MED Threshold'!$C$8,"Yes","NO")</f>
        <v>NO</v>
      </c>
      <c r="AJ303" s="126"/>
    </row>
    <row r="304" spans="2:36" x14ac:dyDescent="0.2">
      <c r="B304" s="287" t="s">
        <v>2712</v>
      </c>
      <c r="C304" s="339">
        <v>4.4093555021089997E-2</v>
      </c>
      <c r="D304" s="339">
        <v>4.4093555021089997E-2</v>
      </c>
      <c r="E304" s="339">
        <v>3.3393381498819999E-2</v>
      </c>
      <c r="F304" s="339">
        <v>3.3393381498819999E-2</v>
      </c>
      <c r="G304" s="339">
        <v>0</v>
      </c>
      <c r="H304" s="339">
        <v>0</v>
      </c>
      <c r="I304" s="339">
        <v>0</v>
      </c>
      <c r="J304" s="339">
        <v>0</v>
      </c>
      <c r="K304" s="339">
        <v>3.5312319304879998E-2</v>
      </c>
      <c r="L304" s="339">
        <v>3.5312319304879998E-2</v>
      </c>
      <c r="M304" s="339">
        <v>4.4093555021089997E-2</v>
      </c>
      <c r="N304" s="339">
        <v>4.4093555021089997E-2</v>
      </c>
      <c r="O304" s="339">
        <v>3.5419531014999999E-4</v>
      </c>
      <c r="P304" s="339">
        <v>3.5419531014999999E-4</v>
      </c>
      <c r="Q304" s="339">
        <v>0</v>
      </c>
      <c r="R304" s="339">
        <v>0</v>
      </c>
      <c r="S304" s="339">
        <v>0</v>
      </c>
      <c r="T304" s="339">
        <v>0</v>
      </c>
      <c r="U304" s="339">
        <v>8.19828408008E-3</v>
      </c>
      <c r="V304" s="339">
        <v>8.19828408008E-3</v>
      </c>
      <c r="W304" s="339">
        <v>0</v>
      </c>
      <c r="X304" s="339">
        <v>0</v>
      </c>
      <c r="Y304" s="339">
        <v>0</v>
      </c>
      <c r="Z304" s="339">
        <v>0</v>
      </c>
      <c r="AA304" s="339">
        <v>0</v>
      </c>
      <c r="AB304" s="339">
        <v>0</v>
      </c>
      <c r="AC304" s="339">
        <v>0</v>
      </c>
      <c r="AD304" s="339">
        <v>0</v>
      </c>
      <c r="AE304" s="339">
        <v>0</v>
      </c>
      <c r="AF304" s="339">
        <v>0</v>
      </c>
      <c r="AG304" s="305">
        <v>49</v>
      </c>
      <c r="AH304" s="304">
        <v>0</v>
      </c>
      <c r="AI304" s="201" t="str">
        <f>IF(L304&gt;'1d. STPIS MED Threshold'!$C$8,"Yes","NO")</f>
        <v>NO</v>
      </c>
      <c r="AJ304" s="126"/>
    </row>
    <row r="305" spans="2:36" x14ac:dyDescent="0.2">
      <c r="B305" s="287" t="s">
        <v>2713</v>
      </c>
      <c r="C305" s="339">
        <v>0</v>
      </c>
      <c r="D305" s="339">
        <v>0</v>
      </c>
      <c r="E305" s="339">
        <v>9.6356358568000001E-4</v>
      </c>
      <c r="F305" s="339">
        <v>9.6356358568000001E-4</v>
      </c>
      <c r="G305" s="339">
        <v>0</v>
      </c>
      <c r="H305" s="339">
        <v>0</v>
      </c>
      <c r="I305" s="339">
        <v>0</v>
      </c>
      <c r="J305" s="339">
        <v>0</v>
      </c>
      <c r="K305" s="339">
        <v>7.9076091202999997E-4</v>
      </c>
      <c r="L305" s="339">
        <v>7.9076091202999997E-4</v>
      </c>
      <c r="M305" s="339">
        <v>0</v>
      </c>
      <c r="N305" s="339">
        <v>0</v>
      </c>
      <c r="O305" s="339">
        <v>3.80855172E-6</v>
      </c>
      <c r="P305" s="339">
        <v>3.80855172E-6</v>
      </c>
      <c r="Q305" s="339">
        <v>0</v>
      </c>
      <c r="R305" s="339">
        <v>0</v>
      </c>
      <c r="S305" s="339">
        <v>0</v>
      </c>
      <c r="T305" s="339">
        <v>0</v>
      </c>
      <c r="U305" s="339">
        <v>3.1255371999999998E-6</v>
      </c>
      <c r="V305" s="339">
        <v>3.1255371999999998E-6</v>
      </c>
      <c r="W305" s="339">
        <v>0</v>
      </c>
      <c r="X305" s="339">
        <v>0</v>
      </c>
      <c r="Y305" s="339">
        <v>0</v>
      </c>
      <c r="Z305" s="339">
        <v>0</v>
      </c>
      <c r="AA305" s="339">
        <v>0</v>
      </c>
      <c r="AB305" s="339">
        <v>0</v>
      </c>
      <c r="AC305" s="339">
        <v>0</v>
      </c>
      <c r="AD305" s="339">
        <v>0</v>
      </c>
      <c r="AE305" s="339">
        <v>0</v>
      </c>
      <c r="AF305" s="339">
        <v>0</v>
      </c>
      <c r="AG305" s="305">
        <v>125</v>
      </c>
      <c r="AH305" s="304">
        <v>5</v>
      </c>
      <c r="AI305" s="201" t="str">
        <f>IF(L305&gt;'1d. STPIS MED Threshold'!$C$8,"Yes","NO")</f>
        <v>NO</v>
      </c>
      <c r="AJ305" s="126"/>
    </row>
    <row r="306" spans="2:36" x14ac:dyDescent="0.2">
      <c r="B306" s="287" t="s">
        <v>2714</v>
      </c>
      <c r="C306" s="339">
        <v>0</v>
      </c>
      <c r="D306" s="339">
        <v>0</v>
      </c>
      <c r="E306" s="339">
        <v>3.0350348672910001E-2</v>
      </c>
      <c r="F306" s="339">
        <v>3.0350348672910001E-2</v>
      </c>
      <c r="G306" s="339">
        <v>0</v>
      </c>
      <c r="H306" s="339">
        <v>0</v>
      </c>
      <c r="I306" s="339">
        <v>0</v>
      </c>
      <c r="J306" s="339">
        <v>0</v>
      </c>
      <c r="K306" s="339">
        <v>2.49074059604E-2</v>
      </c>
      <c r="L306" s="339">
        <v>2.49074059604E-2</v>
      </c>
      <c r="M306" s="339">
        <v>0</v>
      </c>
      <c r="N306" s="339">
        <v>0</v>
      </c>
      <c r="O306" s="339">
        <v>1.7519337920999999E-4</v>
      </c>
      <c r="P306" s="339">
        <v>1.7519337920999999E-4</v>
      </c>
      <c r="Q306" s="339">
        <v>0</v>
      </c>
      <c r="R306" s="339">
        <v>0</v>
      </c>
      <c r="S306" s="339">
        <v>0</v>
      </c>
      <c r="T306" s="339">
        <v>0</v>
      </c>
      <c r="U306" s="339">
        <v>1.4377471128000001E-4</v>
      </c>
      <c r="V306" s="339">
        <v>1.4377471128000001E-4</v>
      </c>
      <c r="W306" s="339">
        <v>0</v>
      </c>
      <c r="X306" s="339">
        <v>0</v>
      </c>
      <c r="Y306" s="339">
        <v>0</v>
      </c>
      <c r="Z306" s="339">
        <v>0</v>
      </c>
      <c r="AA306" s="339">
        <v>0</v>
      </c>
      <c r="AB306" s="339">
        <v>0</v>
      </c>
      <c r="AC306" s="339">
        <v>0</v>
      </c>
      <c r="AD306" s="339">
        <v>0</v>
      </c>
      <c r="AE306" s="339">
        <v>0</v>
      </c>
      <c r="AF306" s="339">
        <v>0</v>
      </c>
      <c r="AG306" s="305">
        <v>151</v>
      </c>
      <c r="AH306" s="304">
        <v>64</v>
      </c>
      <c r="AI306" s="201" t="str">
        <f>IF(L306&gt;'1d. STPIS MED Threshold'!$C$8,"Yes","NO")</f>
        <v>NO</v>
      </c>
      <c r="AJ306" s="126"/>
    </row>
    <row r="307" spans="2:36" x14ac:dyDescent="0.2">
      <c r="B307" s="287" t="s">
        <v>2715</v>
      </c>
      <c r="C307" s="339">
        <v>0</v>
      </c>
      <c r="D307" s="339">
        <v>0</v>
      </c>
      <c r="E307" s="339">
        <v>2.794334398458E-2</v>
      </c>
      <c r="F307" s="339">
        <v>2.794334398458E-2</v>
      </c>
      <c r="G307" s="339">
        <v>0</v>
      </c>
      <c r="H307" s="339">
        <v>0</v>
      </c>
      <c r="I307" s="339">
        <v>0</v>
      </c>
      <c r="J307" s="339">
        <v>0</v>
      </c>
      <c r="K307" s="339">
        <v>2.2932066448919999E-2</v>
      </c>
      <c r="L307" s="339">
        <v>2.2932066448919999E-2</v>
      </c>
      <c r="M307" s="339">
        <v>0</v>
      </c>
      <c r="N307" s="339">
        <v>0</v>
      </c>
      <c r="O307" s="339">
        <v>9.5213793050000003E-5</v>
      </c>
      <c r="P307" s="339">
        <v>9.5213793050000003E-5</v>
      </c>
      <c r="Q307" s="339">
        <v>0</v>
      </c>
      <c r="R307" s="339">
        <v>0</v>
      </c>
      <c r="S307" s="339">
        <v>0</v>
      </c>
      <c r="T307" s="339">
        <v>0</v>
      </c>
      <c r="U307" s="339">
        <v>7.8138430040000005E-5</v>
      </c>
      <c r="V307" s="339">
        <v>7.8138430040000005E-5</v>
      </c>
      <c r="W307" s="339">
        <v>0</v>
      </c>
      <c r="X307" s="339">
        <v>0</v>
      </c>
      <c r="Y307" s="339">
        <v>0</v>
      </c>
      <c r="Z307" s="339">
        <v>0</v>
      </c>
      <c r="AA307" s="339">
        <v>0</v>
      </c>
      <c r="AB307" s="339">
        <v>0</v>
      </c>
      <c r="AC307" s="339">
        <v>0</v>
      </c>
      <c r="AD307" s="339">
        <v>0</v>
      </c>
      <c r="AE307" s="339">
        <v>0</v>
      </c>
      <c r="AF307" s="339">
        <v>0</v>
      </c>
      <c r="AG307" s="305">
        <v>121</v>
      </c>
      <c r="AH307" s="304">
        <v>9</v>
      </c>
      <c r="AI307" s="201" t="str">
        <f>IF(L307&gt;'1d. STPIS MED Threshold'!$C$8,"Yes","NO")</f>
        <v>NO</v>
      </c>
      <c r="AJ307" s="126"/>
    </row>
    <row r="308" spans="2:36" x14ac:dyDescent="0.2">
      <c r="B308" s="287" t="s">
        <v>2716</v>
      </c>
      <c r="C308" s="339">
        <v>0</v>
      </c>
      <c r="D308" s="339">
        <v>0</v>
      </c>
      <c r="E308" s="339">
        <v>4.8787547559299999E-3</v>
      </c>
      <c r="F308" s="339">
        <v>4.8787547559299999E-3</v>
      </c>
      <c r="G308" s="339">
        <v>0</v>
      </c>
      <c r="H308" s="339">
        <v>0</v>
      </c>
      <c r="I308" s="339">
        <v>0</v>
      </c>
      <c r="J308" s="339">
        <v>0</v>
      </c>
      <c r="K308" s="339">
        <v>4.0038131553899996E-3</v>
      </c>
      <c r="L308" s="339">
        <v>4.0038131553899996E-3</v>
      </c>
      <c r="M308" s="339">
        <v>0</v>
      </c>
      <c r="N308" s="339">
        <v>0</v>
      </c>
      <c r="O308" s="339">
        <v>1.523420689E-5</v>
      </c>
      <c r="P308" s="339">
        <v>1.523420689E-5</v>
      </c>
      <c r="Q308" s="339">
        <v>0</v>
      </c>
      <c r="R308" s="339">
        <v>0</v>
      </c>
      <c r="S308" s="339">
        <v>0</v>
      </c>
      <c r="T308" s="339">
        <v>0</v>
      </c>
      <c r="U308" s="339">
        <v>1.2502148810000001E-5</v>
      </c>
      <c r="V308" s="339">
        <v>1.2502148810000001E-5</v>
      </c>
      <c r="W308" s="339">
        <v>0</v>
      </c>
      <c r="X308" s="339">
        <v>0</v>
      </c>
      <c r="Y308" s="339">
        <v>0</v>
      </c>
      <c r="Z308" s="339">
        <v>0</v>
      </c>
      <c r="AA308" s="339">
        <v>0</v>
      </c>
      <c r="AB308" s="339">
        <v>0</v>
      </c>
      <c r="AC308" s="339">
        <v>0</v>
      </c>
      <c r="AD308" s="339">
        <v>0</v>
      </c>
      <c r="AE308" s="339">
        <v>0</v>
      </c>
      <c r="AF308" s="339">
        <v>0</v>
      </c>
      <c r="AG308" s="305">
        <v>116</v>
      </c>
      <c r="AH308" s="304">
        <v>1</v>
      </c>
      <c r="AI308" s="201" t="str">
        <f>IF(L308&gt;'1d. STPIS MED Threshold'!$C$8,"Yes","NO")</f>
        <v>NO</v>
      </c>
      <c r="AJ308" s="126"/>
    </row>
    <row r="309" spans="2:36" x14ac:dyDescent="0.2">
      <c r="B309" s="287" t="s">
        <v>2717</v>
      </c>
      <c r="C309" s="339">
        <v>1.3594060441300001E-3</v>
      </c>
      <c r="D309" s="339">
        <v>1.3594060441300001E-3</v>
      </c>
      <c r="E309" s="339">
        <v>3.7300955565629998E-2</v>
      </c>
      <c r="F309" s="339">
        <v>3.7300955565629998E-2</v>
      </c>
      <c r="G309" s="339">
        <v>0</v>
      </c>
      <c r="H309" s="339">
        <v>0</v>
      </c>
      <c r="I309" s="339">
        <v>0</v>
      </c>
      <c r="J309" s="339">
        <v>0</v>
      </c>
      <c r="K309" s="339">
        <v>3.0855303255249999E-2</v>
      </c>
      <c r="L309" s="339">
        <v>3.0855303255249999E-2</v>
      </c>
      <c r="M309" s="339">
        <v>1.7428282620000001E-5</v>
      </c>
      <c r="N309" s="339">
        <v>1.7428282620000001E-5</v>
      </c>
      <c r="O309" s="339">
        <v>3.1991834464999998E-4</v>
      </c>
      <c r="P309" s="339">
        <v>3.1991834464999998E-4</v>
      </c>
      <c r="Q309" s="339">
        <v>0</v>
      </c>
      <c r="R309" s="339">
        <v>0</v>
      </c>
      <c r="S309" s="339">
        <v>0</v>
      </c>
      <c r="T309" s="339">
        <v>0</v>
      </c>
      <c r="U309" s="339">
        <v>2.6567066215E-4</v>
      </c>
      <c r="V309" s="339">
        <v>2.6567066215E-4</v>
      </c>
      <c r="W309" s="339">
        <v>0</v>
      </c>
      <c r="X309" s="339">
        <v>0</v>
      </c>
      <c r="Y309" s="339">
        <v>0</v>
      </c>
      <c r="Z309" s="339">
        <v>0</v>
      </c>
      <c r="AA309" s="339">
        <v>0</v>
      </c>
      <c r="AB309" s="339">
        <v>0</v>
      </c>
      <c r="AC309" s="339">
        <v>0</v>
      </c>
      <c r="AD309" s="339">
        <v>0</v>
      </c>
      <c r="AE309" s="339">
        <v>0</v>
      </c>
      <c r="AF309" s="339">
        <v>0</v>
      </c>
      <c r="AG309" s="305">
        <v>91</v>
      </c>
      <c r="AH309" s="304">
        <v>5</v>
      </c>
      <c r="AI309" s="201" t="str">
        <f>IF(L309&gt;'1d. STPIS MED Threshold'!$C$8,"Yes","NO")</f>
        <v>NO</v>
      </c>
      <c r="AJ309" s="126"/>
    </row>
    <row r="310" spans="2:36" x14ac:dyDescent="0.2">
      <c r="B310" s="287" t="s">
        <v>2718</v>
      </c>
      <c r="C310" s="339">
        <v>0</v>
      </c>
      <c r="D310" s="339">
        <v>0</v>
      </c>
      <c r="E310" s="339">
        <v>1.29871613721E-3</v>
      </c>
      <c r="F310" s="339">
        <v>1.29871613721E-3</v>
      </c>
      <c r="G310" s="339">
        <v>0</v>
      </c>
      <c r="H310" s="339">
        <v>0</v>
      </c>
      <c r="I310" s="339">
        <v>0</v>
      </c>
      <c r="J310" s="339">
        <v>0</v>
      </c>
      <c r="K310" s="339">
        <v>1.06580818578E-3</v>
      </c>
      <c r="L310" s="339">
        <v>1.06580818578E-3</v>
      </c>
      <c r="M310" s="339">
        <v>0</v>
      </c>
      <c r="N310" s="339">
        <v>0</v>
      </c>
      <c r="O310" s="339">
        <v>3.80855172E-6</v>
      </c>
      <c r="P310" s="339">
        <v>3.80855172E-6</v>
      </c>
      <c r="Q310" s="339">
        <v>0</v>
      </c>
      <c r="R310" s="339">
        <v>0</v>
      </c>
      <c r="S310" s="339">
        <v>0</v>
      </c>
      <c r="T310" s="339">
        <v>0</v>
      </c>
      <c r="U310" s="339">
        <v>3.1255371999999998E-6</v>
      </c>
      <c r="V310" s="339">
        <v>3.1255371999999998E-6</v>
      </c>
      <c r="W310" s="339">
        <v>0</v>
      </c>
      <c r="X310" s="339">
        <v>0</v>
      </c>
      <c r="Y310" s="339">
        <v>0</v>
      </c>
      <c r="Z310" s="339">
        <v>0</v>
      </c>
      <c r="AA310" s="339">
        <v>0</v>
      </c>
      <c r="AB310" s="339">
        <v>0</v>
      </c>
      <c r="AC310" s="339">
        <v>0</v>
      </c>
      <c r="AD310" s="339">
        <v>0</v>
      </c>
      <c r="AE310" s="339">
        <v>0</v>
      </c>
      <c r="AF310" s="339">
        <v>0</v>
      </c>
      <c r="AG310" s="305">
        <v>63</v>
      </c>
      <c r="AH310" s="304">
        <v>8</v>
      </c>
      <c r="AI310" s="201" t="str">
        <f>IF(L310&gt;'1d. STPIS MED Threshold'!$C$8,"Yes","NO")</f>
        <v>NO</v>
      </c>
      <c r="AJ310" s="126"/>
    </row>
    <row r="311" spans="2:36" x14ac:dyDescent="0.2">
      <c r="B311" s="287" t="s">
        <v>2719</v>
      </c>
      <c r="C311" s="339">
        <v>0</v>
      </c>
      <c r="D311" s="339">
        <v>0</v>
      </c>
      <c r="E311" s="339">
        <v>1.417923806114E-2</v>
      </c>
      <c r="F311" s="339">
        <v>1.417923806114E-2</v>
      </c>
      <c r="G311" s="339">
        <v>0</v>
      </c>
      <c r="H311" s="339">
        <v>0</v>
      </c>
      <c r="I311" s="339">
        <v>0</v>
      </c>
      <c r="J311" s="339">
        <v>0</v>
      </c>
      <c r="K311" s="339">
        <v>1.163637500195E-2</v>
      </c>
      <c r="L311" s="339">
        <v>1.163637500195E-2</v>
      </c>
      <c r="M311" s="339">
        <v>0</v>
      </c>
      <c r="N311" s="339">
        <v>0</v>
      </c>
      <c r="O311" s="339">
        <v>1.1806510338E-4</v>
      </c>
      <c r="P311" s="339">
        <v>1.1806510338E-4</v>
      </c>
      <c r="Q311" s="339">
        <v>0</v>
      </c>
      <c r="R311" s="339">
        <v>0</v>
      </c>
      <c r="S311" s="339">
        <v>0</v>
      </c>
      <c r="T311" s="339">
        <v>0</v>
      </c>
      <c r="U311" s="339">
        <v>9.6891653249999996E-5</v>
      </c>
      <c r="V311" s="339">
        <v>9.6891653249999996E-5</v>
      </c>
      <c r="W311" s="339">
        <v>0</v>
      </c>
      <c r="X311" s="339">
        <v>0</v>
      </c>
      <c r="Y311" s="339">
        <v>0</v>
      </c>
      <c r="Z311" s="339">
        <v>0</v>
      </c>
      <c r="AA311" s="339">
        <v>0</v>
      </c>
      <c r="AB311" s="339">
        <v>0</v>
      </c>
      <c r="AC311" s="339">
        <v>0</v>
      </c>
      <c r="AD311" s="339">
        <v>0</v>
      </c>
      <c r="AE311" s="339">
        <v>0</v>
      </c>
      <c r="AF311" s="339">
        <v>0</v>
      </c>
      <c r="AG311" s="305">
        <v>27</v>
      </c>
      <c r="AH311" s="304">
        <v>6</v>
      </c>
      <c r="AI311" s="201" t="str">
        <f>IF(L311&gt;'1d. STPIS MED Threshold'!$C$8,"Yes","NO")</f>
        <v>NO</v>
      </c>
      <c r="AJ311" s="126"/>
    </row>
    <row r="312" spans="2:36" x14ac:dyDescent="0.2">
      <c r="B312" s="287" t="s">
        <v>2720</v>
      </c>
      <c r="C312" s="339">
        <v>0</v>
      </c>
      <c r="D312" s="339">
        <v>0</v>
      </c>
      <c r="E312" s="339">
        <v>0.83646840615919005</v>
      </c>
      <c r="F312" s="339">
        <v>0.83646840615919005</v>
      </c>
      <c r="G312" s="339">
        <v>0</v>
      </c>
      <c r="H312" s="339">
        <v>0</v>
      </c>
      <c r="I312" s="339">
        <v>0</v>
      </c>
      <c r="J312" s="339">
        <v>0</v>
      </c>
      <c r="K312" s="339">
        <v>0.68645861007360998</v>
      </c>
      <c r="L312" s="339">
        <v>0.68645861007360998</v>
      </c>
      <c r="M312" s="339">
        <v>0</v>
      </c>
      <c r="N312" s="339">
        <v>0</v>
      </c>
      <c r="O312" s="339">
        <v>1.5729318612010001E-2</v>
      </c>
      <c r="P312" s="339">
        <v>1.5729318612010001E-2</v>
      </c>
      <c r="Q312" s="339">
        <v>0</v>
      </c>
      <c r="R312" s="339">
        <v>0</v>
      </c>
      <c r="S312" s="339">
        <v>0</v>
      </c>
      <c r="T312" s="339">
        <v>0</v>
      </c>
      <c r="U312" s="339">
        <v>1.290846864305E-2</v>
      </c>
      <c r="V312" s="339">
        <v>1.290846864305E-2</v>
      </c>
      <c r="W312" s="339">
        <v>0</v>
      </c>
      <c r="X312" s="339">
        <v>0</v>
      </c>
      <c r="Y312" s="339">
        <v>0</v>
      </c>
      <c r="Z312" s="339">
        <v>0</v>
      </c>
      <c r="AA312" s="339">
        <v>0</v>
      </c>
      <c r="AB312" s="339">
        <v>0</v>
      </c>
      <c r="AC312" s="339">
        <v>0</v>
      </c>
      <c r="AD312" s="339">
        <v>0</v>
      </c>
      <c r="AE312" s="339">
        <v>0</v>
      </c>
      <c r="AF312" s="339">
        <v>0</v>
      </c>
      <c r="AG312" s="305">
        <v>122</v>
      </c>
      <c r="AH312" s="304">
        <v>20</v>
      </c>
      <c r="AI312" s="201" t="str">
        <f>IF(L312&gt;'1d. STPIS MED Threshold'!$C$8,"Yes","NO")</f>
        <v>NO</v>
      </c>
      <c r="AJ312" s="126"/>
    </row>
    <row r="313" spans="2:36" x14ac:dyDescent="0.2">
      <c r="B313" s="287" t="s">
        <v>2721</v>
      </c>
      <c r="C313" s="339">
        <v>3.1545191536799999E-3</v>
      </c>
      <c r="D313" s="339">
        <v>3.1545191536799999E-3</v>
      </c>
      <c r="E313" s="339">
        <v>1.7229887990489998E-2</v>
      </c>
      <c r="F313" s="339">
        <v>1.7229887990489998E-2</v>
      </c>
      <c r="G313" s="339">
        <v>0</v>
      </c>
      <c r="H313" s="339">
        <v>0</v>
      </c>
      <c r="I313" s="339">
        <v>0</v>
      </c>
      <c r="J313" s="339">
        <v>0</v>
      </c>
      <c r="K313" s="339">
        <v>1.470565253403E-2</v>
      </c>
      <c r="L313" s="339">
        <v>1.470565253403E-2</v>
      </c>
      <c r="M313" s="339">
        <v>3.4856565229999998E-5</v>
      </c>
      <c r="N313" s="339">
        <v>3.4856565229999998E-5</v>
      </c>
      <c r="O313" s="339">
        <v>1.4472496543999999E-4</v>
      </c>
      <c r="P313" s="339">
        <v>1.4472496543999999E-4</v>
      </c>
      <c r="Q313" s="339">
        <v>0</v>
      </c>
      <c r="R313" s="339">
        <v>0</v>
      </c>
      <c r="S313" s="339">
        <v>0</v>
      </c>
      <c r="T313" s="339">
        <v>0</v>
      </c>
      <c r="U313" s="339">
        <v>1.2502148807E-4</v>
      </c>
      <c r="V313" s="339">
        <v>1.2502148807E-4</v>
      </c>
      <c r="W313" s="339">
        <v>0</v>
      </c>
      <c r="X313" s="339">
        <v>0</v>
      </c>
      <c r="Y313" s="339">
        <v>0</v>
      </c>
      <c r="Z313" s="339">
        <v>0</v>
      </c>
      <c r="AA313" s="339">
        <v>0</v>
      </c>
      <c r="AB313" s="339">
        <v>0</v>
      </c>
      <c r="AC313" s="339">
        <v>0</v>
      </c>
      <c r="AD313" s="339">
        <v>0</v>
      </c>
      <c r="AE313" s="339">
        <v>0</v>
      </c>
      <c r="AF313" s="339">
        <v>0</v>
      </c>
      <c r="AG313" s="305">
        <v>76</v>
      </c>
      <c r="AH313" s="304">
        <v>4</v>
      </c>
      <c r="AI313" s="201" t="str">
        <f>IF(L313&gt;'1d. STPIS MED Threshold'!$C$8,"Yes","NO")</f>
        <v>NO</v>
      </c>
      <c r="AJ313" s="126"/>
    </row>
    <row r="314" spans="2:36" x14ac:dyDescent="0.2">
      <c r="B314" s="287" t="s">
        <v>2722</v>
      </c>
      <c r="C314" s="339">
        <v>0</v>
      </c>
      <c r="D314" s="339">
        <v>0</v>
      </c>
      <c r="E314" s="339">
        <v>1.5687424543070001E-2</v>
      </c>
      <c r="F314" s="339">
        <v>1.5687424543070001E-2</v>
      </c>
      <c r="G314" s="339">
        <v>0</v>
      </c>
      <c r="H314" s="339">
        <v>0</v>
      </c>
      <c r="I314" s="339">
        <v>0</v>
      </c>
      <c r="J314" s="339">
        <v>0</v>
      </c>
      <c r="K314" s="339">
        <v>1.287408773383E-2</v>
      </c>
      <c r="L314" s="339">
        <v>1.287408773383E-2</v>
      </c>
      <c r="M314" s="339">
        <v>0</v>
      </c>
      <c r="N314" s="339">
        <v>0</v>
      </c>
      <c r="O314" s="339">
        <v>1.6757627577E-4</v>
      </c>
      <c r="P314" s="339">
        <v>1.6757627577E-4</v>
      </c>
      <c r="Q314" s="339">
        <v>0</v>
      </c>
      <c r="R314" s="339">
        <v>0</v>
      </c>
      <c r="S314" s="339">
        <v>0</v>
      </c>
      <c r="T314" s="339">
        <v>0</v>
      </c>
      <c r="U314" s="339">
        <v>1.3752363688000001E-4</v>
      </c>
      <c r="V314" s="339">
        <v>1.3752363688000001E-4</v>
      </c>
      <c r="W314" s="339">
        <v>0</v>
      </c>
      <c r="X314" s="339">
        <v>0</v>
      </c>
      <c r="Y314" s="339">
        <v>0</v>
      </c>
      <c r="Z314" s="339">
        <v>0</v>
      </c>
      <c r="AA314" s="339">
        <v>0</v>
      </c>
      <c r="AB314" s="339">
        <v>0</v>
      </c>
      <c r="AC314" s="339">
        <v>0</v>
      </c>
      <c r="AD314" s="339">
        <v>0</v>
      </c>
      <c r="AE314" s="339">
        <v>0</v>
      </c>
      <c r="AF314" s="339">
        <v>0</v>
      </c>
      <c r="AG314" s="305">
        <v>95</v>
      </c>
      <c r="AH314" s="304">
        <v>3</v>
      </c>
      <c r="AI314" s="201" t="str">
        <f>IF(L314&gt;'1d. STPIS MED Threshold'!$C$8,"Yes","NO")</f>
        <v>NO</v>
      </c>
      <c r="AJ314" s="126"/>
    </row>
    <row r="315" spans="2:36" x14ac:dyDescent="0.2">
      <c r="B315" s="287" t="s">
        <v>2723</v>
      </c>
      <c r="C315" s="339">
        <v>0</v>
      </c>
      <c r="D315" s="339">
        <v>0</v>
      </c>
      <c r="E315" s="339">
        <v>7.3531708097359996E-2</v>
      </c>
      <c r="F315" s="339">
        <v>7.3531708097359996E-2</v>
      </c>
      <c r="G315" s="339">
        <v>0</v>
      </c>
      <c r="H315" s="339">
        <v>0</v>
      </c>
      <c r="I315" s="339">
        <v>0</v>
      </c>
      <c r="J315" s="339">
        <v>0</v>
      </c>
      <c r="K315" s="339">
        <v>6.0344746753349998E-2</v>
      </c>
      <c r="L315" s="339">
        <v>6.0344746753349998E-2</v>
      </c>
      <c r="M315" s="339">
        <v>0</v>
      </c>
      <c r="N315" s="339">
        <v>0</v>
      </c>
      <c r="O315" s="339">
        <v>2.83737103292E-3</v>
      </c>
      <c r="P315" s="339">
        <v>2.83737103292E-3</v>
      </c>
      <c r="Q315" s="339">
        <v>0</v>
      </c>
      <c r="R315" s="339">
        <v>0</v>
      </c>
      <c r="S315" s="339">
        <v>0</v>
      </c>
      <c r="T315" s="339">
        <v>0</v>
      </c>
      <c r="U315" s="339">
        <v>2.3285252152699999E-3</v>
      </c>
      <c r="V315" s="339">
        <v>2.3285252152699999E-3</v>
      </c>
      <c r="W315" s="339">
        <v>0</v>
      </c>
      <c r="X315" s="339">
        <v>0</v>
      </c>
      <c r="Y315" s="339">
        <v>0</v>
      </c>
      <c r="Z315" s="339">
        <v>0</v>
      </c>
      <c r="AA315" s="339">
        <v>0</v>
      </c>
      <c r="AB315" s="339">
        <v>0</v>
      </c>
      <c r="AC315" s="339">
        <v>0</v>
      </c>
      <c r="AD315" s="339">
        <v>0</v>
      </c>
      <c r="AE315" s="339">
        <v>0</v>
      </c>
      <c r="AF315" s="339">
        <v>0</v>
      </c>
      <c r="AG315" s="305">
        <v>129</v>
      </c>
      <c r="AH315" s="304">
        <v>5</v>
      </c>
      <c r="AI315" s="201" t="str">
        <f>IF(L315&gt;'1d. STPIS MED Threshold'!$C$8,"Yes","NO")</f>
        <v>NO</v>
      </c>
      <c r="AJ315" s="126"/>
    </row>
    <row r="316" spans="2:36" x14ac:dyDescent="0.2">
      <c r="B316" s="287" t="s">
        <v>2724</v>
      </c>
      <c r="C316" s="339">
        <v>0</v>
      </c>
      <c r="D316" s="339">
        <v>0</v>
      </c>
      <c r="E316" s="339">
        <v>1.2187365511E-4</v>
      </c>
      <c r="F316" s="339">
        <v>1.2187365511E-4</v>
      </c>
      <c r="G316" s="339">
        <v>0</v>
      </c>
      <c r="H316" s="339">
        <v>0</v>
      </c>
      <c r="I316" s="339">
        <v>0</v>
      </c>
      <c r="J316" s="339">
        <v>0</v>
      </c>
      <c r="K316" s="339">
        <v>1.0001719045E-4</v>
      </c>
      <c r="L316" s="339">
        <v>1.0001719045E-4</v>
      </c>
      <c r="M316" s="339">
        <v>0</v>
      </c>
      <c r="N316" s="339">
        <v>0</v>
      </c>
      <c r="O316" s="339">
        <v>3.80855172E-6</v>
      </c>
      <c r="P316" s="339">
        <v>3.80855172E-6</v>
      </c>
      <c r="Q316" s="339">
        <v>0</v>
      </c>
      <c r="R316" s="339">
        <v>0</v>
      </c>
      <c r="S316" s="339">
        <v>0</v>
      </c>
      <c r="T316" s="339">
        <v>0</v>
      </c>
      <c r="U316" s="339">
        <v>3.1255371999999998E-6</v>
      </c>
      <c r="V316" s="339">
        <v>3.1255371999999998E-6</v>
      </c>
      <c r="W316" s="339">
        <v>0</v>
      </c>
      <c r="X316" s="339">
        <v>0</v>
      </c>
      <c r="Y316" s="339">
        <v>0</v>
      </c>
      <c r="Z316" s="339">
        <v>0</v>
      </c>
      <c r="AA316" s="339">
        <v>0</v>
      </c>
      <c r="AB316" s="339">
        <v>0</v>
      </c>
      <c r="AC316" s="339">
        <v>0</v>
      </c>
      <c r="AD316" s="339">
        <v>0</v>
      </c>
      <c r="AE316" s="339">
        <v>0</v>
      </c>
      <c r="AF316" s="339">
        <v>0</v>
      </c>
      <c r="AG316" s="305">
        <v>101</v>
      </c>
      <c r="AH316" s="304">
        <v>33</v>
      </c>
      <c r="AI316" s="201" t="str">
        <f>IF(L316&gt;'1d. STPIS MED Threshold'!$C$8,"Yes","NO")</f>
        <v>NO</v>
      </c>
      <c r="AJ316" s="126"/>
    </row>
    <row r="317" spans="2:36" x14ac:dyDescent="0.2">
      <c r="B317" s="287" t="s">
        <v>2725</v>
      </c>
      <c r="C317" s="339">
        <v>0</v>
      </c>
      <c r="D317" s="339">
        <v>0</v>
      </c>
      <c r="E317" s="339">
        <v>0.29187216977000002</v>
      </c>
      <c r="F317" s="339">
        <v>0.29187216977000002</v>
      </c>
      <c r="G317" s="339">
        <v>0</v>
      </c>
      <c r="H317" s="339">
        <v>0</v>
      </c>
      <c r="I317" s="339">
        <v>0</v>
      </c>
      <c r="J317" s="339">
        <v>0</v>
      </c>
      <c r="K317" s="339">
        <v>0.23952866898997999</v>
      </c>
      <c r="L317" s="339">
        <v>0.23952866898997999</v>
      </c>
      <c r="M317" s="339">
        <v>0</v>
      </c>
      <c r="N317" s="339">
        <v>0</v>
      </c>
      <c r="O317" s="339">
        <v>5.06918234203E-3</v>
      </c>
      <c r="P317" s="339">
        <v>5.06918234203E-3</v>
      </c>
      <c r="Q317" s="339">
        <v>0</v>
      </c>
      <c r="R317" s="339">
        <v>0</v>
      </c>
      <c r="S317" s="339">
        <v>0</v>
      </c>
      <c r="T317" s="339">
        <v>0</v>
      </c>
      <c r="U317" s="339">
        <v>4.1600900154700002E-3</v>
      </c>
      <c r="V317" s="339">
        <v>4.1600900154700002E-3</v>
      </c>
      <c r="W317" s="339">
        <v>0</v>
      </c>
      <c r="X317" s="339">
        <v>0</v>
      </c>
      <c r="Y317" s="339">
        <v>0</v>
      </c>
      <c r="Z317" s="339">
        <v>0</v>
      </c>
      <c r="AA317" s="339">
        <v>0</v>
      </c>
      <c r="AB317" s="339">
        <v>0</v>
      </c>
      <c r="AC317" s="339">
        <v>0</v>
      </c>
      <c r="AD317" s="339">
        <v>0</v>
      </c>
      <c r="AE317" s="339">
        <v>0</v>
      </c>
      <c r="AF317" s="339">
        <v>0</v>
      </c>
      <c r="AG317" s="305">
        <v>60</v>
      </c>
      <c r="AH317" s="304">
        <v>6</v>
      </c>
      <c r="AI317" s="201" t="str">
        <f>IF(L317&gt;'1d. STPIS MED Threshold'!$C$8,"Yes","NO")</f>
        <v>NO</v>
      </c>
      <c r="AJ317" s="126"/>
    </row>
    <row r="318" spans="2:36" x14ac:dyDescent="0.2">
      <c r="B318" s="287" t="s">
        <v>2726</v>
      </c>
      <c r="C318" s="339">
        <v>0</v>
      </c>
      <c r="D318" s="339">
        <v>0</v>
      </c>
      <c r="E318" s="339">
        <v>0</v>
      </c>
      <c r="F318" s="339">
        <v>0</v>
      </c>
      <c r="G318" s="339">
        <v>0</v>
      </c>
      <c r="H318" s="339">
        <v>0</v>
      </c>
      <c r="I318" s="339">
        <v>0</v>
      </c>
      <c r="J318" s="339">
        <v>0</v>
      </c>
      <c r="K318" s="339">
        <v>0</v>
      </c>
      <c r="L318" s="339">
        <v>0</v>
      </c>
      <c r="M318" s="339">
        <v>0</v>
      </c>
      <c r="N318" s="339">
        <v>0</v>
      </c>
      <c r="O318" s="339">
        <v>0</v>
      </c>
      <c r="P318" s="339">
        <v>0</v>
      </c>
      <c r="Q318" s="339">
        <v>0</v>
      </c>
      <c r="R318" s="339">
        <v>0</v>
      </c>
      <c r="S318" s="339">
        <v>0</v>
      </c>
      <c r="T318" s="339">
        <v>0</v>
      </c>
      <c r="U318" s="339">
        <v>0</v>
      </c>
      <c r="V318" s="339">
        <v>0</v>
      </c>
      <c r="W318" s="339">
        <v>0</v>
      </c>
      <c r="X318" s="339">
        <v>0</v>
      </c>
      <c r="Y318" s="339">
        <v>0</v>
      </c>
      <c r="Z318" s="339">
        <v>0</v>
      </c>
      <c r="AA318" s="339">
        <v>0</v>
      </c>
      <c r="AB318" s="339">
        <v>0</v>
      </c>
      <c r="AC318" s="339">
        <v>0</v>
      </c>
      <c r="AD318" s="339">
        <v>0</v>
      </c>
      <c r="AE318" s="339">
        <v>0</v>
      </c>
      <c r="AF318" s="339">
        <v>0</v>
      </c>
      <c r="AG318" s="305">
        <v>30</v>
      </c>
      <c r="AH318" s="304">
        <v>1</v>
      </c>
      <c r="AI318" s="201" t="str">
        <f>IF(L318&gt;'1d. STPIS MED Threshold'!$C$8,"Yes","NO")</f>
        <v>NO</v>
      </c>
      <c r="AJ318" s="126"/>
    </row>
    <row r="319" spans="2:36" x14ac:dyDescent="0.2">
      <c r="B319" s="287" t="s">
        <v>2727</v>
      </c>
      <c r="C319" s="339">
        <v>0</v>
      </c>
      <c r="D319" s="339">
        <v>0</v>
      </c>
      <c r="E319" s="339">
        <v>0.21252861174481</v>
      </c>
      <c r="F319" s="339">
        <v>0.21252861174481</v>
      </c>
      <c r="G319" s="339">
        <v>0</v>
      </c>
      <c r="H319" s="339">
        <v>0</v>
      </c>
      <c r="I319" s="339">
        <v>0</v>
      </c>
      <c r="J319" s="339">
        <v>0</v>
      </c>
      <c r="K319" s="339">
        <v>0.17441435246683001</v>
      </c>
      <c r="L319" s="339">
        <v>0.17441435246683001</v>
      </c>
      <c r="M319" s="339">
        <v>0</v>
      </c>
      <c r="N319" s="339">
        <v>0</v>
      </c>
      <c r="O319" s="339">
        <v>6.7411365479999998E-4</v>
      </c>
      <c r="P319" s="339">
        <v>6.7411365479999998E-4</v>
      </c>
      <c r="Q319" s="339">
        <v>0</v>
      </c>
      <c r="R319" s="339">
        <v>0</v>
      </c>
      <c r="S319" s="339">
        <v>0</v>
      </c>
      <c r="T319" s="339">
        <v>0</v>
      </c>
      <c r="U319" s="339">
        <v>5.5322008470000004E-4</v>
      </c>
      <c r="V319" s="339">
        <v>5.5322008470000004E-4</v>
      </c>
      <c r="W319" s="339">
        <v>0</v>
      </c>
      <c r="X319" s="339">
        <v>0</v>
      </c>
      <c r="Y319" s="339">
        <v>0</v>
      </c>
      <c r="Z319" s="339">
        <v>0</v>
      </c>
      <c r="AA319" s="339">
        <v>0</v>
      </c>
      <c r="AB319" s="339">
        <v>0</v>
      </c>
      <c r="AC319" s="339">
        <v>0</v>
      </c>
      <c r="AD319" s="339">
        <v>0</v>
      </c>
      <c r="AE319" s="339">
        <v>0</v>
      </c>
      <c r="AF319" s="339">
        <v>0</v>
      </c>
      <c r="AG319" s="305">
        <v>97</v>
      </c>
      <c r="AH319" s="304">
        <v>1</v>
      </c>
      <c r="AI319" s="201" t="str">
        <f>IF(L319&gt;'1d. STPIS MED Threshold'!$C$8,"Yes","NO")</f>
        <v>NO</v>
      </c>
      <c r="AJ319" s="126"/>
    </row>
    <row r="320" spans="2:36" x14ac:dyDescent="0.2">
      <c r="B320" s="287" t="s">
        <v>2728</v>
      </c>
      <c r="C320" s="339">
        <v>0</v>
      </c>
      <c r="D320" s="339">
        <v>0</v>
      </c>
      <c r="E320" s="339">
        <v>1.5729318612000001E-3</v>
      </c>
      <c r="F320" s="339">
        <v>1.5729318612000001E-3</v>
      </c>
      <c r="G320" s="339">
        <v>0</v>
      </c>
      <c r="H320" s="339">
        <v>0</v>
      </c>
      <c r="I320" s="339">
        <v>0</v>
      </c>
      <c r="J320" s="339">
        <v>0</v>
      </c>
      <c r="K320" s="339">
        <v>1.2908468643000001E-3</v>
      </c>
      <c r="L320" s="339">
        <v>1.2908468643000001E-3</v>
      </c>
      <c r="M320" s="339">
        <v>0</v>
      </c>
      <c r="N320" s="339">
        <v>0</v>
      </c>
      <c r="O320" s="339">
        <v>1.142565517E-5</v>
      </c>
      <c r="P320" s="339">
        <v>1.142565517E-5</v>
      </c>
      <c r="Q320" s="339">
        <v>0</v>
      </c>
      <c r="R320" s="339">
        <v>0</v>
      </c>
      <c r="S320" s="339">
        <v>0</v>
      </c>
      <c r="T320" s="339">
        <v>0</v>
      </c>
      <c r="U320" s="339">
        <v>9.3766116100000005E-6</v>
      </c>
      <c r="V320" s="339">
        <v>9.3766116100000005E-6</v>
      </c>
      <c r="W320" s="339">
        <v>0</v>
      </c>
      <c r="X320" s="339">
        <v>0</v>
      </c>
      <c r="Y320" s="339">
        <v>0</v>
      </c>
      <c r="Z320" s="339">
        <v>0</v>
      </c>
      <c r="AA320" s="339">
        <v>0</v>
      </c>
      <c r="AB320" s="339">
        <v>0</v>
      </c>
      <c r="AC320" s="339">
        <v>0</v>
      </c>
      <c r="AD320" s="339">
        <v>0</v>
      </c>
      <c r="AE320" s="339">
        <v>0</v>
      </c>
      <c r="AF320" s="339">
        <v>0</v>
      </c>
      <c r="AG320" s="305">
        <v>38</v>
      </c>
      <c r="AH320" s="304">
        <v>0</v>
      </c>
      <c r="AI320" s="201" t="str">
        <f>IF(L320&gt;'1d. STPIS MED Threshold'!$C$8,"Yes","NO")</f>
        <v>NO</v>
      </c>
      <c r="AJ320" s="126"/>
    </row>
    <row r="321" spans="2:36" x14ac:dyDescent="0.2">
      <c r="B321" s="287" t="s">
        <v>2729</v>
      </c>
      <c r="C321" s="339">
        <v>2.3702464359200001E-3</v>
      </c>
      <c r="D321" s="339">
        <v>2.3702464359200001E-3</v>
      </c>
      <c r="E321" s="339">
        <v>9.6737213739999999E-4</v>
      </c>
      <c r="F321" s="339">
        <v>9.6737213739999999E-4</v>
      </c>
      <c r="G321" s="339">
        <v>0</v>
      </c>
      <c r="H321" s="339">
        <v>0</v>
      </c>
      <c r="I321" s="339">
        <v>0</v>
      </c>
      <c r="J321" s="339">
        <v>0</v>
      </c>
      <c r="K321" s="339">
        <v>1.2189595086699999E-3</v>
      </c>
      <c r="L321" s="339">
        <v>1.2189595086699999E-3</v>
      </c>
      <c r="M321" s="339">
        <v>1.7428282620000001E-5</v>
      </c>
      <c r="N321" s="339">
        <v>1.7428282620000001E-5</v>
      </c>
      <c r="O321" s="339">
        <v>7.6171034400000001E-6</v>
      </c>
      <c r="P321" s="339">
        <v>7.6171034400000001E-6</v>
      </c>
      <c r="Q321" s="339">
        <v>0</v>
      </c>
      <c r="R321" s="339">
        <v>0</v>
      </c>
      <c r="S321" s="339">
        <v>0</v>
      </c>
      <c r="T321" s="339">
        <v>0</v>
      </c>
      <c r="U321" s="339">
        <v>9.3766116100000005E-6</v>
      </c>
      <c r="V321" s="339">
        <v>9.3766116100000005E-6</v>
      </c>
      <c r="W321" s="339">
        <v>0</v>
      </c>
      <c r="X321" s="339">
        <v>0</v>
      </c>
      <c r="Y321" s="339">
        <v>0</v>
      </c>
      <c r="Z321" s="339">
        <v>0</v>
      </c>
      <c r="AA321" s="339">
        <v>0</v>
      </c>
      <c r="AB321" s="339">
        <v>0</v>
      </c>
      <c r="AC321" s="339">
        <v>0</v>
      </c>
      <c r="AD321" s="339">
        <v>0</v>
      </c>
      <c r="AE321" s="339">
        <v>0</v>
      </c>
      <c r="AF321" s="339">
        <v>0</v>
      </c>
      <c r="AG321" s="305">
        <v>156</v>
      </c>
      <c r="AH321" s="304">
        <v>24</v>
      </c>
      <c r="AI321" s="201" t="str">
        <f>IF(L321&gt;'1d. STPIS MED Threshold'!$C$8,"Yes","NO")</f>
        <v>NO</v>
      </c>
      <c r="AJ321" s="126"/>
    </row>
    <row r="322" spans="2:36" x14ac:dyDescent="0.2">
      <c r="B322" s="287" t="s">
        <v>2730</v>
      </c>
      <c r="C322" s="339">
        <v>0</v>
      </c>
      <c r="D322" s="339">
        <v>0</v>
      </c>
      <c r="E322" s="339">
        <v>5.5886687969169999E-2</v>
      </c>
      <c r="F322" s="339">
        <v>5.5886687969169999E-2</v>
      </c>
      <c r="G322" s="339">
        <v>0</v>
      </c>
      <c r="H322" s="339">
        <v>0</v>
      </c>
      <c r="I322" s="339">
        <v>0</v>
      </c>
      <c r="J322" s="339">
        <v>0</v>
      </c>
      <c r="K322" s="339">
        <v>4.5864132897839999E-2</v>
      </c>
      <c r="L322" s="339">
        <v>4.5864132897839999E-2</v>
      </c>
      <c r="M322" s="339">
        <v>0</v>
      </c>
      <c r="N322" s="339">
        <v>0</v>
      </c>
      <c r="O322" s="339">
        <v>8.1883862023999999E-4</v>
      </c>
      <c r="P322" s="339">
        <v>8.1883862023999999E-4</v>
      </c>
      <c r="Q322" s="339">
        <v>0</v>
      </c>
      <c r="R322" s="339">
        <v>0</v>
      </c>
      <c r="S322" s="339">
        <v>0</v>
      </c>
      <c r="T322" s="339">
        <v>0</v>
      </c>
      <c r="U322" s="339">
        <v>6.7199049837000002E-4</v>
      </c>
      <c r="V322" s="339">
        <v>6.7199049837000002E-4</v>
      </c>
      <c r="W322" s="339">
        <v>0</v>
      </c>
      <c r="X322" s="339">
        <v>0</v>
      </c>
      <c r="Y322" s="339">
        <v>5.0729908937499997E-3</v>
      </c>
      <c r="Z322" s="339">
        <v>5.0729908937499997E-3</v>
      </c>
      <c r="AA322" s="339">
        <v>0</v>
      </c>
      <c r="AB322" s="339">
        <v>0</v>
      </c>
      <c r="AC322" s="339">
        <v>0</v>
      </c>
      <c r="AD322" s="339">
        <v>0</v>
      </c>
      <c r="AE322" s="340">
        <v>4.1632155526699997E-3</v>
      </c>
      <c r="AF322" s="340">
        <v>4.1632155526699997E-3</v>
      </c>
      <c r="AG322" s="305">
        <v>137</v>
      </c>
      <c r="AH322" s="304">
        <v>15</v>
      </c>
      <c r="AI322" s="201" t="str">
        <f>IF(L322&gt;'1d. STPIS MED Threshold'!$C$8,"Yes","NO")</f>
        <v>NO</v>
      </c>
      <c r="AJ322" s="126"/>
    </row>
    <row r="323" spans="2:36" x14ac:dyDescent="0.2">
      <c r="B323" s="287" t="s">
        <v>2731</v>
      </c>
      <c r="C323" s="339">
        <v>0</v>
      </c>
      <c r="D323" s="339">
        <v>0</v>
      </c>
      <c r="E323" s="339">
        <v>1.295288440665E-2</v>
      </c>
      <c r="F323" s="339">
        <v>1.295288440665E-2</v>
      </c>
      <c r="G323" s="339">
        <v>0</v>
      </c>
      <c r="H323" s="339">
        <v>0</v>
      </c>
      <c r="I323" s="339">
        <v>0</v>
      </c>
      <c r="J323" s="339">
        <v>0</v>
      </c>
      <c r="K323" s="339">
        <v>1.0629952022999999E-2</v>
      </c>
      <c r="L323" s="339">
        <v>1.0629952022999999E-2</v>
      </c>
      <c r="M323" s="339">
        <v>0</v>
      </c>
      <c r="N323" s="339">
        <v>0</v>
      </c>
      <c r="O323" s="339">
        <v>4.5702620660000002E-5</v>
      </c>
      <c r="P323" s="339">
        <v>4.5702620660000002E-5</v>
      </c>
      <c r="Q323" s="339">
        <v>0</v>
      </c>
      <c r="R323" s="339">
        <v>0</v>
      </c>
      <c r="S323" s="339">
        <v>0</v>
      </c>
      <c r="T323" s="339">
        <v>0</v>
      </c>
      <c r="U323" s="339">
        <v>3.7506446420000003E-5</v>
      </c>
      <c r="V323" s="339">
        <v>3.7506446420000003E-5</v>
      </c>
      <c r="W323" s="339">
        <v>0</v>
      </c>
      <c r="X323" s="339">
        <v>0</v>
      </c>
      <c r="Y323" s="339">
        <v>0</v>
      </c>
      <c r="Z323" s="339">
        <v>0</v>
      </c>
      <c r="AA323" s="339">
        <v>0</v>
      </c>
      <c r="AB323" s="339">
        <v>0</v>
      </c>
      <c r="AC323" s="339">
        <v>0</v>
      </c>
      <c r="AD323" s="339">
        <v>0</v>
      </c>
      <c r="AE323" s="339">
        <v>0</v>
      </c>
      <c r="AF323" s="339">
        <v>0</v>
      </c>
      <c r="AG323" s="305">
        <v>95</v>
      </c>
      <c r="AH323" s="304">
        <v>7</v>
      </c>
      <c r="AI323" s="201" t="str">
        <f>IF(L323&gt;'1d. STPIS MED Threshold'!$C$8,"Yes","NO")</f>
        <v>NO</v>
      </c>
      <c r="AJ323" s="126"/>
    </row>
    <row r="324" spans="2:36" x14ac:dyDescent="0.2">
      <c r="B324" s="287" t="s">
        <v>2732</v>
      </c>
      <c r="C324" s="339">
        <v>0</v>
      </c>
      <c r="D324" s="339">
        <v>0</v>
      </c>
      <c r="E324" s="339">
        <v>2.5608701778970001E-2</v>
      </c>
      <c r="F324" s="339">
        <v>2.5608701778970001E-2</v>
      </c>
      <c r="G324" s="339">
        <v>0</v>
      </c>
      <c r="H324" s="339">
        <v>0</v>
      </c>
      <c r="I324" s="339">
        <v>0</v>
      </c>
      <c r="J324" s="339">
        <v>0</v>
      </c>
      <c r="K324" s="339">
        <v>2.1016112144269999E-2</v>
      </c>
      <c r="L324" s="339">
        <v>2.1016112144269999E-2</v>
      </c>
      <c r="M324" s="339">
        <v>0</v>
      </c>
      <c r="N324" s="339">
        <v>0</v>
      </c>
      <c r="O324" s="339">
        <v>1.8281048265999999E-4</v>
      </c>
      <c r="P324" s="339">
        <v>1.8281048265999999E-4</v>
      </c>
      <c r="Q324" s="339">
        <v>0</v>
      </c>
      <c r="R324" s="339">
        <v>0</v>
      </c>
      <c r="S324" s="339">
        <v>0</v>
      </c>
      <c r="T324" s="339">
        <v>0</v>
      </c>
      <c r="U324" s="339">
        <v>1.5002578568000001E-4</v>
      </c>
      <c r="V324" s="339">
        <v>1.5002578568000001E-4</v>
      </c>
      <c r="W324" s="339">
        <v>0</v>
      </c>
      <c r="X324" s="339">
        <v>0</v>
      </c>
      <c r="Y324" s="339">
        <v>0</v>
      </c>
      <c r="Z324" s="339">
        <v>0</v>
      </c>
      <c r="AA324" s="339">
        <v>0</v>
      </c>
      <c r="AB324" s="339">
        <v>0</v>
      </c>
      <c r="AC324" s="339">
        <v>0</v>
      </c>
      <c r="AD324" s="339">
        <v>0</v>
      </c>
      <c r="AE324" s="339">
        <v>0</v>
      </c>
      <c r="AF324" s="339">
        <v>0</v>
      </c>
      <c r="AG324" s="305">
        <v>45</v>
      </c>
      <c r="AH324" s="304">
        <v>2</v>
      </c>
      <c r="AI324" s="201" t="str">
        <f>IF(L324&gt;'1d. STPIS MED Threshold'!$C$8,"Yes","NO")</f>
        <v>NO</v>
      </c>
      <c r="AJ324" s="126"/>
    </row>
    <row r="325" spans="2:36" x14ac:dyDescent="0.2">
      <c r="B325" s="287" t="s">
        <v>2733</v>
      </c>
      <c r="C325" s="339">
        <v>0</v>
      </c>
      <c r="D325" s="339">
        <v>0</v>
      </c>
      <c r="E325" s="339">
        <v>0</v>
      </c>
      <c r="F325" s="339">
        <v>0</v>
      </c>
      <c r="G325" s="339">
        <v>0</v>
      </c>
      <c r="H325" s="339">
        <v>0</v>
      </c>
      <c r="I325" s="339">
        <v>0</v>
      </c>
      <c r="J325" s="339">
        <v>0</v>
      </c>
      <c r="K325" s="339">
        <v>0</v>
      </c>
      <c r="L325" s="339">
        <v>0</v>
      </c>
      <c r="M325" s="339">
        <v>0</v>
      </c>
      <c r="N325" s="339">
        <v>0</v>
      </c>
      <c r="O325" s="339">
        <v>0</v>
      </c>
      <c r="P325" s="339">
        <v>0</v>
      </c>
      <c r="Q325" s="339">
        <v>0</v>
      </c>
      <c r="R325" s="339">
        <v>0</v>
      </c>
      <c r="S325" s="339">
        <v>0</v>
      </c>
      <c r="T325" s="339">
        <v>0</v>
      </c>
      <c r="U325" s="339">
        <v>0</v>
      </c>
      <c r="V325" s="339">
        <v>0</v>
      </c>
      <c r="W325" s="339">
        <v>0</v>
      </c>
      <c r="X325" s="339">
        <v>0</v>
      </c>
      <c r="Y325" s="339">
        <v>0</v>
      </c>
      <c r="Z325" s="339">
        <v>0</v>
      </c>
      <c r="AA325" s="339">
        <v>0</v>
      </c>
      <c r="AB325" s="339">
        <v>0</v>
      </c>
      <c r="AC325" s="339">
        <v>0</v>
      </c>
      <c r="AD325" s="339">
        <v>0</v>
      </c>
      <c r="AE325" s="339">
        <v>0</v>
      </c>
      <c r="AF325" s="339">
        <v>0</v>
      </c>
      <c r="AG325" s="305">
        <v>40</v>
      </c>
      <c r="AH325" s="304">
        <v>7</v>
      </c>
      <c r="AI325" s="201" t="str">
        <f>IF(L325&gt;'1d. STPIS MED Threshold'!$C$8,"Yes","NO")</f>
        <v>NO</v>
      </c>
      <c r="AJ325" s="126"/>
    </row>
    <row r="326" spans="2:36" x14ac:dyDescent="0.2">
      <c r="B326" s="287" t="s">
        <v>2734</v>
      </c>
      <c r="C326" s="339">
        <v>0</v>
      </c>
      <c r="D326" s="339">
        <v>0</v>
      </c>
      <c r="E326" s="339">
        <v>8.0893638576100008E-3</v>
      </c>
      <c r="F326" s="339">
        <v>8.0893638576100008E-3</v>
      </c>
      <c r="G326" s="339">
        <v>0</v>
      </c>
      <c r="H326" s="339">
        <v>0</v>
      </c>
      <c r="I326" s="339">
        <v>0</v>
      </c>
      <c r="J326" s="339">
        <v>0</v>
      </c>
      <c r="K326" s="339">
        <v>6.6386410164199997E-3</v>
      </c>
      <c r="L326" s="339">
        <v>6.6386410164199997E-3</v>
      </c>
      <c r="M326" s="339">
        <v>0</v>
      </c>
      <c r="N326" s="339">
        <v>0</v>
      </c>
      <c r="O326" s="339">
        <v>6.8553930999999999E-5</v>
      </c>
      <c r="P326" s="339">
        <v>6.8553930999999999E-5</v>
      </c>
      <c r="Q326" s="339">
        <v>0</v>
      </c>
      <c r="R326" s="339">
        <v>0</v>
      </c>
      <c r="S326" s="339">
        <v>0</v>
      </c>
      <c r="T326" s="339">
        <v>0</v>
      </c>
      <c r="U326" s="339">
        <v>5.625966963E-5</v>
      </c>
      <c r="V326" s="339">
        <v>5.625966963E-5</v>
      </c>
      <c r="W326" s="339">
        <v>0</v>
      </c>
      <c r="X326" s="339">
        <v>0</v>
      </c>
      <c r="Y326" s="339">
        <v>0</v>
      </c>
      <c r="Z326" s="339">
        <v>0</v>
      </c>
      <c r="AA326" s="339">
        <v>0</v>
      </c>
      <c r="AB326" s="339">
        <v>0</v>
      </c>
      <c r="AC326" s="339">
        <v>0</v>
      </c>
      <c r="AD326" s="339">
        <v>0</v>
      </c>
      <c r="AE326" s="339">
        <v>0</v>
      </c>
      <c r="AF326" s="339">
        <v>0</v>
      </c>
      <c r="AG326" s="305">
        <v>132</v>
      </c>
      <c r="AH326" s="304">
        <v>9</v>
      </c>
      <c r="AI326" s="201" t="str">
        <f>IF(L326&gt;'1d. STPIS MED Threshold'!$C$8,"Yes","NO")</f>
        <v>NO</v>
      </c>
      <c r="AJ326" s="126"/>
    </row>
    <row r="327" spans="2:36" x14ac:dyDescent="0.2">
      <c r="B327" s="287" t="s">
        <v>2735</v>
      </c>
      <c r="C327" s="339">
        <v>0</v>
      </c>
      <c r="D327" s="339">
        <v>0</v>
      </c>
      <c r="E327" s="339">
        <v>4.2594842459259999E-2</v>
      </c>
      <c r="F327" s="339">
        <v>4.2594842459259999E-2</v>
      </c>
      <c r="G327" s="339">
        <v>0</v>
      </c>
      <c r="H327" s="339">
        <v>0</v>
      </c>
      <c r="I327" s="339">
        <v>0</v>
      </c>
      <c r="J327" s="339">
        <v>0</v>
      </c>
      <c r="K327" s="339">
        <v>3.4956008063890001E-2</v>
      </c>
      <c r="L327" s="339">
        <v>3.4956008063890001E-2</v>
      </c>
      <c r="M327" s="339">
        <v>0</v>
      </c>
      <c r="N327" s="339">
        <v>0</v>
      </c>
      <c r="O327" s="339">
        <v>4.7226041353000002E-4</v>
      </c>
      <c r="P327" s="339">
        <v>4.7226041353000002E-4</v>
      </c>
      <c r="Q327" s="339">
        <v>0</v>
      </c>
      <c r="R327" s="339">
        <v>0</v>
      </c>
      <c r="S327" s="339">
        <v>0</v>
      </c>
      <c r="T327" s="339">
        <v>0</v>
      </c>
      <c r="U327" s="339">
        <v>3.8756661301000002E-4</v>
      </c>
      <c r="V327" s="339">
        <v>3.8756661301000002E-4</v>
      </c>
      <c r="W327" s="339">
        <v>0</v>
      </c>
      <c r="X327" s="339">
        <v>0</v>
      </c>
      <c r="Y327" s="339">
        <v>0</v>
      </c>
      <c r="Z327" s="339">
        <v>0</v>
      </c>
      <c r="AA327" s="339">
        <v>0</v>
      </c>
      <c r="AB327" s="339">
        <v>0</v>
      </c>
      <c r="AC327" s="339">
        <v>0</v>
      </c>
      <c r="AD327" s="339">
        <v>0</v>
      </c>
      <c r="AE327" s="339">
        <v>0</v>
      </c>
      <c r="AF327" s="339">
        <v>0</v>
      </c>
      <c r="AG327" s="305">
        <v>131</v>
      </c>
      <c r="AH327" s="304">
        <v>5</v>
      </c>
      <c r="AI327" s="201" t="str">
        <f>IF(L327&gt;'1d. STPIS MED Threshold'!$C$8,"Yes","NO")</f>
        <v>NO</v>
      </c>
      <c r="AJ327" s="126"/>
    </row>
    <row r="328" spans="2:36" x14ac:dyDescent="0.2">
      <c r="B328" s="287" t="s">
        <v>2736</v>
      </c>
      <c r="C328" s="339">
        <v>0</v>
      </c>
      <c r="D328" s="339">
        <v>0</v>
      </c>
      <c r="E328" s="339">
        <v>0.46975438649945001</v>
      </c>
      <c r="F328" s="339">
        <v>0.46975438649945001</v>
      </c>
      <c r="G328" s="339">
        <v>0</v>
      </c>
      <c r="H328" s="339">
        <v>0</v>
      </c>
      <c r="I328" s="339">
        <v>0</v>
      </c>
      <c r="J328" s="339">
        <v>0</v>
      </c>
      <c r="K328" s="339">
        <v>0.38551000953289</v>
      </c>
      <c r="L328" s="339">
        <v>0.38551000953289</v>
      </c>
      <c r="M328" s="339">
        <v>0</v>
      </c>
      <c r="N328" s="339">
        <v>0</v>
      </c>
      <c r="O328" s="339">
        <v>6.9087128237700001E-3</v>
      </c>
      <c r="P328" s="339">
        <v>6.9087128237700001E-3</v>
      </c>
      <c r="Q328" s="339">
        <v>0</v>
      </c>
      <c r="R328" s="339">
        <v>0</v>
      </c>
      <c r="S328" s="339">
        <v>0</v>
      </c>
      <c r="T328" s="339">
        <v>0</v>
      </c>
      <c r="U328" s="339">
        <v>5.6697244839E-3</v>
      </c>
      <c r="V328" s="339">
        <v>5.6697244839E-3</v>
      </c>
      <c r="W328" s="339">
        <v>0</v>
      </c>
      <c r="X328" s="339">
        <v>0</v>
      </c>
      <c r="Y328" s="339">
        <v>6.18889654831E-3</v>
      </c>
      <c r="Z328" s="339">
        <v>6.18889654831E-3</v>
      </c>
      <c r="AA328" s="339">
        <v>0</v>
      </c>
      <c r="AB328" s="339">
        <v>0</v>
      </c>
      <c r="AC328" s="339">
        <v>0</v>
      </c>
      <c r="AD328" s="339">
        <v>0</v>
      </c>
      <c r="AE328" s="340">
        <v>5.0789979527700001E-3</v>
      </c>
      <c r="AF328" s="340">
        <v>5.0789979527700001E-3</v>
      </c>
      <c r="AG328" s="305">
        <v>227</v>
      </c>
      <c r="AH328" s="304">
        <v>23</v>
      </c>
      <c r="AI328" s="201" t="str">
        <f>IF(L328&gt;'1d. STPIS MED Threshold'!$C$8,"Yes","NO")</f>
        <v>NO</v>
      </c>
      <c r="AJ328" s="126"/>
    </row>
    <row r="329" spans="2:36" x14ac:dyDescent="0.2">
      <c r="B329" s="287" t="s">
        <v>2737</v>
      </c>
      <c r="C329" s="339">
        <v>6.9713130469999999E-5</v>
      </c>
      <c r="D329" s="339">
        <v>6.9713130469999999E-5</v>
      </c>
      <c r="E329" s="339">
        <v>2.14040606778E-3</v>
      </c>
      <c r="F329" s="339">
        <v>2.14040606778E-3</v>
      </c>
      <c r="G329" s="339">
        <v>0</v>
      </c>
      <c r="H329" s="339">
        <v>0</v>
      </c>
      <c r="I329" s="339">
        <v>0</v>
      </c>
      <c r="J329" s="339">
        <v>0</v>
      </c>
      <c r="K329" s="339">
        <v>1.76905405617E-3</v>
      </c>
      <c r="L329" s="339">
        <v>1.76905405617E-3</v>
      </c>
      <c r="M329" s="339">
        <v>3.4856565229999998E-5</v>
      </c>
      <c r="N329" s="339">
        <v>3.4856565229999998E-5</v>
      </c>
      <c r="O329" s="339">
        <v>3.1230124121000002E-4</v>
      </c>
      <c r="P329" s="339">
        <v>3.1230124121000002E-4</v>
      </c>
      <c r="Q329" s="339">
        <v>0</v>
      </c>
      <c r="R329" s="339">
        <v>0</v>
      </c>
      <c r="S329" s="339">
        <v>0</v>
      </c>
      <c r="T329" s="339">
        <v>0</v>
      </c>
      <c r="U329" s="339">
        <v>2.6254512494000001E-4</v>
      </c>
      <c r="V329" s="339">
        <v>2.6254512494000001E-4</v>
      </c>
      <c r="W329" s="339">
        <v>0</v>
      </c>
      <c r="X329" s="339">
        <v>0</v>
      </c>
      <c r="Y329" s="339">
        <v>0</v>
      </c>
      <c r="Z329" s="339">
        <v>0</v>
      </c>
      <c r="AA329" s="339">
        <v>0</v>
      </c>
      <c r="AB329" s="339">
        <v>0</v>
      </c>
      <c r="AC329" s="339">
        <v>0</v>
      </c>
      <c r="AD329" s="339">
        <v>0</v>
      </c>
      <c r="AE329" s="339">
        <v>0</v>
      </c>
      <c r="AF329" s="339">
        <v>0</v>
      </c>
      <c r="AG329" s="305">
        <v>123</v>
      </c>
      <c r="AH329" s="304">
        <v>4</v>
      </c>
      <c r="AI329" s="201" t="str">
        <f>IF(L329&gt;'1d. STPIS MED Threshold'!$C$8,"Yes","NO")</f>
        <v>NO</v>
      </c>
      <c r="AJ329" s="126"/>
    </row>
    <row r="330" spans="2:36" x14ac:dyDescent="0.2">
      <c r="B330" s="287" t="s">
        <v>2738</v>
      </c>
      <c r="C330" s="339">
        <v>0</v>
      </c>
      <c r="D330" s="339">
        <v>0</v>
      </c>
      <c r="E330" s="339">
        <v>2.6240921364799998E-3</v>
      </c>
      <c r="F330" s="339">
        <v>2.6240921364799998E-3</v>
      </c>
      <c r="G330" s="339">
        <v>0</v>
      </c>
      <c r="H330" s="339">
        <v>0</v>
      </c>
      <c r="I330" s="339">
        <v>0</v>
      </c>
      <c r="J330" s="339">
        <v>0</v>
      </c>
      <c r="K330" s="339">
        <v>2.1534951319799999E-3</v>
      </c>
      <c r="L330" s="339">
        <v>2.1534951319799999E-3</v>
      </c>
      <c r="M330" s="339">
        <v>0</v>
      </c>
      <c r="N330" s="339">
        <v>0</v>
      </c>
      <c r="O330" s="339">
        <v>1.523420689E-5</v>
      </c>
      <c r="P330" s="339">
        <v>1.523420689E-5</v>
      </c>
      <c r="Q330" s="339">
        <v>0</v>
      </c>
      <c r="R330" s="339">
        <v>0</v>
      </c>
      <c r="S330" s="339">
        <v>0</v>
      </c>
      <c r="T330" s="339">
        <v>0</v>
      </c>
      <c r="U330" s="339">
        <v>1.2502148810000001E-5</v>
      </c>
      <c r="V330" s="339">
        <v>1.2502148810000001E-5</v>
      </c>
      <c r="W330" s="339">
        <v>0</v>
      </c>
      <c r="X330" s="339">
        <v>0</v>
      </c>
      <c r="Y330" s="339">
        <v>0</v>
      </c>
      <c r="Z330" s="339">
        <v>0</v>
      </c>
      <c r="AA330" s="339">
        <v>0</v>
      </c>
      <c r="AB330" s="339">
        <v>0</v>
      </c>
      <c r="AC330" s="339">
        <v>0</v>
      </c>
      <c r="AD330" s="339">
        <v>0</v>
      </c>
      <c r="AE330" s="339">
        <v>0</v>
      </c>
      <c r="AF330" s="339">
        <v>0</v>
      </c>
      <c r="AG330" s="305">
        <v>96</v>
      </c>
      <c r="AH330" s="304">
        <v>3</v>
      </c>
      <c r="AI330" s="201" t="str">
        <f>IF(L330&gt;'1d. STPIS MED Threshold'!$C$8,"Yes","NO")</f>
        <v>NO</v>
      </c>
      <c r="AJ330" s="126"/>
    </row>
    <row r="331" spans="2:36" x14ac:dyDescent="0.2">
      <c r="B331" s="287" t="s">
        <v>2739</v>
      </c>
      <c r="C331" s="339">
        <v>0</v>
      </c>
      <c r="D331" s="339">
        <v>0</v>
      </c>
      <c r="E331" s="339">
        <v>3.0468413776000002E-4</v>
      </c>
      <c r="F331" s="339">
        <v>3.0468413776000002E-4</v>
      </c>
      <c r="G331" s="339">
        <v>0</v>
      </c>
      <c r="H331" s="339">
        <v>0</v>
      </c>
      <c r="I331" s="339">
        <v>0</v>
      </c>
      <c r="J331" s="339">
        <v>0</v>
      </c>
      <c r="K331" s="339">
        <v>2.5004297614000001E-4</v>
      </c>
      <c r="L331" s="339">
        <v>2.5004297614000001E-4</v>
      </c>
      <c r="M331" s="339">
        <v>0</v>
      </c>
      <c r="N331" s="339">
        <v>0</v>
      </c>
      <c r="O331" s="339">
        <v>3.80855172E-6</v>
      </c>
      <c r="P331" s="339">
        <v>3.80855172E-6</v>
      </c>
      <c r="Q331" s="339">
        <v>0</v>
      </c>
      <c r="R331" s="339">
        <v>0</v>
      </c>
      <c r="S331" s="339">
        <v>0</v>
      </c>
      <c r="T331" s="339">
        <v>0</v>
      </c>
      <c r="U331" s="339">
        <v>3.1255371999999998E-6</v>
      </c>
      <c r="V331" s="339">
        <v>3.1255371999999998E-6</v>
      </c>
      <c r="W331" s="339">
        <v>0</v>
      </c>
      <c r="X331" s="339">
        <v>0</v>
      </c>
      <c r="Y331" s="339">
        <v>0</v>
      </c>
      <c r="Z331" s="339">
        <v>0</v>
      </c>
      <c r="AA331" s="339">
        <v>0</v>
      </c>
      <c r="AB331" s="339">
        <v>0</v>
      </c>
      <c r="AC331" s="339">
        <v>0</v>
      </c>
      <c r="AD331" s="339">
        <v>0</v>
      </c>
      <c r="AE331" s="339">
        <v>0</v>
      </c>
      <c r="AF331" s="339">
        <v>0</v>
      </c>
      <c r="AG331" s="305">
        <v>60</v>
      </c>
      <c r="AH331" s="304">
        <v>1</v>
      </c>
      <c r="AI331" s="201" t="str">
        <f>IF(L331&gt;'1d. STPIS MED Threshold'!$C$8,"Yes","NO")</f>
        <v>NO</v>
      </c>
      <c r="AJ331" s="126"/>
    </row>
    <row r="332" spans="2:36" x14ac:dyDescent="0.2">
      <c r="B332" s="287" t="s">
        <v>2740</v>
      </c>
      <c r="C332" s="339">
        <v>0</v>
      </c>
      <c r="D332" s="339">
        <v>0</v>
      </c>
      <c r="E332" s="339">
        <v>0</v>
      </c>
      <c r="F332" s="339">
        <v>0</v>
      </c>
      <c r="G332" s="339">
        <v>0</v>
      </c>
      <c r="H332" s="339">
        <v>0</v>
      </c>
      <c r="I332" s="339">
        <v>0</v>
      </c>
      <c r="J332" s="339">
        <v>0</v>
      </c>
      <c r="K332" s="339">
        <v>0</v>
      </c>
      <c r="L332" s="339">
        <v>0</v>
      </c>
      <c r="M332" s="339">
        <v>0</v>
      </c>
      <c r="N332" s="339">
        <v>0</v>
      </c>
      <c r="O332" s="339">
        <v>0</v>
      </c>
      <c r="P332" s="339">
        <v>0</v>
      </c>
      <c r="Q332" s="339">
        <v>0</v>
      </c>
      <c r="R332" s="339">
        <v>0</v>
      </c>
      <c r="S332" s="339">
        <v>0</v>
      </c>
      <c r="T332" s="339">
        <v>0</v>
      </c>
      <c r="U332" s="339">
        <v>0</v>
      </c>
      <c r="V332" s="339">
        <v>0</v>
      </c>
      <c r="W332" s="339">
        <v>0</v>
      </c>
      <c r="X332" s="339">
        <v>0</v>
      </c>
      <c r="Y332" s="339">
        <v>0</v>
      </c>
      <c r="Z332" s="339">
        <v>0</v>
      </c>
      <c r="AA332" s="339">
        <v>0</v>
      </c>
      <c r="AB332" s="339">
        <v>0</v>
      </c>
      <c r="AC332" s="339">
        <v>0</v>
      </c>
      <c r="AD332" s="339">
        <v>0</v>
      </c>
      <c r="AE332" s="339">
        <v>0</v>
      </c>
      <c r="AF332" s="339">
        <v>0</v>
      </c>
      <c r="AG332" s="305">
        <v>20</v>
      </c>
      <c r="AH332" s="304">
        <v>0</v>
      </c>
      <c r="AI332" s="201" t="str">
        <f>IF(L332&gt;'1d. STPIS MED Threshold'!$C$8,"Yes","NO")</f>
        <v>NO</v>
      </c>
      <c r="AJ332" s="126"/>
    </row>
    <row r="333" spans="2:36" x14ac:dyDescent="0.2">
      <c r="B333" s="287" t="s">
        <v>2741</v>
      </c>
      <c r="C333" s="339">
        <v>0</v>
      </c>
      <c r="D333" s="339">
        <v>0</v>
      </c>
      <c r="E333" s="339">
        <v>1.24958582E-2</v>
      </c>
      <c r="F333" s="339">
        <v>1.24958582E-2</v>
      </c>
      <c r="G333" s="339">
        <v>0</v>
      </c>
      <c r="H333" s="339">
        <v>0</v>
      </c>
      <c r="I333" s="339">
        <v>0</v>
      </c>
      <c r="J333" s="339">
        <v>0</v>
      </c>
      <c r="K333" s="339">
        <v>1.02548875588E-2</v>
      </c>
      <c r="L333" s="339">
        <v>1.02548875588E-2</v>
      </c>
      <c r="M333" s="339">
        <v>0</v>
      </c>
      <c r="N333" s="339">
        <v>0</v>
      </c>
      <c r="O333" s="339">
        <v>2.0185324127000001E-4</v>
      </c>
      <c r="P333" s="339">
        <v>2.0185324127000001E-4</v>
      </c>
      <c r="Q333" s="339">
        <v>0</v>
      </c>
      <c r="R333" s="339">
        <v>0</v>
      </c>
      <c r="S333" s="339">
        <v>0</v>
      </c>
      <c r="T333" s="339">
        <v>0</v>
      </c>
      <c r="U333" s="339">
        <v>1.6565347169E-4</v>
      </c>
      <c r="V333" s="339">
        <v>1.6565347169E-4</v>
      </c>
      <c r="W333" s="339">
        <v>0</v>
      </c>
      <c r="X333" s="339">
        <v>0</v>
      </c>
      <c r="Y333" s="339">
        <v>0</v>
      </c>
      <c r="Z333" s="339">
        <v>0</v>
      </c>
      <c r="AA333" s="339">
        <v>0</v>
      </c>
      <c r="AB333" s="339">
        <v>0</v>
      </c>
      <c r="AC333" s="339">
        <v>0</v>
      </c>
      <c r="AD333" s="339">
        <v>0</v>
      </c>
      <c r="AE333" s="339">
        <v>0</v>
      </c>
      <c r="AF333" s="339">
        <v>0</v>
      </c>
      <c r="AG333" s="305">
        <v>151</v>
      </c>
      <c r="AH333" s="304">
        <v>16</v>
      </c>
      <c r="AI333" s="201" t="str">
        <f>IF(L333&gt;'1d. STPIS MED Threshold'!$C$8,"Yes","NO")</f>
        <v>NO</v>
      </c>
      <c r="AJ333" s="126"/>
    </row>
    <row r="334" spans="2:36" x14ac:dyDescent="0.2">
      <c r="B334" s="287" t="s">
        <v>2742</v>
      </c>
      <c r="C334" s="339">
        <v>0</v>
      </c>
      <c r="D334" s="339">
        <v>0</v>
      </c>
      <c r="E334" s="339">
        <v>8.0093842714400003E-3</v>
      </c>
      <c r="F334" s="339">
        <v>8.0093842714400003E-3</v>
      </c>
      <c r="G334" s="339">
        <v>0</v>
      </c>
      <c r="H334" s="339">
        <v>0</v>
      </c>
      <c r="I334" s="339">
        <v>0</v>
      </c>
      <c r="J334" s="339">
        <v>0</v>
      </c>
      <c r="K334" s="339">
        <v>6.5730047351900004E-3</v>
      </c>
      <c r="L334" s="339">
        <v>6.5730047351900004E-3</v>
      </c>
      <c r="M334" s="339">
        <v>0</v>
      </c>
      <c r="N334" s="339">
        <v>0</v>
      </c>
      <c r="O334" s="339">
        <v>1.0283089649E-4</v>
      </c>
      <c r="P334" s="339">
        <v>1.0283089649E-4</v>
      </c>
      <c r="Q334" s="339">
        <v>0</v>
      </c>
      <c r="R334" s="339">
        <v>0</v>
      </c>
      <c r="S334" s="339">
        <v>0</v>
      </c>
      <c r="T334" s="339">
        <v>0</v>
      </c>
      <c r="U334" s="339">
        <v>8.4389504449999995E-5</v>
      </c>
      <c r="V334" s="339">
        <v>8.4389504449999995E-5</v>
      </c>
      <c r="W334" s="339">
        <v>0</v>
      </c>
      <c r="X334" s="339">
        <v>0</v>
      </c>
      <c r="Y334" s="339">
        <v>0</v>
      </c>
      <c r="Z334" s="339">
        <v>0</v>
      </c>
      <c r="AA334" s="339">
        <v>0</v>
      </c>
      <c r="AB334" s="339">
        <v>0</v>
      </c>
      <c r="AC334" s="339">
        <v>0</v>
      </c>
      <c r="AD334" s="339">
        <v>0</v>
      </c>
      <c r="AE334" s="339">
        <v>0</v>
      </c>
      <c r="AF334" s="339">
        <v>0</v>
      </c>
      <c r="AG334" s="305">
        <v>153</v>
      </c>
      <c r="AH334" s="304">
        <v>30</v>
      </c>
      <c r="AI334" s="201" t="str">
        <f>IF(L334&gt;'1d. STPIS MED Threshold'!$C$8,"Yes","NO")</f>
        <v>NO</v>
      </c>
      <c r="AJ334" s="126"/>
    </row>
    <row r="335" spans="2:36" x14ac:dyDescent="0.2">
      <c r="B335" s="287" t="s">
        <v>2743</v>
      </c>
      <c r="C335" s="339">
        <v>0</v>
      </c>
      <c r="D335" s="339">
        <v>0</v>
      </c>
      <c r="E335" s="339">
        <v>6.4364524101999995E-4</v>
      </c>
      <c r="F335" s="339">
        <v>6.4364524101999995E-4</v>
      </c>
      <c r="G335" s="339">
        <v>0</v>
      </c>
      <c r="H335" s="339">
        <v>0</v>
      </c>
      <c r="I335" s="339">
        <v>0</v>
      </c>
      <c r="J335" s="339">
        <v>0</v>
      </c>
      <c r="K335" s="339">
        <v>5.2821578709000001E-4</v>
      </c>
      <c r="L335" s="339">
        <v>5.2821578709000001E-4</v>
      </c>
      <c r="M335" s="339">
        <v>0</v>
      </c>
      <c r="N335" s="339">
        <v>0</v>
      </c>
      <c r="O335" s="339">
        <v>7.6171034400000001E-6</v>
      </c>
      <c r="P335" s="339">
        <v>7.6171034400000001E-6</v>
      </c>
      <c r="Q335" s="339">
        <v>0</v>
      </c>
      <c r="R335" s="339">
        <v>0</v>
      </c>
      <c r="S335" s="339">
        <v>0</v>
      </c>
      <c r="T335" s="339">
        <v>0</v>
      </c>
      <c r="U335" s="339">
        <v>6.2510743999999996E-6</v>
      </c>
      <c r="V335" s="339">
        <v>6.2510743999999996E-6</v>
      </c>
      <c r="W335" s="339">
        <v>0</v>
      </c>
      <c r="X335" s="339">
        <v>0</v>
      </c>
      <c r="Y335" s="339">
        <v>0</v>
      </c>
      <c r="Z335" s="339">
        <v>0</v>
      </c>
      <c r="AA335" s="339">
        <v>0</v>
      </c>
      <c r="AB335" s="339">
        <v>0</v>
      </c>
      <c r="AC335" s="339">
        <v>0</v>
      </c>
      <c r="AD335" s="339">
        <v>0</v>
      </c>
      <c r="AE335" s="339">
        <v>0</v>
      </c>
      <c r="AF335" s="339">
        <v>0</v>
      </c>
      <c r="AG335" s="305">
        <v>143</v>
      </c>
      <c r="AH335" s="304">
        <v>36</v>
      </c>
      <c r="AI335" s="201" t="str">
        <f>IF(L335&gt;'1d. STPIS MED Threshold'!$C$8,"Yes","NO")</f>
        <v>NO</v>
      </c>
      <c r="AJ335" s="126"/>
    </row>
    <row r="336" spans="2:36" x14ac:dyDescent="0.2">
      <c r="B336" s="287" t="s">
        <v>2744</v>
      </c>
      <c r="C336" s="339">
        <v>0</v>
      </c>
      <c r="D336" s="339">
        <v>0</v>
      </c>
      <c r="E336" s="339">
        <v>2.271420247023E-2</v>
      </c>
      <c r="F336" s="339">
        <v>2.271420247023E-2</v>
      </c>
      <c r="G336" s="339">
        <v>0</v>
      </c>
      <c r="H336" s="339">
        <v>0</v>
      </c>
      <c r="I336" s="339">
        <v>0</v>
      </c>
      <c r="J336" s="339">
        <v>0</v>
      </c>
      <c r="K336" s="339">
        <v>1.8640703870980001E-2</v>
      </c>
      <c r="L336" s="339">
        <v>1.8640703870980001E-2</v>
      </c>
      <c r="M336" s="339">
        <v>0</v>
      </c>
      <c r="N336" s="339">
        <v>0</v>
      </c>
      <c r="O336" s="339">
        <v>2.1708744816E-4</v>
      </c>
      <c r="P336" s="339">
        <v>2.1708744816E-4</v>
      </c>
      <c r="Q336" s="339">
        <v>0</v>
      </c>
      <c r="R336" s="339">
        <v>0</v>
      </c>
      <c r="S336" s="339">
        <v>0</v>
      </c>
      <c r="T336" s="339">
        <v>0</v>
      </c>
      <c r="U336" s="339">
        <v>1.7815562050000001E-4</v>
      </c>
      <c r="V336" s="339">
        <v>1.7815562050000001E-4</v>
      </c>
      <c r="W336" s="339">
        <v>0</v>
      </c>
      <c r="X336" s="339">
        <v>0</v>
      </c>
      <c r="Y336" s="339">
        <v>0</v>
      </c>
      <c r="Z336" s="339">
        <v>0</v>
      </c>
      <c r="AA336" s="339">
        <v>0</v>
      </c>
      <c r="AB336" s="339">
        <v>0</v>
      </c>
      <c r="AC336" s="339">
        <v>0</v>
      </c>
      <c r="AD336" s="339">
        <v>0</v>
      </c>
      <c r="AE336" s="339">
        <v>0</v>
      </c>
      <c r="AF336" s="339">
        <v>0</v>
      </c>
      <c r="AG336" s="305">
        <v>182</v>
      </c>
      <c r="AH336" s="304">
        <v>38</v>
      </c>
      <c r="AI336" s="201" t="str">
        <f>IF(L336&gt;'1d. STPIS MED Threshold'!$C$8,"Yes","NO")</f>
        <v>NO</v>
      </c>
      <c r="AJ336" s="126"/>
    </row>
    <row r="337" spans="2:36" x14ac:dyDescent="0.2">
      <c r="B337" s="287" t="s">
        <v>2745</v>
      </c>
      <c r="C337" s="339">
        <v>0</v>
      </c>
      <c r="D337" s="339">
        <v>0</v>
      </c>
      <c r="E337" s="339">
        <v>8.1883862023999999E-4</v>
      </c>
      <c r="F337" s="339">
        <v>8.1883862023999999E-4</v>
      </c>
      <c r="G337" s="339">
        <v>0</v>
      </c>
      <c r="H337" s="339">
        <v>0</v>
      </c>
      <c r="I337" s="339">
        <v>0</v>
      </c>
      <c r="J337" s="339">
        <v>0</v>
      </c>
      <c r="K337" s="339">
        <v>6.7199049837000002E-4</v>
      </c>
      <c r="L337" s="339">
        <v>6.7199049837000002E-4</v>
      </c>
      <c r="M337" s="339">
        <v>0</v>
      </c>
      <c r="N337" s="339">
        <v>0</v>
      </c>
      <c r="O337" s="339">
        <v>7.6171034400000001E-6</v>
      </c>
      <c r="P337" s="339">
        <v>7.6171034400000001E-6</v>
      </c>
      <c r="Q337" s="339">
        <v>0</v>
      </c>
      <c r="R337" s="339">
        <v>0</v>
      </c>
      <c r="S337" s="339">
        <v>0</v>
      </c>
      <c r="T337" s="339">
        <v>0</v>
      </c>
      <c r="U337" s="339">
        <v>6.2510743999999996E-6</v>
      </c>
      <c r="V337" s="339">
        <v>6.2510743999999996E-6</v>
      </c>
      <c r="W337" s="339">
        <v>0</v>
      </c>
      <c r="X337" s="339">
        <v>0</v>
      </c>
      <c r="Y337" s="339">
        <v>0</v>
      </c>
      <c r="Z337" s="339">
        <v>0</v>
      </c>
      <c r="AA337" s="339">
        <v>0</v>
      </c>
      <c r="AB337" s="339">
        <v>0</v>
      </c>
      <c r="AC337" s="339">
        <v>0</v>
      </c>
      <c r="AD337" s="339">
        <v>0</v>
      </c>
      <c r="AE337" s="339">
        <v>0</v>
      </c>
      <c r="AF337" s="339">
        <v>0</v>
      </c>
      <c r="AG337" s="305">
        <v>79</v>
      </c>
      <c r="AH337" s="304">
        <v>2</v>
      </c>
      <c r="AI337" s="201" t="str">
        <f>IF(L337&gt;'1d. STPIS MED Threshold'!$C$8,"Yes","NO")</f>
        <v>NO</v>
      </c>
      <c r="AJ337" s="126"/>
    </row>
    <row r="338" spans="2:36" x14ac:dyDescent="0.2">
      <c r="B338" s="287" t="s">
        <v>2746</v>
      </c>
      <c r="C338" s="339">
        <v>0</v>
      </c>
      <c r="D338" s="339">
        <v>0</v>
      </c>
      <c r="E338" s="339">
        <v>0.55258657790202004</v>
      </c>
      <c r="F338" s="339">
        <v>0.55258657790202004</v>
      </c>
      <c r="G338" s="339">
        <v>0</v>
      </c>
      <c r="H338" s="339">
        <v>0</v>
      </c>
      <c r="I338" s="339">
        <v>0</v>
      </c>
      <c r="J338" s="339">
        <v>0</v>
      </c>
      <c r="K338" s="339">
        <v>0.45348731813280002</v>
      </c>
      <c r="L338" s="339">
        <v>0.45348731813280002</v>
      </c>
      <c r="M338" s="339">
        <v>0</v>
      </c>
      <c r="N338" s="339">
        <v>0</v>
      </c>
      <c r="O338" s="339">
        <v>1.08543724078E-2</v>
      </c>
      <c r="P338" s="339">
        <v>1.08543724078E-2</v>
      </c>
      <c r="Q338" s="339">
        <v>0</v>
      </c>
      <c r="R338" s="339">
        <v>0</v>
      </c>
      <c r="S338" s="339">
        <v>0</v>
      </c>
      <c r="T338" s="339">
        <v>0</v>
      </c>
      <c r="U338" s="339">
        <v>8.9077810248599995E-3</v>
      </c>
      <c r="V338" s="339">
        <v>8.9077810248599995E-3</v>
      </c>
      <c r="W338" s="339">
        <v>0</v>
      </c>
      <c r="X338" s="339">
        <v>0</v>
      </c>
      <c r="Y338" s="339">
        <v>0</v>
      </c>
      <c r="Z338" s="339">
        <v>0</v>
      </c>
      <c r="AA338" s="339">
        <v>0</v>
      </c>
      <c r="AB338" s="339">
        <v>0</v>
      </c>
      <c r="AC338" s="339">
        <v>0</v>
      </c>
      <c r="AD338" s="339">
        <v>0</v>
      </c>
      <c r="AE338" s="339">
        <v>0</v>
      </c>
      <c r="AF338" s="339">
        <v>0</v>
      </c>
      <c r="AG338" s="305">
        <v>70</v>
      </c>
      <c r="AH338" s="304">
        <v>5</v>
      </c>
      <c r="AI338" s="201" t="str">
        <f>IF(L338&gt;'1d. STPIS MED Threshold'!$C$8,"Yes","NO")</f>
        <v>NO</v>
      </c>
      <c r="AJ338" s="126"/>
    </row>
    <row r="339" spans="2:36" x14ac:dyDescent="0.2">
      <c r="B339" s="287" t="s">
        <v>2747</v>
      </c>
      <c r="C339" s="339">
        <v>0</v>
      </c>
      <c r="D339" s="339">
        <v>0</v>
      </c>
      <c r="E339" s="339">
        <v>0.89969036474499997</v>
      </c>
      <c r="F339" s="339">
        <v>0.89969036474499997</v>
      </c>
      <c r="G339" s="339">
        <v>0</v>
      </c>
      <c r="H339" s="339">
        <v>0</v>
      </c>
      <c r="I339" s="339">
        <v>0</v>
      </c>
      <c r="J339" s="339">
        <v>0</v>
      </c>
      <c r="K339" s="339">
        <v>0.73834252762193997</v>
      </c>
      <c r="L339" s="339">
        <v>0.73834252762193997</v>
      </c>
      <c r="M339" s="339">
        <v>0</v>
      </c>
      <c r="N339" s="339">
        <v>0</v>
      </c>
      <c r="O339" s="339">
        <v>7.9712987542200006E-3</v>
      </c>
      <c r="P339" s="339">
        <v>7.9712987542200006E-3</v>
      </c>
      <c r="Q339" s="339">
        <v>0</v>
      </c>
      <c r="R339" s="339">
        <v>0</v>
      </c>
      <c r="S339" s="339">
        <v>0</v>
      </c>
      <c r="T339" s="339">
        <v>0</v>
      </c>
      <c r="U339" s="339">
        <v>6.5417493631699996E-3</v>
      </c>
      <c r="V339" s="339">
        <v>6.5417493631699996E-3</v>
      </c>
      <c r="W339" s="339">
        <v>0</v>
      </c>
      <c r="X339" s="339">
        <v>0</v>
      </c>
      <c r="Y339" s="339">
        <v>0</v>
      </c>
      <c r="Z339" s="339">
        <v>0</v>
      </c>
      <c r="AA339" s="339">
        <v>0</v>
      </c>
      <c r="AB339" s="339">
        <v>0</v>
      </c>
      <c r="AC339" s="339">
        <v>0</v>
      </c>
      <c r="AD339" s="339">
        <v>0</v>
      </c>
      <c r="AE339" s="339">
        <v>0</v>
      </c>
      <c r="AF339" s="339">
        <v>0</v>
      </c>
      <c r="AG339" s="305">
        <v>77</v>
      </c>
      <c r="AH339" s="304">
        <v>12</v>
      </c>
      <c r="AI339" s="201" t="str">
        <f>IF(L339&gt;'1d. STPIS MED Threshold'!$C$8,"Yes","NO")</f>
        <v>NO</v>
      </c>
      <c r="AJ339" s="126"/>
    </row>
    <row r="340" spans="2:36" x14ac:dyDescent="0.2">
      <c r="B340" s="287" t="s">
        <v>2748</v>
      </c>
      <c r="C340" s="339">
        <v>0</v>
      </c>
      <c r="D340" s="339">
        <v>0</v>
      </c>
      <c r="E340" s="339">
        <v>2.0375751712900002E-3</v>
      </c>
      <c r="F340" s="339">
        <v>2.0375751712900002E-3</v>
      </c>
      <c r="G340" s="339">
        <v>0</v>
      </c>
      <c r="H340" s="339">
        <v>0</v>
      </c>
      <c r="I340" s="339">
        <v>0</v>
      </c>
      <c r="J340" s="339">
        <v>0</v>
      </c>
      <c r="K340" s="339">
        <v>1.6721624029099999E-3</v>
      </c>
      <c r="L340" s="339">
        <v>1.6721624029099999E-3</v>
      </c>
      <c r="M340" s="339">
        <v>0</v>
      </c>
      <c r="N340" s="339">
        <v>0</v>
      </c>
      <c r="O340" s="339">
        <v>1.142565517E-5</v>
      </c>
      <c r="P340" s="339">
        <v>1.142565517E-5</v>
      </c>
      <c r="Q340" s="339">
        <v>0</v>
      </c>
      <c r="R340" s="339">
        <v>0</v>
      </c>
      <c r="S340" s="339">
        <v>0</v>
      </c>
      <c r="T340" s="339">
        <v>0</v>
      </c>
      <c r="U340" s="339">
        <v>9.3766116100000005E-6</v>
      </c>
      <c r="V340" s="339">
        <v>9.3766116100000005E-6</v>
      </c>
      <c r="W340" s="339">
        <v>0</v>
      </c>
      <c r="X340" s="339">
        <v>0</v>
      </c>
      <c r="Y340" s="339">
        <v>0</v>
      </c>
      <c r="Z340" s="339">
        <v>0</v>
      </c>
      <c r="AA340" s="339">
        <v>0</v>
      </c>
      <c r="AB340" s="339">
        <v>0</v>
      </c>
      <c r="AC340" s="339">
        <v>0</v>
      </c>
      <c r="AD340" s="339">
        <v>0</v>
      </c>
      <c r="AE340" s="339">
        <v>0</v>
      </c>
      <c r="AF340" s="339">
        <v>0</v>
      </c>
      <c r="AG340" s="305">
        <v>142</v>
      </c>
      <c r="AH340" s="304">
        <v>11</v>
      </c>
      <c r="AI340" s="201" t="str">
        <f>IF(L340&gt;'1d. STPIS MED Threshold'!$C$8,"Yes","NO")</f>
        <v>NO</v>
      </c>
      <c r="AJ340" s="126"/>
    </row>
    <row r="341" spans="2:36" x14ac:dyDescent="0.2">
      <c r="B341" s="287" t="s">
        <v>2749</v>
      </c>
      <c r="C341" s="339">
        <v>0</v>
      </c>
      <c r="D341" s="339">
        <v>0</v>
      </c>
      <c r="E341" s="339">
        <v>1.0663944821699999E-3</v>
      </c>
      <c r="F341" s="339">
        <v>1.0663944821699999E-3</v>
      </c>
      <c r="G341" s="339">
        <v>0</v>
      </c>
      <c r="H341" s="339">
        <v>0</v>
      </c>
      <c r="I341" s="339">
        <v>0</v>
      </c>
      <c r="J341" s="339">
        <v>0</v>
      </c>
      <c r="K341" s="339">
        <v>8.7515041648E-4</v>
      </c>
      <c r="L341" s="339">
        <v>8.7515041648E-4</v>
      </c>
      <c r="M341" s="339">
        <v>0</v>
      </c>
      <c r="N341" s="339">
        <v>0</v>
      </c>
      <c r="O341" s="339">
        <v>3.80855172E-6</v>
      </c>
      <c r="P341" s="339">
        <v>3.80855172E-6</v>
      </c>
      <c r="Q341" s="339">
        <v>0</v>
      </c>
      <c r="R341" s="339">
        <v>0</v>
      </c>
      <c r="S341" s="339">
        <v>0</v>
      </c>
      <c r="T341" s="339">
        <v>0</v>
      </c>
      <c r="U341" s="339">
        <v>3.1255371999999998E-6</v>
      </c>
      <c r="V341" s="339">
        <v>3.1255371999999998E-6</v>
      </c>
      <c r="W341" s="339">
        <v>0</v>
      </c>
      <c r="X341" s="339">
        <v>0</v>
      </c>
      <c r="Y341" s="339">
        <v>4.3950686872299997E-3</v>
      </c>
      <c r="Z341" s="339">
        <v>4.3950686872299997E-3</v>
      </c>
      <c r="AA341" s="339">
        <v>0</v>
      </c>
      <c r="AB341" s="339">
        <v>0</v>
      </c>
      <c r="AC341" s="339">
        <v>0</v>
      </c>
      <c r="AD341" s="339">
        <v>0</v>
      </c>
      <c r="AE341" s="340">
        <v>3.6068699307700001E-3</v>
      </c>
      <c r="AF341" s="340">
        <v>3.6068699307700001E-3</v>
      </c>
      <c r="AG341" s="305">
        <v>96</v>
      </c>
      <c r="AH341" s="304">
        <v>13</v>
      </c>
      <c r="AI341" s="201" t="str">
        <f>IF(L341&gt;'1d. STPIS MED Threshold'!$C$8,"Yes","NO")</f>
        <v>NO</v>
      </c>
      <c r="AJ341" s="126"/>
    </row>
    <row r="342" spans="2:36" x14ac:dyDescent="0.2">
      <c r="B342" s="287" t="s">
        <v>2750</v>
      </c>
      <c r="C342" s="339">
        <v>0</v>
      </c>
      <c r="D342" s="339">
        <v>0</v>
      </c>
      <c r="E342" s="339">
        <v>0.45592553519673001</v>
      </c>
      <c r="F342" s="339">
        <v>0.45592553519673001</v>
      </c>
      <c r="G342" s="339">
        <v>0</v>
      </c>
      <c r="H342" s="339">
        <v>0</v>
      </c>
      <c r="I342" s="339">
        <v>0</v>
      </c>
      <c r="J342" s="339">
        <v>0</v>
      </c>
      <c r="K342" s="339">
        <v>0.37416118395349002</v>
      </c>
      <c r="L342" s="339">
        <v>0.37416118395349002</v>
      </c>
      <c r="M342" s="339">
        <v>0</v>
      </c>
      <c r="N342" s="339">
        <v>0</v>
      </c>
      <c r="O342" s="339">
        <v>6.9810753064899998E-3</v>
      </c>
      <c r="P342" s="339">
        <v>6.9810753064899998E-3</v>
      </c>
      <c r="Q342" s="339">
        <v>0</v>
      </c>
      <c r="R342" s="339">
        <v>0</v>
      </c>
      <c r="S342" s="339">
        <v>0</v>
      </c>
      <c r="T342" s="339">
        <v>0</v>
      </c>
      <c r="U342" s="339">
        <v>5.7291096907299997E-3</v>
      </c>
      <c r="V342" s="339">
        <v>5.7291096907299997E-3</v>
      </c>
      <c r="W342" s="339">
        <v>0</v>
      </c>
      <c r="X342" s="339">
        <v>0</v>
      </c>
      <c r="Y342" s="339">
        <v>0</v>
      </c>
      <c r="Z342" s="339">
        <v>0</v>
      </c>
      <c r="AA342" s="339">
        <v>0</v>
      </c>
      <c r="AB342" s="339">
        <v>0</v>
      </c>
      <c r="AC342" s="339">
        <v>0</v>
      </c>
      <c r="AD342" s="339">
        <v>0</v>
      </c>
      <c r="AE342" s="339">
        <v>0</v>
      </c>
      <c r="AF342" s="339">
        <v>0</v>
      </c>
      <c r="AG342" s="305">
        <v>153</v>
      </c>
      <c r="AH342" s="304">
        <v>61</v>
      </c>
      <c r="AI342" s="201" t="str">
        <f>IF(L342&gt;'1d. STPIS MED Threshold'!$C$8,"Yes","NO")</f>
        <v>NO</v>
      </c>
      <c r="AJ342" s="126"/>
    </row>
    <row r="343" spans="2:36" x14ac:dyDescent="0.2">
      <c r="B343" s="287" t="s">
        <v>2751</v>
      </c>
      <c r="C343" s="339">
        <v>0</v>
      </c>
      <c r="D343" s="339">
        <v>0</v>
      </c>
      <c r="E343" s="339">
        <v>4.1398957218500001E-3</v>
      </c>
      <c r="F343" s="339">
        <v>4.1398957218500001E-3</v>
      </c>
      <c r="G343" s="339">
        <v>0</v>
      </c>
      <c r="H343" s="339">
        <v>0</v>
      </c>
      <c r="I343" s="339">
        <v>0</v>
      </c>
      <c r="J343" s="339">
        <v>0</v>
      </c>
      <c r="K343" s="339">
        <v>3.39745893826E-3</v>
      </c>
      <c r="L343" s="339">
        <v>3.39745893826E-3</v>
      </c>
      <c r="M343" s="339">
        <v>0</v>
      </c>
      <c r="N343" s="339">
        <v>0</v>
      </c>
      <c r="O343" s="339">
        <v>1.9042758610000001E-5</v>
      </c>
      <c r="P343" s="339">
        <v>1.9042758610000001E-5</v>
      </c>
      <c r="Q343" s="339">
        <v>0</v>
      </c>
      <c r="R343" s="339">
        <v>0</v>
      </c>
      <c r="S343" s="339">
        <v>0</v>
      </c>
      <c r="T343" s="339">
        <v>0</v>
      </c>
      <c r="U343" s="339">
        <v>1.5627686010000001E-5</v>
      </c>
      <c r="V343" s="339">
        <v>1.5627686010000001E-5</v>
      </c>
      <c r="W343" s="339">
        <v>0</v>
      </c>
      <c r="X343" s="339">
        <v>0</v>
      </c>
      <c r="Y343" s="339">
        <v>0</v>
      </c>
      <c r="Z343" s="339">
        <v>0</v>
      </c>
      <c r="AA343" s="339">
        <v>0</v>
      </c>
      <c r="AB343" s="339">
        <v>0</v>
      </c>
      <c r="AC343" s="339">
        <v>0</v>
      </c>
      <c r="AD343" s="339">
        <v>0</v>
      </c>
      <c r="AE343" s="339">
        <v>0</v>
      </c>
      <c r="AF343" s="339">
        <v>0</v>
      </c>
      <c r="AG343" s="305">
        <v>122</v>
      </c>
      <c r="AH343" s="304">
        <v>16</v>
      </c>
      <c r="AI343" s="201" t="str">
        <f>IF(L343&gt;'1d. STPIS MED Threshold'!$C$8,"Yes","NO")</f>
        <v>NO</v>
      </c>
      <c r="AJ343" s="126"/>
    </row>
    <row r="344" spans="2:36" x14ac:dyDescent="0.2">
      <c r="B344" s="287" t="s">
        <v>2752</v>
      </c>
      <c r="C344" s="339">
        <v>0</v>
      </c>
      <c r="D344" s="339">
        <v>0</v>
      </c>
      <c r="E344" s="339">
        <v>7.8151481336199997E-3</v>
      </c>
      <c r="F344" s="339">
        <v>7.8151481336199997E-3</v>
      </c>
      <c r="G344" s="339">
        <v>0</v>
      </c>
      <c r="H344" s="339">
        <v>0</v>
      </c>
      <c r="I344" s="339">
        <v>0</v>
      </c>
      <c r="J344" s="339">
        <v>0</v>
      </c>
      <c r="K344" s="339">
        <v>6.4136023378999997E-3</v>
      </c>
      <c r="L344" s="339">
        <v>6.4136023378999997E-3</v>
      </c>
      <c r="M344" s="339">
        <v>0</v>
      </c>
      <c r="N344" s="339">
        <v>0</v>
      </c>
      <c r="O344" s="339">
        <v>2.2851310330000001E-5</v>
      </c>
      <c r="P344" s="339">
        <v>2.2851310330000001E-5</v>
      </c>
      <c r="Q344" s="339">
        <v>0</v>
      </c>
      <c r="R344" s="339">
        <v>0</v>
      </c>
      <c r="S344" s="339">
        <v>0</v>
      </c>
      <c r="T344" s="339">
        <v>0</v>
      </c>
      <c r="U344" s="339">
        <v>1.8753223210000001E-5</v>
      </c>
      <c r="V344" s="339">
        <v>1.8753223210000001E-5</v>
      </c>
      <c r="W344" s="339">
        <v>0</v>
      </c>
      <c r="X344" s="339">
        <v>0</v>
      </c>
      <c r="Y344" s="339">
        <v>0</v>
      </c>
      <c r="Z344" s="339">
        <v>0</v>
      </c>
      <c r="AA344" s="339">
        <v>0</v>
      </c>
      <c r="AB344" s="339">
        <v>0</v>
      </c>
      <c r="AC344" s="339">
        <v>0</v>
      </c>
      <c r="AD344" s="339">
        <v>0</v>
      </c>
      <c r="AE344" s="339">
        <v>0</v>
      </c>
      <c r="AF344" s="339">
        <v>0</v>
      </c>
      <c r="AG344" s="305">
        <v>103</v>
      </c>
      <c r="AH344" s="304">
        <v>8</v>
      </c>
      <c r="AI344" s="201" t="str">
        <f>IF(L344&gt;'1d. STPIS MED Threshold'!$C$8,"Yes","NO")</f>
        <v>NO</v>
      </c>
      <c r="AJ344" s="126"/>
    </row>
    <row r="345" spans="2:36" x14ac:dyDescent="0.2">
      <c r="B345" s="287" t="s">
        <v>2753</v>
      </c>
      <c r="C345" s="339">
        <v>0</v>
      </c>
      <c r="D345" s="339">
        <v>0</v>
      </c>
      <c r="E345" s="339">
        <v>1.0721073097530001E-2</v>
      </c>
      <c r="F345" s="339">
        <v>1.0721073097530001E-2</v>
      </c>
      <c r="G345" s="339">
        <v>0</v>
      </c>
      <c r="H345" s="339">
        <v>0</v>
      </c>
      <c r="I345" s="339">
        <v>0</v>
      </c>
      <c r="J345" s="339">
        <v>0</v>
      </c>
      <c r="K345" s="339">
        <v>8.7983872228000002E-3</v>
      </c>
      <c r="L345" s="339">
        <v>8.7983872228000002E-3</v>
      </c>
      <c r="M345" s="339">
        <v>0</v>
      </c>
      <c r="N345" s="339">
        <v>0</v>
      </c>
      <c r="O345" s="339">
        <v>3.0849268948E-4</v>
      </c>
      <c r="P345" s="339">
        <v>3.0849268948E-4</v>
      </c>
      <c r="Q345" s="339">
        <v>0</v>
      </c>
      <c r="R345" s="339">
        <v>0</v>
      </c>
      <c r="S345" s="339">
        <v>0</v>
      </c>
      <c r="T345" s="339">
        <v>0</v>
      </c>
      <c r="U345" s="339">
        <v>2.5316851334000002E-4</v>
      </c>
      <c r="V345" s="339">
        <v>2.5316851334000002E-4</v>
      </c>
      <c r="W345" s="339">
        <v>0</v>
      </c>
      <c r="X345" s="339">
        <v>0</v>
      </c>
      <c r="Y345" s="339">
        <v>0</v>
      </c>
      <c r="Z345" s="339">
        <v>0</v>
      </c>
      <c r="AA345" s="339">
        <v>0</v>
      </c>
      <c r="AB345" s="339">
        <v>0</v>
      </c>
      <c r="AC345" s="339">
        <v>0</v>
      </c>
      <c r="AD345" s="339">
        <v>0</v>
      </c>
      <c r="AE345" s="339">
        <v>0</v>
      </c>
      <c r="AF345" s="339">
        <v>0</v>
      </c>
      <c r="AG345" s="305">
        <v>62</v>
      </c>
      <c r="AH345" s="304">
        <v>2</v>
      </c>
      <c r="AI345" s="201" t="str">
        <f>IF(L345&gt;'1d. STPIS MED Threshold'!$C$8,"Yes","NO")</f>
        <v>NO</v>
      </c>
      <c r="AJ345" s="126"/>
    </row>
    <row r="346" spans="2:36" x14ac:dyDescent="0.2">
      <c r="B346" s="287" t="s">
        <v>2754</v>
      </c>
      <c r="C346" s="339">
        <v>0</v>
      </c>
      <c r="D346" s="339">
        <v>0</v>
      </c>
      <c r="E346" s="339">
        <v>4.0983825080840003E-2</v>
      </c>
      <c r="F346" s="339">
        <v>4.0983825080840003E-2</v>
      </c>
      <c r="G346" s="339">
        <v>0</v>
      </c>
      <c r="H346" s="339">
        <v>0</v>
      </c>
      <c r="I346" s="339">
        <v>0</v>
      </c>
      <c r="J346" s="339">
        <v>0</v>
      </c>
      <c r="K346" s="339">
        <v>3.3633905827559998E-2</v>
      </c>
      <c r="L346" s="339">
        <v>3.3633905827559998E-2</v>
      </c>
      <c r="M346" s="339">
        <v>0</v>
      </c>
      <c r="N346" s="339">
        <v>0</v>
      </c>
      <c r="O346" s="339">
        <v>5.1034593075000001E-4</v>
      </c>
      <c r="P346" s="339">
        <v>5.1034593075000001E-4</v>
      </c>
      <c r="Q346" s="339">
        <v>0</v>
      </c>
      <c r="R346" s="339">
        <v>0</v>
      </c>
      <c r="S346" s="339">
        <v>0</v>
      </c>
      <c r="T346" s="339">
        <v>0</v>
      </c>
      <c r="U346" s="339">
        <v>4.1882198503E-4</v>
      </c>
      <c r="V346" s="339">
        <v>4.1882198503E-4</v>
      </c>
      <c r="W346" s="339">
        <v>0</v>
      </c>
      <c r="X346" s="339">
        <v>0</v>
      </c>
      <c r="Y346" s="339">
        <v>7.4495271682999999E-3</v>
      </c>
      <c r="Z346" s="339">
        <v>7.4495271682999999E-3</v>
      </c>
      <c r="AA346" s="339">
        <v>0</v>
      </c>
      <c r="AB346" s="339">
        <v>0</v>
      </c>
      <c r="AC346" s="339">
        <v>0</v>
      </c>
      <c r="AD346" s="339">
        <v>0</v>
      </c>
      <c r="AE346" s="340">
        <v>6.1135507665399996E-3</v>
      </c>
      <c r="AF346" s="340">
        <v>6.1135507665399996E-3</v>
      </c>
      <c r="AG346" s="305">
        <v>40</v>
      </c>
      <c r="AH346" s="304">
        <v>5</v>
      </c>
      <c r="AI346" s="201" t="str">
        <f>IF(L346&gt;'1d. STPIS MED Threshold'!$C$8,"Yes","NO")</f>
        <v>NO</v>
      </c>
      <c r="AJ346" s="126"/>
    </row>
    <row r="347" spans="2:36" x14ac:dyDescent="0.2">
      <c r="B347" s="287" t="s">
        <v>2755</v>
      </c>
      <c r="C347" s="339">
        <v>0</v>
      </c>
      <c r="D347" s="339">
        <v>0</v>
      </c>
      <c r="E347" s="339">
        <v>0.11099643138704</v>
      </c>
      <c r="F347" s="339">
        <v>0.11099643138704</v>
      </c>
      <c r="G347" s="339">
        <v>0</v>
      </c>
      <c r="H347" s="339">
        <v>0</v>
      </c>
      <c r="I347" s="339">
        <v>0</v>
      </c>
      <c r="J347" s="339">
        <v>0</v>
      </c>
      <c r="K347" s="339">
        <v>9.1090656206539999E-2</v>
      </c>
      <c r="L347" s="339">
        <v>9.1090656206539999E-2</v>
      </c>
      <c r="M347" s="339">
        <v>0</v>
      </c>
      <c r="N347" s="339">
        <v>0</v>
      </c>
      <c r="O347" s="339">
        <v>4.5017081354500003E-3</v>
      </c>
      <c r="P347" s="339">
        <v>4.5017081354500003E-3</v>
      </c>
      <c r="Q347" s="339">
        <v>0</v>
      </c>
      <c r="R347" s="339">
        <v>0</v>
      </c>
      <c r="S347" s="339">
        <v>0</v>
      </c>
      <c r="T347" s="339">
        <v>0</v>
      </c>
      <c r="U347" s="339">
        <v>3.6943849724200002E-3</v>
      </c>
      <c r="V347" s="339">
        <v>3.6943849724200002E-3</v>
      </c>
      <c r="W347" s="339">
        <v>0</v>
      </c>
      <c r="X347" s="339">
        <v>0</v>
      </c>
      <c r="Y347" s="339">
        <v>0</v>
      </c>
      <c r="Z347" s="339">
        <v>0</v>
      </c>
      <c r="AA347" s="339">
        <v>0</v>
      </c>
      <c r="AB347" s="339">
        <v>0</v>
      </c>
      <c r="AC347" s="339">
        <v>0</v>
      </c>
      <c r="AD347" s="339">
        <v>0</v>
      </c>
      <c r="AE347" s="339">
        <v>0</v>
      </c>
      <c r="AF347" s="339">
        <v>0</v>
      </c>
      <c r="AG347" s="305">
        <v>155</v>
      </c>
      <c r="AH347" s="304">
        <v>30</v>
      </c>
      <c r="AI347" s="201" t="str">
        <f>IF(L347&gt;'1d. STPIS MED Threshold'!$C$8,"Yes","NO")</f>
        <v>NO</v>
      </c>
      <c r="AJ347" s="126"/>
    </row>
    <row r="348" spans="2:36" x14ac:dyDescent="0.2">
      <c r="B348" s="287" t="s">
        <v>2756</v>
      </c>
      <c r="C348" s="339">
        <v>0</v>
      </c>
      <c r="D348" s="339">
        <v>0</v>
      </c>
      <c r="E348" s="339">
        <v>6.7030510307799999E-3</v>
      </c>
      <c r="F348" s="339">
        <v>6.7030510307799999E-3</v>
      </c>
      <c r="G348" s="339">
        <v>0</v>
      </c>
      <c r="H348" s="339">
        <v>0</v>
      </c>
      <c r="I348" s="339">
        <v>0</v>
      </c>
      <c r="J348" s="339">
        <v>0</v>
      </c>
      <c r="K348" s="339">
        <v>5.5009454750000004E-3</v>
      </c>
      <c r="L348" s="339">
        <v>5.5009454750000004E-3</v>
      </c>
      <c r="M348" s="339">
        <v>0</v>
      </c>
      <c r="N348" s="339">
        <v>0</v>
      </c>
      <c r="O348" s="339">
        <v>3.8085517220000003E-5</v>
      </c>
      <c r="P348" s="339">
        <v>3.8085517220000003E-5</v>
      </c>
      <c r="Q348" s="339">
        <v>0</v>
      </c>
      <c r="R348" s="339">
        <v>0</v>
      </c>
      <c r="S348" s="339">
        <v>0</v>
      </c>
      <c r="T348" s="339">
        <v>0</v>
      </c>
      <c r="U348" s="339">
        <v>3.1255372020000002E-5</v>
      </c>
      <c r="V348" s="339">
        <v>3.1255372020000002E-5</v>
      </c>
      <c r="W348" s="339">
        <v>0</v>
      </c>
      <c r="X348" s="339">
        <v>0</v>
      </c>
      <c r="Y348" s="339">
        <v>0</v>
      </c>
      <c r="Z348" s="339">
        <v>0</v>
      </c>
      <c r="AA348" s="339">
        <v>0</v>
      </c>
      <c r="AB348" s="339">
        <v>0</v>
      </c>
      <c r="AC348" s="339">
        <v>0</v>
      </c>
      <c r="AD348" s="339">
        <v>0</v>
      </c>
      <c r="AE348" s="339">
        <v>0</v>
      </c>
      <c r="AF348" s="339">
        <v>0</v>
      </c>
      <c r="AG348" s="305">
        <v>125</v>
      </c>
      <c r="AH348" s="304">
        <v>39</v>
      </c>
      <c r="AI348" s="201" t="str">
        <f>IF(L348&gt;'1d. STPIS MED Threshold'!$C$8,"Yes","NO")</f>
        <v>NO</v>
      </c>
      <c r="AJ348" s="126"/>
    </row>
    <row r="349" spans="2:36" x14ac:dyDescent="0.2">
      <c r="B349" s="287" t="s">
        <v>2757</v>
      </c>
      <c r="C349" s="339">
        <v>0</v>
      </c>
      <c r="D349" s="339">
        <v>0</v>
      </c>
      <c r="E349" s="339">
        <v>0.57268049678749</v>
      </c>
      <c r="F349" s="339">
        <v>0.57268049678749</v>
      </c>
      <c r="G349" s="339">
        <v>0</v>
      </c>
      <c r="H349" s="339">
        <v>0</v>
      </c>
      <c r="I349" s="339">
        <v>0</v>
      </c>
      <c r="J349" s="339">
        <v>0</v>
      </c>
      <c r="K349" s="339">
        <v>0.46997765240901002</v>
      </c>
      <c r="L349" s="339">
        <v>0.46997765240901002</v>
      </c>
      <c r="M349" s="339">
        <v>0</v>
      </c>
      <c r="N349" s="339">
        <v>0</v>
      </c>
      <c r="O349" s="339">
        <v>6.5926030308500003E-3</v>
      </c>
      <c r="P349" s="339">
        <v>6.5926030308500003E-3</v>
      </c>
      <c r="Q349" s="339">
        <v>0</v>
      </c>
      <c r="R349" s="339">
        <v>0</v>
      </c>
      <c r="S349" s="339">
        <v>0</v>
      </c>
      <c r="T349" s="339">
        <v>0</v>
      </c>
      <c r="U349" s="339">
        <v>5.41030489615E-3</v>
      </c>
      <c r="V349" s="339">
        <v>5.41030489615E-3</v>
      </c>
      <c r="W349" s="339">
        <v>0</v>
      </c>
      <c r="X349" s="339">
        <v>0</v>
      </c>
      <c r="Y349" s="339">
        <v>0</v>
      </c>
      <c r="Z349" s="339">
        <v>0</v>
      </c>
      <c r="AA349" s="339">
        <v>0</v>
      </c>
      <c r="AB349" s="339">
        <v>0</v>
      </c>
      <c r="AC349" s="339">
        <v>0</v>
      </c>
      <c r="AD349" s="339">
        <v>0</v>
      </c>
      <c r="AE349" s="339">
        <v>0</v>
      </c>
      <c r="AF349" s="339">
        <v>0</v>
      </c>
      <c r="AG349" s="305">
        <v>170</v>
      </c>
      <c r="AH349" s="304">
        <v>45</v>
      </c>
      <c r="AI349" s="201" t="str">
        <f>IF(L349&gt;'1d. STPIS MED Threshold'!$C$8,"Yes","NO")</f>
        <v>NO</v>
      </c>
      <c r="AJ349" s="126"/>
    </row>
    <row r="350" spans="2:36" x14ac:dyDescent="0.2">
      <c r="B350" s="287" t="s">
        <v>2758</v>
      </c>
      <c r="C350" s="339">
        <v>0</v>
      </c>
      <c r="D350" s="339">
        <v>0</v>
      </c>
      <c r="E350" s="339">
        <v>0.25577852510026</v>
      </c>
      <c r="F350" s="339">
        <v>0.25577852510026</v>
      </c>
      <c r="G350" s="339">
        <v>0</v>
      </c>
      <c r="H350" s="339">
        <v>0</v>
      </c>
      <c r="I350" s="339">
        <v>0</v>
      </c>
      <c r="J350" s="339">
        <v>0</v>
      </c>
      <c r="K350" s="339">
        <v>0.20990795292941</v>
      </c>
      <c r="L350" s="339">
        <v>0.20990795292941</v>
      </c>
      <c r="M350" s="339">
        <v>0</v>
      </c>
      <c r="N350" s="339">
        <v>0</v>
      </c>
      <c r="O350" s="339">
        <v>3.4962504808300002E-3</v>
      </c>
      <c r="P350" s="339">
        <v>3.4962504808300002E-3</v>
      </c>
      <c r="Q350" s="339">
        <v>0</v>
      </c>
      <c r="R350" s="339">
        <v>0</v>
      </c>
      <c r="S350" s="339">
        <v>0</v>
      </c>
      <c r="T350" s="339">
        <v>0</v>
      </c>
      <c r="U350" s="339">
        <v>2.8692431511700002E-3</v>
      </c>
      <c r="V350" s="339">
        <v>2.8692431511700002E-3</v>
      </c>
      <c r="W350" s="339">
        <v>0</v>
      </c>
      <c r="X350" s="339">
        <v>0</v>
      </c>
      <c r="Y350" s="339">
        <v>2.5551573503139999E-2</v>
      </c>
      <c r="Z350" s="339">
        <v>2.5551573503139999E-2</v>
      </c>
      <c r="AA350" s="339">
        <v>0</v>
      </c>
      <c r="AB350" s="339">
        <v>0</v>
      </c>
      <c r="AC350" s="339">
        <v>0</v>
      </c>
      <c r="AD350" s="339">
        <v>0</v>
      </c>
      <c r="AE350" s="340">
        <v>2.0969229086249999E-2</v>
      </c>
      <c r="AF350" s="340">
        <v>2.0969229086249999E-2</v>
      </c>
      <c r="AG350" s="305">
        <v>137</v>
      </c>
      <c r="AH350" s="304">
        <v>24</v>
      </c>
      <c r="AI350" s="201" t="str">
        <f>IF(L350&gt;'1d. STPIS MED Threshold'!$C$8,"Yes","NO")</f>
        <v>NO</v>
      </c>
      <c r="AJ350" s="126"/>
    </row>
    <row r="351" spans="2:36" x14ac:dyDescent="0.2">
      <c r="B351" s="287" t="s">
        <v>2759</v>
      </c>
      <c r="C351" s="339">
        <v>0</v>
      </c>
      <c r="D351" s="339">
        <v>0</v>
      </c>
      <c r="E351" s="339">
        <v>4.4940910319999998E-4</v>
      </c>
      <c r="F351" s="339">
        <v>4.4940910319999998E-4</v>
      </c>
      <c r="G351" s="339">
        <v>0</v>
      </c>
      <c r="H351" s="339">
        <v>0</v>
      </c>
      <c r="I351" s="339">
        <v>0</v>
      </c>
      <c r="J351" s="339">
        <v>0</v>
      </c>
      <c r="K351" s="339">
        <v>3.6881338980000001E-4</v>
      </c>
      <c r="L351" s="339">
        <v>3.6881338980000001E-4</v>
      </c>
      <c r="M351" s="339">
        <v>0</v>
      </c>
      <c r="N351" s="339">
        <v>0</v>
      </c>
      <c r="O351" s="339">
        <v>3.80855172E-6</v>
      </c>
      <c r="P351" s="339">
        <v>3.80855172E-6</v>
      </c>
      <c r="Q351" s="339">
        <v>0</v>
      </c>
      <c r="R351" s="339">
        <v>0</v>
      </c>
      <c r="S351" s="339">
        <v>0</v>
      </c>
      <c r="T351" s="339">
        <v>0</v>
      </c>
      <c r="U351" s="339">
        <v>3.1255371999999998E-6</v>
      </c>
      <c r="V351" s="339">
        <v>3.1255371999999998E-6</v>
      </c>
      <c r="W351" s="339">
        <v>0</v>
      </c>
      <c r="X351" s="339">
        <v>0</v>
      </c>
      <c r="Y351" s="339">
        <v>0</v>
      </c>
      <c r="Z351" s="339">
        <v>0</v>
      </c>
      <c r="AA351" s="339">
        <v>0</v>
      </c>
      <c r="AB351" s="339">
        <v>0</v>
      </c>
      <c r="AC351" s="339">
        <v>0</v>
      </c>
      <c r="AD351" s="339">
        <v>0</v>
      </c>
      <c r="AE351" s="339">
        <v>0</v>
      </c>
      <c r="AF351" s="339">
        <v>0</v>
      </c>
      <c r="AG351" s="305">
        <v>103</v>
      </c>
      <c r="AH351" s="304">
        <v>11</v>
      </c>
      <c r="AI351" s="201" t="str">
        <f>IF(L351&gt;'1d. STPIS MED Threshold'!$C$8,"Yes","NO")</f>
        <v>NO</v>
      </c>
      <c r="AJ351" s="126"/>
    </row>
    <row r="352" spans="2:36" x14ac:dyDescent="0.2">
      <c r="B352" s="287" t="s">
        <v>2760</v>
      </c>
      <c r="C352" s="339">
        <v>0</v>
      </c>
      <c r="D352" s="339">
        <v>0</v>
      </c>
      <c r="E352" s="339">
        <v>0</v>
      </c>
      <c r="F352" s="339">
        <v>0</v>
      </c>
      <c r="G352" s="339">
        <v>0</v>
      </c>
      <c r="H352" s="339">
        <v>0</v>
      </c>
      <c r="I352" s="339">
        <v>0</v>
      </c>
      <c r="J352" s="339">
        <v>0</v>
      </c>
      <c r="K352" s="339">
        <v>0</v>
      </c>
      <c r="L352" s="339">
        <v>0</v>
      </c>
      <c r="M352" s="339">
        <v>0</v>
      </c>
      <c r="N352" s="339">
        <v>0</v>
      </c>
      <c r="O352" s="339">
        <v>0</v>
      </c>
      <c r="P352" s="339">
        <v>0</v>
      </c>
      <c r="Q352" s="339">
        <v>0</v>
      </c>
      <c r="R352" s="339">
        <v>0</v>
      </c>
      <c r="S352" s="339">
        <v>0</v>
      </c>
      <c r="T352" s="339">
        <v>0</v>
      </c>
      <c r="U352" s="339">
        <v>0</v>
      </c>
      <c r="V352" s="339">
        <v>0</v>
      </c>
      <c r="W352" s="339">
        <v>0</v>
      </c>
      <c r="X352" s="339">
        <v>0</v>
      </c>
      <c r="Y352" s="339">
        <v>0</v>
      </c>
      <c r="Z352" s="339">
        <v>0</v>
      </c>
      <c r="AA352" s="339">
        <v>0</v>
      </c>
      <c r="AB352" s="339">
        <v>0</v>
      </c>
      <c r="AC352" s="339">
        <v>0</v>
      </c>
      <c r="AD352" s="339">
        <v>0</v>
      </c>
      <c r="AE352" s="339">
        <v>0</v>
      </c>
      <c r="AF352" s="339">
        <v>0</v>
      </c>
      <c r="AG352" s="305">
        <v>48</v>
      </c>
      <c r="AH352" s="304">
        <v>9</v>
      </c>
      <c r="AI352" s="201" t="str">
        <f>IF(L352&gt;'1d. STPIS MED Threshold'!$C$8,"Yes","NO")</f>
        <v>NO</v>
      </c>
      <c r="AJ352" s="126"/>
    </row>
    <row r="353" spans="2:36" x14ac:dyDescent="0.2">
      <c r="B353" s="287" t="s">
        <v>2761</v>
      </c>
      <c r="C353" s="339">
        <v>0</v>
      </c>
      <c r="D353" s="339">
        <v>0</v>
      </c>
      <c r="E353" s="339">
        <v>5.6023795831200004E-3</v>
      </c>
      <c r="F353" s="339">
        <v>5.6023795831200004E-3</v>
      </c>
      <c r="G353" s="339">
        <v>0</v>
      </c>
      <c r="H353" s="339">
        <v>0</v>
      </c>
      <c r="I353" s="339">
        <v>0</v>
      </c>
      <c r="J353" s="339">
        <v>0</v>
      </c>
      <c r="K353" s="339">
        <v>4.5976652237100001E-3</v>
      </c>
      <c r="L353" s="339">
        <v>4.5976652237100001E-3</v>
      </c>
      <c r="M353" s="339">
        <v>0</v>
      </c>
      <c r="N353" s="339">
        <v>0</v>
      </c>
      <c r="O353" s="339">
        <v>4.9511172390000001E-5</v>
      </c>
      <c r="P353" s="339">
        <v>4.9511172390000001E-5</v>
      </c>
      <c r="Q353" s="339">
        <v>0</v>
      </c>
      <c r="R353" s="339">
        <v>0</v>
      </c>
      <c r="S353" s="339">
        <v>0</v>
      </c>
      <c r="T353" s="339">
        <v>0</v>
      </c>
      <c r="U353" s="339">
        <v>4.0631983620000003E-5</v>
      </c>
      <c r="V353" s="339">
        <v>4.0631983620000003E-5</v>
      </c>
      <c r="W353" s="339">
        <v>0</v>
      </c>
      <c r="X353" s="339">
        <v>0</v>
      </c>
      <c r="Y353" s="339">
        <v>0</v>
      </c>
      <c r="Z353" s="339">
        <v>0</v>
      </c>
      <c r="AA353" s="339">
        <v>0</v>
      </c>
      <c r="AB353" s="339">
        <v>0</v>
      </c>
      <c r="AC353" s="339">
        <v>0</v>
      </c>
      <c r="AD353" s="339">
        <v>0</v>
      </c>
      <c r="AE353" s="339">
        <v>0</v>
      </c>
      <c r="AF353" s="339">
        <v>0</v>
      </c>
      <c r="AG353" s="305">
        <v>46</v>
      </c>
      <c r="AH353" s="304">
        <v>4</v>
      </c>
      <c r="AI353" s="201" t="str">
        <f>IF(L353&gt;'1d. STPIS MED Threshold'!$C$8,"Yes","NO")</f>
        <v>NO</v>
      </c>
      <c r="AJ353" s="126"/>
    </row>
    <row r="354" spans="2:36" x14ac:dyDescent="0.2">
      <c r="B354" s="287" t="s">
        <v>2762</v>
      </c>
      <c r="C354" s="339">
        <v>0</v>
      </c>
      <c r="D354" s="339">
        <v>0</v>
      </c>
      <c r="E354" s="339">
        <v>0.14994268129658</v>
      </c>
      <c r="F354" s="339">
        <v>0.14994268129658</v>
      </c>
      <c r="G354" s="339">
        <v>0</v>
      </c>
      <c r="H354" s="339">
        <v>0</v>
      </c>
      <c r="I354" s="339">
        <v>0</v>
      </c>
      <c r="J354" s="339">
        <v>0</v>
      </c>
      <c r="K354" s="339">
        <v>0.12305239963119</v>
      </c>
      <c r="L354" s="339">
        <v>0.12305239963119</v>
      </c>
      <c r="M354" s="339">
        <v>0</v>
      </c>
      <c r="N354" s="339">
        <v>0</v>
      </c>
      <c r="O354" s="339">
        <v>4.75688110082E-3</v>
      </c>
      <c r="P354" s="339">
        <v>4.75688110082E-3</v>
      </c>
      <c r="Q354" s="339">
        <v>0</v>
      </c>
      <c r="R354" s="339">
        <v>0</v>
      </c>
      <c r="S354" s="339">
        <v>0</v>
      </c>
      <c r="T354" s="339">
        <v>0</v>
      </c>
      <c r="U354" s="339">
        <v>3.9037959649299999E-3</v>
      </c>
      <c r="V354" s="339">
        <v>3.9037959649299999E-3</v>
      </c>
      <c r="W354" s="339">
        <v>0</v>
      </c>
      <c r="X354" s="339">
        <v>0</v>
      </c>
      <c r="Y354" s="339">
        <v>0</v>
      </c>
      <c r="Z354" s="339">
        <v>0</v>
      </c>
      <c r="AA354" s="339">
        <v>0</v>
      </c>
      <c r="AB354" s="339">
        <v>0</v>
      </c>
      <c r="AC354" s="339">
        <v>0</v>
      </c>
      <c r="AD354" s="339">
        <v>0</v>
      </c>
      <c r="AE354" s="339">
        <v>0</v>
      </c>
      <c r="AF354" s="339">
        <v>0</v>
      </c>
      <c r="AG354" s="305">
        <v>122</v>
      </c>
      <c r="AH354" s="304">
        <v>41</v>
      </c>
      <c r="AI354" s="201" t="str">
        <f>IF(L354&gt;'1d. STPIS MED Threshold'!$C$8,"Yes","NO")</f>
        <v>NO</v>
      </c>
      <c r="AJ354" s="126"/>
    </row>
    <row r="355" spans="2:36" x14ac:dyDescent="0.2">
      <c r="B355" s="287" t="s">
        <v>2763</v>
      </c>
      <c r="C355" s="339">
        <v>0</v>
      </c>
      <c r="D355" s="339">
        <v>0</v>
      </c>
      <c r="E355" s="339">
        <v>0</v>
      </c>
      <c r="F355" s="339">
        <v>0</v>
      </c>
      <c r="G355" s="339">
        <v>0</v>
      </c>
      <c r="H355" s="339">
        <v>0</v>
      </c>
      <c r="I355" s="339">
        <v>0</v>
      </c>
      <c r="J355" s="339">
        <v>0</v>
      </c>
      <c r="K355" s="339">
        <v>0</v>
      </c>
      <c r="L355" s="339">
        <v>0</v>
      </c>
      <c r="M355" s="339">
        <v>0</v>
      </c>
      <c r="N355" s="339">
        <v>0</v>
      </c>
      <c r="O355" s="339">
        <v>0</v>
      </c>
      <c r="P355" s="339">
        <v>0</v>
      </c>
      <c r="Q355" s="339">
        <v>0</v>
      </c>
      <c r="R355" s="339">
        <v>0</v>
      </c>
      <c r="S355" s="339">
        <v>0</v>
      </c>
      <c r="T355" s="339">
        <v>0</v>
      </c>
      <c r="U355" s="339">
        <v>0</v>
      </c>
      <c r="V355" s="339">
        <v>0</v>
      </c>
      <c r="W355" s="339">
        <v>0</v>
      </c>
      <c r="X355" s="339">
        <v>0</v>
      </c>
      <c r="Y355" s="339">
        <v>0</v>
      </c>
      <c r="Z355" s="339">
        <v>0</v>
      </c>
      <c r="AA355" s="339">
        <v>0</v>
      </c>
      <c r="AB355" s="339">
        <v>0</v>
      </c>
      <c r="AC355" s="339">
        <v>0</v>
      </c>
      <c r="AD355" s="339">
        <v>0</v>
      </c>
      <c r="AE355" s="339">
        <v>0</v>
      </c>
      <c r="AF355" s="339">
        <v>0</v>
      </c>
      <c r="AG355" s="305">
        <v>101</v>
      </c>
      <c r="AH355" s="304">
        <v>9</v>
      </c>
      <c r="AI355" s="201" t="str">
        <f>IF(L355&gt;'1d. STPIS MED Threshold'!$C$8,"Yes","NO")</f>
        <v>NO</v>
      </c>
      <c r="AJ355" s="126"/>
    </row>
    <row r="356" spans="2:36" x14ac:dyDescent="0.2">
      <c r="B356" s="287" t="s">
        <v>2764</v>
      </c>
      <c r="C356" s="339">
        <v>0</v>
      </c>
      <c r="D356" s="339">
        <v>0</v>
      </c>
      <c r="E356" s="339">
        <v>1.9804468954599998E-3</v>
      </c>
      <c r="F356" s="339">
        <v>1.9804468954599998E-3</v>
      </c>
      <c r="G356" s="339">
        <v>0</v>
      </c>
      <c r="H356" s="339">
        <v>0</v>
      </c>
      <c r="I356" s="339">
        <v>0</v>
      </c>
      <c r="J356" s="339">
        <v>0</v>
      </c>
      <c r="K356" s="339">
        <v>1.6252793448899999E-3</v>
      </c>
      <c r="L356" s="339">
        <v>1.6252793448899999E-3</v>
      </c>
      <c r="M356" s="339">
        <v>0</v>
      </c>
      <c r="N356" s="339">
        <v>0</v>
      </c>
      <c r="O356" s="339">
        <v>1.142565517E-5</v>
      </c>
      <c r="P356" s="339">
        <v>1.142565517E-5</v>
      </c>
      <c r="Q356" s="339">
        <v>0</v>
      </c>
      <c r="R356" s="339">
        <v>0</v>
      </c>
      <c r="S356" s="339">
        <v>0</v>
      </c>
      <c r="T356" s="339">
        <v>0</v>
      </c>
      <c r="U356" s="339">
        <v>9.3766116100000005E-6</v>
      </c>
      <c r="V356" s="339">
        <v>9.3766116100000005E-6</v>
      </c>
      <c r="W356" s="339">
        <v>0</v>
      </c>
      <c r="X356" s="339">
        <v>0</v>
      </c>
      <c r="Y356" s="339">
        <v>0</v>
      </c>
      <c r="Z356" s="339">
        <v>0</v>
      </c>
      <c r="AA356" s="339">
        <v>0</v>
      </c>
      <c r="AB356" s="339">
        <v>0</v>
      </c>
      <c r="AC356" s="339">
        <v>0</v>
      </c>
      <c r="AD356" s="339">
        <v>0</v>
      </c>
      <c r="AE356" s="339">
        <v>0</v>
      </c>
      <c r="AF356" s="339">
        <v>0</v>
      </c>
      <c r="AG356" s="305">
        <v>107</v>
      </c>
      <c r="AH356" s="304">
        <v>8</v>
      </c>
      <c r="AI356" s="201" t="str">
        <f>IF(L356&gt;'1d. STPIS MED Threshold'!$C$8,"Yes","NO")</f>
        <v>NO</v>
      </c>
      <c r="AJ356" s="126"/>
    </row>
    <row r="357" spans="2:36" x14ac:dyDescent="0.2">
      <c r="B357" s="287" t="s">
        <v>2765</v>
      </c>
      <c r="C357" s="339">
        <v>0</v>
      </c>
      <c r="D357" s="339">
        <v>0</v>
      </c>
      <c r="E357" s="339">
        <v>0.81614216561868003</v>
      </c>
      <c r="F357" s="339">
        <v>0.81614216561868003</v>
      </c>
      <c r="G357" s="339">
        <v>0</v>
      </c>
      <c r="H357" s="339">
        <v>0</v>
      </c>
      <c r="I357" s="339">
        <v>0</v>
      </c>
      <c r="J357" s="339">
        <v>0</v>
      </c>
      <c r="K357" s="339">
        <v>0.66977761802809999</v>
      </c>
      <c r="L357" s="339">
        <v>0.66977761802809999</v>
      </c>
      <c r="M357" s="339">
        <v>0</v>
      </c>
      <c r="N357" s="339">
        <v>0</v>
      </c>
      <c r="O357" s="339">
        <v>8.4397506160300007E-3</v>
      </c>
      <c r="P357" s="339">
        <v>8.4397506160300007E-3</v>
      </c>
      <c r="Q357" s="339">
        <v>0</v>
      </c>
      <c r="R357" s="339">
        <v>0</v>
      </c>
      <c r="S357" s="339">
        <v>0</v>
      </c>
      <c r="T357" s="339">
        <v>0</v>
      </c>
      <c r="U357" s="339">
        <v>6.9261904389800004E-3</v>
      </c>
      <c r="V357" s="339">
        <v>6.9261904389800004E-3</v>
      </c>
      <c r="W357" s="339">
        <v>0</v>
      </c>
      <c r="X357" s="339">
        <v>0</v>
      </c>
      <c r="Y357" s="339">
        <v>0</v>
      </c>
      <c r="Z357" s="339">
        <v>0</v>
      </c>
      <c r="AA357" s="339">
        <v>0</v>
      </c>
      <c r="AB357" s="339">
        <v>0</v>
      </c>
      <c r="AC357" s="339">
        <v>0</v>
      </c>
      <c r="AD357" s="339">
        <v>0</v>
      </c>
      <c r="AE357" s="339">
        <v>0</v>
      </c>
      <c r="AF357" s="339">
        <v>0</v>
      </c>
      <c r="AG357" s="305">
        <v>126</v>
      </c>
      <c r="AH357" s="304">
        <v>11</v>
      </c>
      <c r="AI357" s="201" t="str">
        <f>IF(L357&gt;'1d. STPIS MED Threshold'!$C$8,"Yes","NO")</f>
        <v>NO</v>
      </c>
      <c r="AJ357" s="126"/>
    </row>
    <row r="358" spans="2:36" x14ac:dyDescent="0.2">
      <c r="B358" s="287" t="s">
        <v>2766</v>
      </c>
      <c r="C358" s="339">
        <v>0</v>
      </c>
      <c r="D358" s="339">
        <v>0</v>
      </c>
      <c r="E358" s="339">
        <v>1.5424634474199999E-3</v>
      </c>
      <c r="F358" s="339">
        <v>1.5424634474199999E-3</v>
      </c>
      <c r="G358" s="339">
        <v>0</v>
      </c>
      <c r="H358" s="339">
        <v>0</v>
      </c>
      <c r="I358" s="339">
        <v>0</v>
      </c>
      <c r="J358" s="339">
        <v>0</v>
      </c>
      <c r="K358" s="339">
        <v>1.2658425666899999E-3</v>
      </c>
      <c r="L358" s="339">
        <v>1.2658425666899999E-3</v>
      </c>
      <c r="M358" s="339">
        <v>0</v>
      </c>
      <c r="N358" s="339">
        <v>0</v>
      </c>
      <c r="O358" s="339">
        <v>2.2851310330000001E-5</v>
      </c>
      <c r="P358" s="339">
        <v>2.2851310330000001E-5</v>
      </c>
      <c r="Q358" s="339">
        <v>0</v>
      </c>
      <c r="R358" s="339">
        <v>0</v>
      </c>
      <c r="S358" s="339">
        <v>0</v>
      </c>
      <c r="T358" s="339">
        <v>0</v>
      </c>
      <c r="U358" s="339">
        <v>1.8753223210000001E-5</v>
      </c>
      <c r="V358" s="339">
        <v>1.8753223210000001E-5</v>
      </c>
      <c r="W358" s="339">
        <v>0</v>
      </c>
      <c r="X358" s="339">
        <v>0</v>
      </c>
      <c r="Y358" s="339">
        <v>0</v>
      </c>
      <c r="Z358" s="339">
        <v>0</v>
      </c>
      <c r="AA358" s="339">
        <v>0</v>
      </c>
      <c r="AB358" s="339">
        <v>0</v>
      </c>
      <c r="AC358" s="339">
        <v>0</v>
      </c>
      <c r="AD358" s="339">
        <v>0</v>
      </c>
      <c r="AE358" s="339">
        <v>0</v>
      </c>
      <c r="AF358" s="339">
        <v>0</v>
      </c>
      <c r="AG358" s="305">
        <v>93</v>
      </c>
      <c r="AH358" s="304">
        <v>6</v>
      </c>
      <c r="AI358" s="201" t="str">
        <f>IF(L358&gt;'1d. STPIS MED Threshold'!$C$8,"Yes","NO")</f>
        <v>NO</v>
      </c>
      <c r="AJ358" s="126"/>
    </row>
    <row r="359" spans="2:36" x14ac:dyDescent="0.2">
      <c r="B359" s="287" t="s">
        <v>2767</v>
      </c>
      <c r="C359" s="339">
        <v>0</v>
      </c>
      <c r="D359" s="339">
        <v>0</v>
      </c>
      <c r="E359" s="339">
        <v>1.56912330948E-3</v>
      </c>
      <c r="F359" s="339">
        <v>1.56912330948E-3</v>
      </c>
      <c r="G359" s="339">
        <v>0</v>
      </c>
      <c r="H359" s="339">
        <v>0</v>
      </c>
      <c r="I359" s="339">
        <v>0</v>
      </c>
      <c r="J359" s="339">
        <v>0</v>
      </c>
      <c r="K359" s="339">
        <v>1.2877213271E-3</v>
      </c>
      <c r="L359" s="339">
        <v>1.2877213271E-3</v>
      </c>
      <c r="M359" s="339">
        <v>0</v>
      </c>
      <c r="N359" s="339">
        <v>0</v>
      </c>
      <c r="O359" s="339">
        <v>1.142565517E-5</v>
      </c>
      <c r="P359" s="339">
        <v>1.142565517E-5</v>
      </c>
      <c r="Q359" s="339">
        <v>0</v>
      </c>
      <c r="R359" s="339">
        <v>0</v>
      </c>
      <c r="S359" s="339">
        <v>0</v>
      </c>
      <c r="T359" s="339">
        <v>0</v>
      </c>
      <c r="U359" s="339">
        <v>9.3766116100000005E-6</v>
      </c>
      <c r="V359" s="339">
        <v>9.3766116100000005E-6</v>
      </c>
      <c r="W359" s="339">
        <v>0</v>
      </c>
      <c r="X359" s="339">
        <v>0</v>
      </c>
      <c r="Y359" s="339">
        <v>0</v>
      </c>
      <c r="Z359" s="339">
        <v>0</v>
      </c>
      <c r="AA359" s="339">
        <v>0</v>
      </c>
      <c r="AB359" s="339">
        <v>0</v>
      </c>
      <c r="AC359" s="339">
        <v>0</v>
      </c>
      <c r="AD359" s="339">
        <v>0</v>
      </c>
      <c r="AE359" s="339">
        <v>0</v>
      </c>
      <c r="AF359" s="339">
        <v>0</v>
      </c>
      <c r="AG359" s="305">
        <v>51</v>
      </c>
      <c r="AH359" s="304">
        <v>2</v>
      </c>
      <c r="AI359" s="201" t="str">
        <f>IF(L359&gt;'1d. STPIS MED Threshold'!$C$8,"Yes","NO")</f>
        <v>NO</v>
      </c>
      <c r="AJ359" s="126"/>
    </row>
    <row r="360" spans="2:36" x14ac:dyDescent="0.2">
      <c r="B360" s="287" t="s">
        <v>2768</v>
      </c>
      <c r="C360" s="339">
        <v>0</v>
      </c>
      <c r="D360" s="339">
        <v>0</v>
      </c>
      <c r="E360" s="339">
        <v>3.8999569633700001E-3</v>
      </c>
      <c r="F360" s="339">
        <v>3.8999569633700001E-3</v>
      </c>
      <c r="G360" s="339">
        <v>0</v>
      </c>
      <c r="H360" s="339">
        <v>0</v>
      </c>
      <c r="I360" s="339">
        <v>0</v>
      </c>
      <c r="J360" s="339">
        <v>0</v>
      </c>
      <c r="K360" s="339">
        <v>3.2005500945500001E-3</v>
      </c>
      <c r="L360" s="339">
        <v>3.2005500945500001E-3</v>
      </c>
      <c r="M360" s="339">
        <v>0</v>
      </c>
      <c r="N360" s="339">
        <v>0</v>
      </c>
      <c r="O360" s="339">
        <v>4.9511172390000001E-5</v>
      </c>
      <c r="P360" s="339">
        <v>4.9511172390000001E-5</v>
      </c>
      <c r="Q360" s="339">
        <v>0</v>
      </c>
      <c r="R360" s="339">
        <v>0</v>
      </c>
      <c r="S360" s="339">
        <v>0</v>
      </c>
      <c r="T360" s="339">
        <v>0</v>
      </c>
      <c r="U360" s="339">
        <v>4.0631983620000003E-5</v>
      </c>
      <c r="V360" s="339">
        <v>4.0631983620000003E-5</v>
      </c>
      <c r="W360" s="339">
        <v>0</v>
      </c>
      <c r="X360" s="339">
        <v>0</v>
      </c>
      <c r="Y360" s="339">
        <v>0</v>
      </c>
      <c r="Z360" s="339">
        <v>0</v>
      </c>
      <c r="AA360" s="339">
        <v>0</v>
      </c>
      <c r="AB360" s="339">
        <v>0</v>
      </c>
      <c r="AC360" s="339">
        <v>0</v>
      </c>
      <c r="AD360" s="339">
        <v>0</v>
      </c>
      <c r="AE360" s="339">
        <v>0</v>
      </c>
      <c r="AF360" s="339">
        <v>0</v>
      </c>
      <c r="AG360" s="305">
        <v>22</v>
      </c>
      <c r="AH360" s="304">
        <v>0</v>
      </c>
      <c r="AI360" s="201" t="str">
        <f>IF(L360&gt;'1d. STPIS MED Threshold'!$C$8,"Yes","NO")</f>
        <v>NO</v>
      </c>
      <c r="AJ360" s="126"/>
    </row>
    <row r="361" spans="2:36" x14ac:dyDescent="0.2">
      <c r="B361" s="287" t="s">
        <v>2769</v>
      </c>
      <c r="C361" s="339">
        <v>2.8408100665799998E-3</v>
      </c>
      <c r="D361" s="339">
        <v>2.8408100665799998E-3</v>
      </c>
      <c r="E361" s="339">
        <v>3.6181241359000001E-4</v>
      </c>
      <c r="F361" s="339">
        <v>3.6181241359000001E-4</v>
      </c>
      <c r="G361" s="339">
        <v>0</v>
      </c>
      <c r="H361" s="339">
        <v>0</v>
      </c>
      <c r="I361" s="339">
        <v>0</v>
      </c>
      <c r="J361" s="339">
        <v>0</v>
      </c>
      <c r="K361" s="339">
        <v>8.0638859804000001E-4</v>
      </c>
      <c r="L361" s="339">
        <v>8.0638859804000001E-4</v>
      </c>
      <c r="M361" s="339">
        <v>3.4856565229999998E-5</v>
      </c>
      <c r="N361" s="339">
        <v>3.4856565229999998E-5</v>
      </c>
      <c r="O361" s="339">
        <v>3.80855172E-6</v>
      </c>
      <c r="P361" s="339">
        <v>3.80855172E-6</v>
      </c>
      <c r="Q361" s="339">
        <v>0</v>
      </c>
      <c r="R361" s="339">
        <v>0</v>
      </c>
      <c r="S361" s="339">
        <v>0</v>
      </c>
      <c r="T361" s="339">
        <v>0</v>
      </c>
      <c r="U361" s="339">
        <v>9.3766116100000005E-6</v>
      </c>
      <c r="V361" s="339">
        <v>9.3766116100000005E-6</v>
      </c>
      <c r="W361" s="339">
        <v>0</v>
      </c>
      <c r="X361" s="339">
        <v>0</v>
      </c>
      <c r="Y361" s="339">
        <v>0</v>
      </c>
      <c r="Z361" s="339">
        <v>0</v>
      </c>
      <c r="AA361" s="339">
        <v>0</v>
      </c>
      <c r="AB361" s="339">
        <v>0</v>
      </c>
      <c r="AC361" s="339">
        <v>0</v>
      </c>
      <c r="AD361" s="339">
        <v>0</v>
      </c>
      <c r="AE361" s="339">
        <v>0</v>
      </c>
      <c r="AF361" s="339">
        <v>0</v>
      </c>
      <c r="AG361" s="305">
        <v>91</v>
      </c>
      <c r="AH361" s="304">
        <v>7</v>
      </c>
      <c r="AI361" s="201" t="str">
        <f>IF(L361&gt;'1d. STPIS MED Threshold'!$C$8,"Yes","NO")</f>
        <v>NO</v>
      </c>
      <c r="AJ361" s="126"/>
    </row>
    <row r="362" spans="2:36" x14ac:dyDescent="0.2">
      <c r="B362" s="287" t="s">
        <v>2770</v>
      </c>
      <c r="C362" s="339">
        <v>0</v>
      </c>
      <c r="D362" s="339">
        <v>0</v>
      </c>
      <c r="E362" s="339">
        <v>6.50119778952E-3</v>
      </c>
      <c r="F362" s="339">
        <v>6.50119778952E-3</v>
      </c>
      <c r="G362" s="339">
        <v>0</v>
      </c>
      <c r="H362" s="339">
        <v>0</v>
      </c>
      <c r="I362" s="339">
        <v>0</v>
      </c>
      <c r="J362" s="339">
        <v>0</v>
      </c>
      <c r="K362" s="339">
        <v>5.33529200331E-3</v>
      </c>
      <c r="L362" s="339">
        <v>5.33529200331E-3</v>
      </c>
      <c r="M362" s="339">
        <v>0</v>
      </c>
      <c r="N362" s="339">
        <v>0</v>
      </c>
      <c r="O362" s="339">
        <v>1.142565517E-5</v>
      </c>
      <c r="P362" s="339">
        <v>1.142565517E-5</v>
      </c>
      <c r="Q362" s="339">
        <v>0</v>
      </c>
      <c r="R362" s="339">
        <v>0</v>
      </c>
      <c r="S362" s="339">
        <v>0</v>
      </c>
      <c r="T362" s="339">
        <v>0</v>
      </c>
      <c r="U362" s="339">
        <v>9.3766116100000005E-6</v>
      </c>
      <c r="V362" s="339">
        <v>9.3766116100000005E-6</v>
      </c>
      <c r="W362" s="339">
        <v>0</v>
      </c>
      <c r="X362" s="339">
        <v>0</v>
      </c>
      <c r="Y362" s="339">
        <v>0</v>
      </c>
      <c r="Z362" s="339">
        <v>0</v>
      </c>
      <c r="AA362" s="339">
        <v>0</v>
      </c>
      <c r="AB362" s="339">
        <v>0</v>
      </c>
      <c r="AC362" s="339">
        <v>0</v>
      </c>
      <c r="AD362" s="339">
        <v>0</v>
      </c>
      <c r="AE362" s="339">
        <v>0</v>
      </c>
      <c r="AF362" s="339">
        <v>0</v>
      </c>
      <c r="AG362" s="305">
        <v>72</v>
      </c>
      <c r="AH362" s="304">
        <v>3</v>
      </c>
      <c r="AI362" s="201" t="str">
        <f>IF(L362&gt;'1d. STPIS MED Threshold'!$C$8,"Yes","NO")</f>
        <v>NO</v>
      </c>
      <c r="AJ362" s="126"/>
    </row>
    <row r="363" spans="2:36" x14ac:dyDescent="0.2">
      <c r="B363" s="287" t="s">
        <v>2771</v>
      </c>
      <c r="C363" s="339">
        <v>0</v>
      </c>
      <c r="D363" s="339">
        <v>0</v>
      </c>
      <c r="E363" s="339">
        <v>6.8173075824000005E-4</v>
      </c>
      <c r="F363" s="339">
        <v>6.8173075824000005E-4</v>
      </c>
      <c r="G363" s="339">
        <v>0</v>
      </c>
      <c r="H363" s="339">
        <v>0</v>
      </c>
      <c r="I363" s="339">
        <v>0</v>
      </c>
      <c r="J363" s="339">
        <v>0</v>
      </c>
      <c r="K363" s="339">
        <v>5.5947115910999999E-4</v>
      </c>
      <c r="L363" s="339">
        <v>5.5947115910999999E-4</v>
      </c>
      <c r="M363" s="339">
        <v>0</v>
      </c>
      <c r="N363" s="339">
        <v>0</v>
      </c>
      <c r="O363" s="339">
        <v>3.80855172E-6</v>
      </c>
      <c r="P363" s="339">
        <v>3.80855172E-6</v>
      </c>
      <c r="Q363" s="339">
        <v>0</v>
      </c>
      <c r="R363" s="339">
        <v>0</v>
      </c>
      <c r="S363" s="339">
        <v>0</v>
      </c>
      <c r="T363" s="339">
        <v>0</v>
      </c>
      <c r="U363" s="339">
        <v>3.1255371999999998E-6</v>
      </c>
      <c r="V363" s="339">
        <v>3.1255371999999998E-6</v>
      </c>
      <c r="W363" s="339">
        <v>0</v>
      </c>
      <c r="X363" s="339">
        <v>0</v>
      </c>
      <c r="Y363" s="339">
        <v>0</v>
      </c>
      <c r="Z363" s="339">
        <v>0</v>
      </c>
      <c r="AA363" s="339">
        <v>0</v>
      </c>
      <c r="AB363" s="339">
        <v>0</v>
      </c>
      <c r="AC363" s="339">
        <v>0</v>
      </c>
      <c r="AD363" s="339">
        <v>0</v>
      </c>
      <c r="AE363" s="339">
        <v>0</v>
      </c>
      <c r="AF363" s="339">
        <v>0</v>
      </c>
      <c r="AG363" s="305">
        <v>98</v>
      </c>
      <c r="AH363" s="304">
        <v>2</v>
      </c>
      <c r="AI363" s="201" t="str">
        <f>IF(L363&gt;'1d. STPIS MED Threshold'!$C$8,"Yes","NO")</f>
        <v>NO</v>
      </c>
      <c r="AJ363" s="126"/>
    </row>
    <row r="364" spans="2:36" x14ac:dyDescent="0.2">
      <c r="B364" s="287" t="s">
        <v>2772</v>
      </c>
      <c r="C364" s="339">
        <v>0</v>
      </c>
      <c r="D364" s="339">
        <v>0</v>
      </c>
      <c r="E364" s="339">
        <v>7.5138916924059995E-2</v>
      </c>
      <c r="F364" s="339">
        <v>7.5138916924059995E-2</v>
      </c>
      <c r="G364" s="339">
        <v>0</v>
      </c>
      <c r="H364" s="339">
        <v>0</v>
      </c>
      <c r="I364" s="339">
        <v>0</v>
      </c>
      <c r="J364" s="339">
        <v>0</v>
      </c>
      <c r="K364" s="339">
        <v>6.1663723452470003E-2</v>
      </c>
      <c r="L364" s="339">
        <v>6.1663723452470003E-2</v>
      </c>
      <c r="M364" s="339">
        <v>0</v>
      </c>
      <c r="N364" s="339">
        <v>0</v>
      </c>
      <c r="O364" s="339">
        <v>3.6181241359000001E-4</v>
      </c>
      <c r="P364" s="339">
        <v>3.6181241359000001E-4</v>
      </c>
      <c r="Q364" s="339">
        <v>0</v>
      </c>
      <c r="R364" s="339">
        <v>0</v>
      </c>
      <c r="S364" s="339">
        <v>0</v>
      </c>
      <c r="T364" s="339">
        <v>0</v>
      </c>
      <c r="U364" s="339">
        <v>2.9692603416000001E-4</v>
      </c>
      <c r="V364" s="339">
        <v>2.9692603416000001E-4</v>
      </c>
      <c r="W364" s="339">
        <v>0</v>
      </c>
      <c r="X364" s="339">
        <v>0</v>
      </c>
      <c r="Y364" s="339">
        <v>0</v>
      </c>
      <c r="Z364" s="339">
        <v>0</v>
      </c>
      <c r="AA364" s="339">
        <v>0</v>
      </c>
      <c r="AB364" s="339">
        <v>0</v>
      </c>
      <c r="AC364" s="339">
        <v>0</v>
      </c>
      <c r="AD364" s="339">
        <v>0</v>
      </c>
      <c r="AE364" s="339">
        <v>0</v>
      </c>
      <c r="AF364" s="339">
        <v>0</v>
      </c>
      <c r="AG364" s="305">
        <v>176</v>
      </c>
      <c r="AH364" s="304">
        <v>45</v>
      </c>
      <c r="AI364" s="201" t="str">
        <f>IF(L364&gt;'1d. STPIS MED Threshold'!$C$8,"Yes","NO")</f>
        <v>NO</v>
      </c>
      <c r="AJ364" s="126"/>
    </row>
    <row r="365" spans="2:36" x14ac:dyDescent="0.2">
      <c r="B365" s="287" t="s">
        <v>2773</v>
      </c>
      <c r="C365" s="339">
        <v>0</v>
      </c>
      <c r="D365" s="339">
        <v>0</v>
      </c>
      <c r="E365" s="339">
        <v>1.184459585553E-2</v>
      </c>
      <c r="F365" s="339">
        <v>1.184459585553E-2</v>
      </c>
      <c r="G365" s="339">
        <v>0</v>
      </c>
      <c r="H365" s="339">
        <v>0</v>
      </c>
      <c r="I365" s="339">
        <v>0</v>
      </c>
      <c r="J365" s="339">
        <v>0</v>
      </c>
      <c r="K365" s="339">
        <v>9.7204206973100001E-3</v>
      </c>
      <c r="L365" s="339">
        <v>9.7204206973100001E-3</v>
      </c>
      <c r="M365" s="339">
        <v>0</v>
      </c>
      <c r="N365" s="339">
        <v>0</v>
      </c>
      <c r="O365" s="339">
        <v>4.1894068939999999E-5</v>
      </c>
      <c r="P365" s="339">
        <v>4.1894068939999999E-5</v>
      </c>
      <c r="Q365" s="339">
        <v>0</v>
      </c>
      <c r="R365" s="339">
        <v>0</v>
      </c>
      <c r="S365" s="339">
        <v>0</v>
      </c>
      <c r="T365" s="339">
        <v>0</v>
      </c>
      <c r="U365" s="339">
        <v>3.4380909220000002E-5</v>
      </c>
      <c r="V365" s="339">
        <v>3.4380909220000002E-5</v>
      </c>
      <c r="W365" s="339">
        <v>0</v>
      </c>
      <c r="X365" s="339">
        <v>0</v>
      </c>
      <c r="Y365" s="339">
        <v>0</v>
      </c>
      <c r="Z365" s="339">
        <v>0</v>
      </c>
      <c r="AA365" s="339">
        <v>0</v>
      </c>
      <c r="AB365" s="339">
        <v>0</v>
      </c>
      <c r="AC365" s="339">
        <v>0</v>
      </c>
      <c r="AD365" s="339">
        <v>0</v>
      </c>
      <c r="AE365" s="339">
        <v>0</v>
      </c>
      <c r="AF365" s="339">
        <v>0</v>
      </c>
      <c r="AG365" s="305">
        <v>93</v>
      </c>
      <c r="AH365" s="304">
        <v>25</v>
      </c>
      <c r="AI365" s="201" t="str">
        <f>IF(L365&gt;'1d. STPIS MED Threshold'!$C$8,"Yes","NO")</f>
        <v>NO</v>
      </c>
      <c r="AJ365" s="126"/>
    </row>
    <row r="366" spans="2:36" x14ac:dyDescent="0.2">
      <c r="B366" s="287" t="s">
        <v>2774</v>
      </c>
      <c r="C366" s="339">
        <v>0</v>
      </c>
      <c r="D366" s="339">
        <v>0</v>
      </c>
      <c r="E366" s="339">
        <v>3.7323806875999999E-4</v>
      </c>
      <c r="F366" s="339">
        <v>3.7323806875999999E-4</v>
      </c>
      <c r="G366" s="339">
        <v>0</v>
      </c>
      <c r="H366" s="339">
        <v>0</v>
      </c>
      <c r="I366" s="339">
        <v>0</v>
      </c>
      <c r="J366" s="339">
        <v>0</v>
      </c>
      <c r="K366" s="339">
        <v>3.0630264577000002E-4</v>
      </c>
      <c r="L366" s="339">
        <v>3.0630264577000002E-4</v>
      </c>
      <c r="M366" s="339">
        <v>0</v>
      </c>
      <c r="N366" s="339">
        <v>0</v>
      </c>
      <c r="O366" s="339">
        <v>3.80855172E-6</v>
      </c>
      <c r="P366" s="339">
        <v>3.80855172E-6</v>
      </c>
      <c r="Q366" s="339">
        <v>0</v>
      </c>
      <c r="R366" s="339">
        <v>0</v>
      </c>
      <c r="S366" s="339">
        <v>0</v>
      </c>
      <c r="T366" s="339">
        <v>0</v>
      </c>
      <c r="U366" s="339">
        <v>3.1255371999999998E-6</v>
      </c>
      <c r="V366" s="339">
        <v>3.1255371999999998E-6</v>
      </c>
      <c r="W366" s="339">
        <v>0</v>
      </c>
      <c r="X366" s="339">
        <v>0</v>
      </c>
      <c r="Y366" s="339">
        <v>0</v>
      </c>
      <c r="Z366" s="339">
        <v>0</v>
      </c>
      <c r="AA366" s="339">
        <v>0</v>
      </c>
      <c r="AB366" s="339">
        <v>0</v>
      </c>
      <c r="AC366" s="339">
        <v>0</v>
      </c>
      <c r="AD366" s="339">
        <v>0</v>
      </c>
      <c r="AE366" s="339">
        <v>0</v>
      </c>
      <c r="AF366" s="339">
        <v>0</v>
      </c>
      <c r="AG366" s="305">
        <v>41</v>
      </c>
      <c r="AH366" s="304">
        <v>23</v>
      </c>
      <c r="AI366" s="201" t="str">
        <f>IF(L366&gt;'1d. STPIS MED Threshold'!$C$8,"Yes","NO")</f>
        <v>NO</v>
      </c>
      <c r="AJ366" s="126"/>
    </row>
    <row r="367" spans="2:36" x14ac:dyDescent="0.2">
      <c r="B367" s="287" t="s">
        <v>2775</v>
      </c>
      <c r="C367" s="339">
        <v>0</v>
      </c>
      <c r="D367" s="339">
        <v>0</v>
      </c>
      <c r="E367" s="339">
        <v>0.76553032178452995</v>
      </c>
      <c r="F367" s="339">
        <v>0.76553032178452995</v>
      </c>
      <c r="G367" s="339">
        <v>0</v>
      </c>
      <c r="H367" s="339">
        <v>0</v>
      </c>
      <c r="I367" s="339">
        <v>0</v>
      </c>
      <c r="J367" s="339">
        <v>0</v>
      </c>
      <c r="K367" s="339">
        <v>0.62824235415462004</v>
      </c>
      <c r="L367" s="339">
        <v>0.62824235415462004</v>
      </c>
      <c r="M367" s="339">
        <v>0</v>
      </c>
      <c r="N367" s="339">
        <v>0</v>
      </c>
      <c r="O367" s="339">
        <v>1.2632966062E-2</v>
      </c>
      <c r="P367" s="339">
        <v>1.2632966062E-2</v>
      </c>
      <c r="Q367" s="339">
        <v>0</v>
      </c>
      <c r="R367" s="339">
        <v>0</v>
      </c>
      <c r="S367" s="339">
        <v>0</v>
      </c>
      <c r="T367" s="339">
        <v>0</v>
      </c>
      <c r="U367" s="339">
        <v>1.0367406898060001E-2</v>
      </c>
      <c r="V367" s="339">
        <v>1.0367406898060001E-2</v>
      </c>
      <c r="W367" s="339">
        <v>0</v>
      </c>
      <c r="X367" s="339">
        <v>0</v>
      </c>
      <c r="Y367" s="339">
        <v>1.2172131303630001E-2</v>
      </c>
      <c r="Z367" s="339">
        <v>1.2172131303630001E-2</v>
      </c>
      <c r="AA367" s="339">
        <v>0</v>
      </c>
      <c r="AB367" s="339">
        <v>0</v>
      </c>
      <c r="AC367" s="339">
        <v>0</v>
      </c>
      <c r="AD367" s="339">
        <v>0</v>
      </c>
      <c r="AE367" s="340">
        <v>9.9892168966499995E-3</v>
      </c>
      <c r="AF367" s="340">
        <v>9.9892168966499995E-3</v>
      </c>
      <c r="AG367" s="305">
        <v>162</v>
      </c>
      <c r="AH367" s="304">
        <v>105</v>
      </c>
      <c r="AI367" s="201" t="str">
        <f>IF(L367&gt;'1d. STPIS MED Threshold'!$C$8,"Yes","NO")</f>
        <v>NO</v>
      </c>
      <c r="AJ367" s="126"/>
    </row>
    <row r="368" spans="2:36" x14ac:dyDescent="0.2">
      <c r="B368" s="287" t="s">
        <v>2776</v>
      </c>
      <c r="C368" s="339">
        <v>0</v>
      </c>
      <c r="D368" s="339">
        <v>0</v>
      </c>
      <c r="E368" s="339">
        <v>5.1244063419999999E-2</v>
      </c>
      <c r="F368" s="339">
        <v>5.1244063419999999E-2</v>
      </c>
      <c r="G368" s="339">
        <v>0</v>
      </c>
      <c r="H368" s="339">
        <v>0</v>
      </c>
      <c r="I368" s="339">
        <v>0</v>
      </c>
      <c r="J368" s="339">
        <v>0</v>
      </c>
      <c r="K368" s="339">
        <v>4.2054103048959998E-2</v>
      </c>
      <c r="L368" s="339">
        <v>4.2054103048959998E-2</v>
      </c>
      <c r="M368" s="339">
        <v>0</v>
      </c>
      <c r="N368" s="339">
        <v>0</v>
      </c>
      <c r="O368" s="339">
        <v>3.7323806875999999E-4</v>
      </c>
      <c r="P368" s="339">
        <v>3.7323806875999999E-4</v>
      </c>
      <c r="Q368" s="339">
        <v>0</v>
      </c>
      <c r="R368" s="339">
        <v>0</v>
      </c>
      <c r="S368" s="339">
        <v>0</v>
      </c>
      <c r="T368" s="339">
        <v>0</v>
      </c>
      <c r="U368" s="339">
        <v>3.0630264577000002E-4</v>
      </c>
      <c r="V368" s="339">
        <v>3.0630264577000002E-4</v>
      </c>
      <c r="W368" s="339">
        <v>0</v>
      </c>
      <c r="X368" s="339">
        <v>0</v>
      </c>
      <c r="Y368" s="339">
        <v>0</v>
      </c>
      <c r="Z368" s="339">
        <v>0</v>
      </c>
      <c r="AA368" s="339">
        <v>0</v>
      </c>
      <c r="AB368" s="339">
        <v>0</v>
      </c>
      <c r="AC368" s="339">
        <v>0</v>
      </c>
      <c r="AD368" s="339">
        <v>0</v>
      </c>
      <c r="AE368" s="339">
        <v>0</v>
      </c>
      <c r="AF368" s="339">
        <v>0</v>
      </c>
      <c r="AG368" s="305">
        <v>76</v>
      </c>
      <c r="AH368" s="304">
        <v>5</v>
      </c>
      <c r="AI368" s="201" t="str">
        <f>IF(L368&gt;'1d. STPIS MED Threshold'!$C$8,"Yes","NO")</f>
        <v>NO</v>
      </c>
      <c r="AJ368" s="126"/>
    </row>
    <row r="369" spans="2:36" x14ac:dyDescent="0.2">
      <c r="B369" s="287" t="s">
        <v>2777</v>
      </c>
      <c r="C369" s="339">
        <v>0</v>
      </c>
      <c r="D369" s="339">
        <v>0</v>
      </c>
      <c r="E369" s="339">
        <v>6.8759592789650006E-2</v>
      </c>
      <c r="F369" s="339">
        <v>6.8759592789650006E-2</v>
      </c>
      <c r="G369" s="339">
        <v>0</v>
      </c>
      <c r="H369" s="339">
        <v>0</v>
      </c>
      <c r="I369" s="339">
        <v>0</v>
      </c>
      <c r="J369" s="339">
        <v>0</v>
      </c>
      <c r="K369" s="339">
        <v>5.6428448639610003E-2</v>
      </c>
      <c r="L369" s="339">
        <v>5.6428448639610003E-2</v>
      </c>
      <c r="M369" s="339">
        <v>0</v>
      </c>
      <c r="N369" s="339">
        <v>0</v>
      </c>
      <c r="O369" s="339">
        <v>1.37488717166E-3</v>
      </c>
      <c r="P369" s="339">
        <v>1.37488717166E-3</v>
      </c>
      <c r="Q369" s="339">
        <v>0</v>
      </c>
      <c r="R369" s="339">
        <v>0</v>
      </c>
      <c r="S369" s="339">
        <v>0</v>
      </c>
      <c r="T369" s="339">
        <v>0</v>
      </c>
      <c r="U369" s="339">
        <v>1.12831892982E-3</v>
      </c>
      <c r="V369" s="339">
        <v>1.12831892982E-3</v>
      </c>
      <c r="W369" s="339">
        <v>0</v>
      </c>
      <c r="X369" s="339">
        <v>0</v>
      </c>
      <c r="Y369" s="339">
        <v>0</v>
      </c>
      <c r="Z369" s="339">
        <v>0</v>
      </c>
      <c r="AA369" s="339">
        <v>0</v>
      </c>
      <c r="AB369" s="339">
        <v>0</v>
      </c>
      <c r="AC369" s="339">
        <v>0</v>
      </c>
      <c r="AD369" s="339">
        <v>0</v>
      </c>
      <c r="AE369" s="339">
        <v>0</v>
      </c>
      <c r="AF369" s="339">
        <v>0</v>
      </c>
      <c r="AG369" s="305">
        <v>63</v>
      </c>
      <c r="AH369" s="304">
        <v>1</v>
      </c>
      <c r="AI369" s="201" t="str">
        <f>IF(L369&gt;'1d. STPIS MED Threshold'!$C$8,"Yes","NO")</f>
        <v>NO</v>
      </c>
      <c r="AJ369" s="126"/>
    </row>
    <row r="370" spans="2:36" x14ac:dyDescent="0.2">
      <c r="B370" s="287" t="s">
        <v>2778</v>
      </c>
      <c r="C370" s="339">
        <v>0</v>
      </c>
      <c r="D370" s="339">
        <v>0</v>
      </c>
      <c r="E370" s="339">
        <v>0</v>
      </c>
      <c r="F370" s="339">
        <v>0</v>
      </c>
      <c r="G370" s="339">
        <v>0</v>
      </c>
      <c r="H370" s="339">
        <v>0</v>
      </c>
      <c r="I370" s="339">
        <v>0</v>
      </c>
      <c r="J370" s="339">
        <v>0</v>
      </c>
      <c r="K370" s="339">
        <v>0</v>
      </c>
      <c r="L370" s="339">
        <v>0</v>
      </c>
      <c r="M370" s="339">
        <v>0</v>
      </c>
      <c r="N370" s="339">
        <v>0</v>
      </c>
      <c r="O370" s="339">
        <v>0</v>
      </c>
      <c r="P370" s="339">
        <v>0</v>
      </c>
      <c r="Q370" s="339">
        <v>0</v>
      </c>
      <c r="R370" s="339">
        <v>0</v>
      </c>
      <c r="S370" s="339">
        <v>0</v>
      </c>
      <c r="T370" s="339">
        <v>0</v>
      </c>
      <c r="U370" s="339">
        <v>0</v>
      </c>
      <c r="V370" s="339">
        <v>0</v>
      </c>
      <c r="W370" s="339">
        <v>0</v>
      </c>
      <c r="X370" s="339">
        <v>0</v>
      </c>
      <c r="Y370" s="339">
        <v>0</v>
      </c>
      <c r="Z370" s="339">
        <v>0</v>
      </c>
      <c r="AA370" s="339">
        <v>0</v>
      </c>
      <c r="AB370" s="339">
        <v>0</v>
      </c>
      <c r="AC370" s="339">
        <v>0</v>
      </c>
      <c r="AD370" s="339">
        <v>0</v>
      </c>
      <c r="AE370" s="339">
        <v>0</v>
      </c>
      <c r="AF370" s="339">
        <v>0</v>
      </c>
      <c r="AG370" s="305">
        <v>30</v>
      </c>
      <c r="AH370" s="304">
        <v>1</v>
      </c>
      <c r="AI370" s="201" t="str">
        <f>IF(L370&gt;'1d. STPIS MED Threshold'!$C$8,"Yes","NO")</f>
        <v>NO</v>
      </c>
      <c r="AJ370" s="126"/>
    </row>
    <row r="371" spans="2:36" x14ac:dyDescent="0.2">
      <c r="B371" s="287" t="s">
        <v>2779</v>
      </c>
      <c r="C371" s="339">
        <v>0</v>
      </c>
      <c r="D371" s="339">
        <v>0</v>
      </c>
      <c r="E371" s="339">
        <v>4.1132358597999999E-4</v>
      </c>
      <c r="F371" s="339">
        <v>4.1132358597999999E-4</v>
      </c>
      <c r="G371" s="339">
        <v>0</v>
      </c>
      <c r="H371" s="339">
        <v>0</v>
      </c>
      <c r="I371" s="339">
        <v>0</v>
      </c>
      <c r="J371" s="339">
        <v>0</v>
      </c>
      <c r="K371" s="339">
        <v>3.3755801777999998E-4</v>
      </c>
      <c r="L371" s="339">
        <v>3.3755801777999998E-4</v>
      </c>
      <c r="M371" s="339">
        <v>0</v>
      </c>
      <c r="N371" s="339">
        <v>0</v>
      </c>
      <c r="O371" s="339">
        <v>3.80855172E-6</v>
      </c>
      <c r="P371" s="339">
        <v>3.80855172E-6</v>
      </c>
      <c r="Q371" s="339">
        <v>0</v>
      </c>
      <c r="R371" s="339">
        <v>0</v>
      </c>
      <c r="S371" s="339">
        <v>0</v>
      </c>
      <c r="T371" s="339">
        <v>0</v>
      </c>
      <c r="U371" s="339">
        <v>3.1255371999999998E-6</v>
      </c>
      <c r="V371" s="339">
        <v>3.1255371999999998E-6</v>
      </c>
      <c r="W371" s="339">
        <v>0</v>
      </c>
      <c r="X371" s="339">
        <v>0</v>
      </c>
      <c r="Y371" s="339">
        <v>0</v>
      </c>
      <c r="Z371" s="339">
        <v>0</v>
      </c>
      <c r="AA371" s="339">
        <v>0</v>
      </c>
      <c r="AB371" s="339">
        <v>0</v>
      </c>
      <c r="AC371" s="339">
        <v>0</v>
      </c>
      <c r="AD371" s="339">
        <v>0</v>
      </c>
      <c r="AE371" s="339">
        <v>0</v>
      </c>
      <c r="AF371" s="339">
        <v>0</v>
      </c>
      <c r="AG371" s="305">
        <v>36</v>
      </c>
      <c r="AH371" s="304">
        <v>1</v>
      </c>
      <c r="AI371" s="201" t="str">
        <f>IF(L371&gt;'1d. STPIS MED Threshold'!$C$8,"Yes","NO")</f>
        <v>NO</v>
      </c>
      <c r="AJ371" s="126"/>
    </row>
    <row r="372" spans="2:36" x14ac:dyDescent="0.2">
      <c r="B372" s="287" t="s">
        <v>2780</v>
      </c>
      <c r="C372" s="339">
        <v>0.14779183659242001</v>
      </c>
      <c r="D372" s="339">
        <v>0.14779183659242001</v>
      </c>
      <c r="E372" s="339">
        <v>8.0436612369399994E-3</v>
      </c>
      <c r="F372" s="339">
        <v>8.0436612369399994E-3</v>
      </c>
      <c r="G372" s="339">
        <v>0</v>
      </c>
      <c r="H372" s="339">
        <v>0</v>
      </c>
      <c r="I372" s="339">
        <v>0</v>
      </c>
      <c r="J372" s="339">
        <v>0</v>
      </c>
      <c r="K372" s="339">
        <v>3.3105690040480001E-2</v>
      </c>
      <c r="L372" s="339">
        <v>3.3105690040480001E-2</v>
      </c>
      <c r="M372" s="339">
        <v>3.6947959148100002E-3</v>
      </c>
      <c r="N372" s="339">
        <v>3.6947959148100002E-3</v>
      </c>
      <c r="O372" s="339">
        <v>3.8085517220000003E-5</v>
      </c>
      <c r="P372" s="339">
        <v>3.8085517220000003E-5</v>
      </c>
      <c r="Q372" s="339">
        <v>0</v>
      </c>
      <c r="R372" s="339">
        <v>0</v>
      </c>
      <c r="S372" s="339">
        <v>0</v>
      </c>
      <c r="T372" s="339">
        <v>0</v>
      </c>
      <c r="U372" s="339">
        <v>6.9386925877999999E-4</v>
      </c>
      <c r="V372" s="339">
        <v>6.9386925877999999E-4</v>
      </c>
      <c r="W372" s="339">
        <v>0</v>
      </c>
      <c r="X372" s="339">
        <v>0</v>
      </c>
      <c r="Y372" s="339">
        <v>0</v>
      </c>
      <c r="Z372" s="339">
        <v>0</v>
      </c>
      <c r="AA372" s="339">
        <v>0</v>
      </c>
      <c r="AB372" s="339">
        <v>0</v>
      </c>
      <c r="AC372" s="339">
        <v>0</v>
      </c>
      <c r="AD372" s="339">
        <v>0</v>
      </c>
      <c r="AE372" s="339">
        <v>0</v>
      </c>
      <c r="AF372" s="339">
        <v>0</v>
      </c>
      <c r="AG372" s="305">
        <v>80</v>
      </c>
      <c r="AH372" s="304">
        <v>3</v>
      </c>
      <c r="AI372" s="201" t="str">
        <f>IF(L372&gt;'1d. STPIS MED Threshold'!$C$8,"Yes","NO")</f>
        <v>NO</v>
      </c>
      <c r="AJ372" s="126"/>
    </row>
    <row r="373" spans="2:36" x14ac:dyDescent="0.2">
      <c r="B373" s="287" t="s">
        <v>2781</v>
      </c>
      <c r="C373" s="339">
        <v>0</v>
      </c>
      <c r="D373" s="339">
        <v>0</v>
      </c>
      <c r="E373" s="339">
        <v>4.4384861768619999E-2</v>
      </c>
      <c r="F373" s="339">
        <v>4.4384861768619999E-2</v>
      </c>
      <c r="G373" s="339">
        <v>0</v>
      </c>
      <c r="H373" s="339">
        <v>0</v>
      </c>
      <c r="I373" s="339">
        <v>0</v>
      </c>
      <c r="J373" s="339">
        <v>0</v>
      </c>
      <c r="K373" s="339">
        <v>3.6425010548689997E-2</v>
      </c>
      <c r="L373" s="339">
        <v>3.6425010548689997E-2</v>
      </c>
      <c r="M373" s="339">
        <v>0</v>
      </c>
      <c r="N373" s="339">
        <v>0</v>
      </c>
      <c r="O373" s="339">
        <v>3.4657820670999998E-4</v>
      </c>
      <c r="P373" s="339">
        <v>3.4657820670999998E-4</v>
      </c>
      <c r="Q373" s="339">
        <v>0</v>
      </c>
      <c r="R373" s="339">
        <v>0</v>
      </c>
      <c r="S373" s="339">
        <v>0</v>
      </c>
      <c r="T373" s="339">
        <v>0</v>
      </c>
      <c r="U373" s="339">
        <v>2.8442388536000001E-4</v>
      </c>
      <c r="V373" s="339">
        <v>2.8442388536000001E-4</v>
      </c>
      <c r="W373" s="339">
        <v>0</v>
      </c>
      <c r="X373" s="339">
        <v>0</v>
      </c>
      <c r="Y373" s="339">
        <v>0</v>
      </c>
      <c r="Z373" s="339">
        <v>0</v>
      </c>
      <c r="AA373" s="339">
        <v>0</v>
      </c>
      <c r="AB373" s="339">
        <v>0</v>
      </c>
      <c r="AC373" s="339">
        <v>0</v>
      </c>
      <c r="AD373" s="339">
        <v>0</v>
      </c>
      <c r="AE373" s="339">
        <v>0</v>
      </c>
      <c r="AF373" s="339">
        <v>0</v>
      </c>
      <c r="AG373" s="305">
        <v>89</v>
      </c>
      <c r="AH373" s="304">
        <v>14</v>
      </c>
      <c r="AI373" s="201" t="str">
        <f>IF(L373&gt;'1d. STPIS MED Threshold'!$C$8,"Yes","NO")</f>
        <v>NO</v>
      </c>
      <c r="AJ373" s="126"/>
    </row>
    <row r="374" spans="2:36" x14ac:dyDescent="0.2">
      <c r="B374" s="287" t="s">
        <v>2782</v>
      </c>
      <c r="C374" s="339">
        <v>0</v>
      </c>
      <c r="D374" s="339">
        <v>0</v>
      </c>
      <c r="E374" s="339">
        <v>5.1186935144200002E-3</v>
      </c>
      <c r="F374" s="339">
        <v>5.1186935144200002E-3</v>
      </c>
      <c r="G374" s="339">
        <v>0</v>
      </c>
      <c r="H374" s="339">
        <v>0</v>
      </c>
      <c r="I374" s="339">
        <v>0</v>
      </c>
      <c r="J374" s="339">
        <v>0</v>
      </c>
      <c r="K374" s="339">
        <v>4.2007219990900001E-3</v>
      </c>
      <c r="L374" s="339">
        <v>4.2007219990900001E-3</v>
      </c>
      <c r="M374" s="339">
        <v>0</v>
      </c>
      <c r="N374" s="339">
        <v>0</v>
      </c>
      <c r="O374" s="339">
        <v>1.9042758610000001E-5</v>
      </c>
      <c r="P374" s="339">
        <v>1.9042758610000001E-5</v>
      </c>
      <c r="Q374" s="339">
        <v>0</v>
      </c>
      <c r="R374" s="339">
        <v>0</v>
      </c>
      <c r="S374" s="339">
        <v>0</v>
      </c>
      <c r="T374" s="339">
        <v>0</v>
      </c>
      <c r="U374" s="339">
        <v>1.5627686010000001E-5</v>
      </c>
      <c r="V374" s="339">
        <v>1.5627686010000001E-5</v>
      </c>
      <c r="W374" s="339">
        <v>0</v>
      </c>
      <c r="X374" s="339">
        <v>0</v>
      </c>
      <c r="Y374" s="339">
        <v>0</v>
      </c>
      <c r="Z374" s="339">
        <v>0</v>
      </c>
      <c r="AA374" s="339">
        <v>0</v>
      </c>
      <c r="AB374" s="339">
        <v>0</v>
      </c>
      <c r="AC374" s="339">
        <v>0</v>
      </c>
      <c r="AD374" s="339">
        <v>0</v>
      </c>
      <c r="AE374" s="339">
        <v>0</v>
      </c>
      <c r="AF374" s="339">
        <v>0</v>
      </c>
      <c r="AG374" s="305">
        <v>37</v>
      </c>
      <c r="AH374" s="304">
        <v>0</v>
      </c>
      <c r="AI374" s="201" t="str">
        <f>IF(L374&gt;'1d. STPIS MED Threshold'!$C$8,"Yes","NO")</f>
        <v>NO</v>
      </c>
      <c r="AJ374" s="126"/>
    </row>
    <row r="375" spans="2:36" x14ac:dyDescent="0.2">
      <c r="B375" s="287" t="s">
        <v>2783</v>
      </c>
      <c r="C375" s="339">
        <v>0</v>
      </c>
      <c r="D375" s="339">
        <v>0</v>
      </c>
      <c r="E375" s="339">
        <v>4.1928345907899997E-2</v>
      </c>
      <c r="F375" s="339">
        <v>4.1928345907899997E-2</v>
      </c>
      <c r="G375" s="339">
        <v>0</v>
      </c>
      <c r="H375" s="339">
        <v>0</v>
      </c>
      <c r="I375" s="339">
        <v>0</v>
      </c>
      <c r="J375" s="339">
        <v>0</v>
      </c>
      <c r="K375" s="339">
        <v>3.4409039053590003E-2</v>
      </c>
      <c r="L375" s="339">
        <v>3.4409039053590003E-2</v>
      </c>
      <c r="M375" s="339">
        <v>0</v>
      </c>
      <c r="N375" s="339">
        <v>0</v>
      </c>
      <c r="O375" s="339">
        <v>5.4462289625000003E-4</v>
      </c>
      <c r="P375" s="339">
        <v>5.4462289625000003E-4</v>
      </c>
      <c r="Q375" s="339">
        <v>0</v>
      </c>
      <c r="R375" s="339">
        <v>0</v>
      </c>
      <c r="S375" s="339">
        <v>0</v>
      </c>
      <c r="T375" s="339">
        <v>0</v>
      </c>
      <c r="U375" s="339">
        <v>4.4695181983999999E-4</v>
      </c>
      <c r="V375" s="339">
        <v>4.4695181983999999E-4</v>
      </c>
      <c r="W375" s="339">
        <v>0</v>
      </c>
      <c r="X375" s="339">
        <v>0</v>
      </c>
      <c r="Y375" s="339">
        <v>0</v>
      </c>
      <c r="Z375" s="339">
        <v>0</v>
      </c>
      <c r="AA375" s="339">
        <v>0</v>
      </c>
      <c r="AB375" s="339">
        <v>0</v>
      </c>
      <c r="AC375" s="339">
        <v>0</v>
      </c>
      <c r="AD375" s="339">
        <v>0</v>
      </c>
      <c r="AE375" s="339">
        <v>0</v>
      </c>
      <c r="AF375" s="339">
        <v>0</v>
      </c>
      <c r="AG375" s="305">
        <v>69</v>
      </c>
      <c r="AH375" s="304">
        <v>0</v>
      </c>
      <c r="AI375" s="201" t="str">
        <f>IF(L375&gt;'1d. STPIS MED Threshold'!$C$8,"Yes","NO")</f>
        <v>NO</v>
      </c>
      <c r="AJ375" s="126"/>
    </row>
    <row r="376" spans="2:36" x14ac:dyDescent="0.2">
      <c r="B376" s="287" t="s">
        <v>2784</v>
      </c>
      <c r="C376" s="339">
        <v>0.37045557530760997</v>
      </c>
      <c r="D376" s="339">
        <v>0.37045557530760997</v>
      </c>
      <c r="E376" s="339">
        <v>1.3977384819899999E-3</v>
      </c>
      <c r="F376" s="339">
        <v>1.3977384819899999E-3</v>
      </c>
      <c r="G376" s="339">
        <v>0</v>
      </c>
      <c r="H376" s="339">
        <v>0</v>
      </c>
      <c r="I376" s="339">
        <v>0</v>
      </c>
      <c r="J376" s="339">
        <v>0</v>
      </c>
      <c r="K376" s="339">
        <v>6.7583490912500002E-2</v>
      </c>
      <c r="L376" s="339">
        <v>6.7583490912500002E-2</v>
      </c>
      <c r="M376" s="339">
        <v>1.038725643975E-2</v>
      </c>
      <c r="N376" s="339">
        <v>1.038725643975E-2</v>
      </c>
      <c r="O376" s="339">
        <v>1.523420689E-5</v>
      </c>
      <c r="P376" s="339">
        <v>1.523420689E-5</v>
      </c>
      <c r="Q376" s="339">
        <v>0</v>
      </c>
      <c r="R376" s="339">
        <v>0</v>
      </c>
      <c r="S376" s="339">
        <v>0</v>
      </c>
      <c r="T376" s="339">
        <v>0</v>
      </c>
      <c r="U376" s="339">
        <v>1.8753223210200001E-3</v>
      </c>
      <c r="V376" s="339">
        <v>1.8753223210200001E-3</v>
      </c>
      <c r="W376" s="339">
        <v>0</v>
      </c>
      <c r="X376" s="339">
        <v>0</v>
      </c>
      <c r="Y376" s="339">
        <v>0</v>
      </c>
      <c r="Z376" s="339">
        <v>0</v>
      </c>
      <c r="AA376" s="339">
        <v>0</v>
      </c>
      <c r="AB376" s="339">
        <v>0</v>
      </c>
      <c r="AC376" s="339">
        <v>0</v>
      </c>
      <c r="AD376" s="339">
        <v>0</v>
      </c>
      <c r="AE376" s="339">
        <v>0</v>
      </c>
      <c r="AF376" s="339">
        <v>0</v>
      </c>
      <c r="AG376" s="305">
        <v>64</v>
      </c>
      <c r="AH376" s="304">
        <v>1</v>
      </c>
      <c r="AI376" s="201" t="str">
        <f>IF(L376&gt;'1d. STPIS MED Threshold'!$C$8,"Yes","NO")</f>
        <v>NO</v>
      </c>
      <c r="AJ376" s="126"/>
    </row>
  </sheetData>
  <mergeCells count="2">
    <mergeCell ref="AG10:AH10"/>
    <mergeCell ref="B6:AK6"/>
  </mergeCells>
  <phoneticPr fontId="31" type="noConversion"/>
  <pageMargins left="0.19685039370078741" right="0.19685039370078741" top="0.39370078740157483" bottom="0.39370078740157483" header="0.19685039370078741" footer="0.19685039370078741"/>
  <pageSetup paperSize="8" scale="33" fitToHeight="0" orientation="landscape" cellComments="asDisplayed" r:id="rId1"/>
  <headerFooter alignWithMargins="0">
    <oddHeader>&amp;R&amp;A</oddHeader>
    <oddFooter>&amp;L&amp;D&amp;C&amp;F&amp;R&amp;P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849"/>
  <sheetViews>
    <sheetView view="pageBreakPreview" zoomScale="75" zoomScaleNormal="100" workbookViewId="0">
      <selection activeCell="N41" sqref="N41"/>
    </sheetView>
  </sheetViews>
  <sheetFormatPr defaultRowHeight="12.75" x14ac:dyDescent="0.2"/>
  <cols>
    <col min="1" max="1" width="9.42578125" customWidth="1"/>
    <col min="2" max="4" width="14.5703125" customWidth="1"/>
    <col min="5" max="5" width="11.28515625" customWidth="1"/>
    <col min="8" max="8" width="43.5703125" customWidth="1"/>
  </cols>
  <sheetData>
    <row r="1" spans="2:3" ht="20.25" x14ac:dyDescent="0.3">
      <c r="B1" s="75" t="str">
        <f>Cover!C22</f>
        <v>CitiPower Pty</v>
      </c>
    </row>
    <row r="2" spans="2:3" ht="20.25" x14ac:dyDescent="0.3">
      <c r="B2" s="81" t="s">
        <v>2127</v>
      </c>
    </row>
    <row r="3" spans="2:3" ht="20.25" x14ac:dyDescent="0.3">
      <c r="B3" s="76">
        <f>Cover!C26</f>
        <v>2013</v>
      </c>
    </row>
    <row r="4" spans="2:3" ht="18" x14ac:dyDescent="0.25">
      <c r="B4" s="204" t="s">
        <v>2129</v>
      </c>
    </row>
    <row r="6" spans="2:3" ht="15.75" x14ac:dyDescent="0.25">
      <c r="B6" s="454" t="s">
        <v>2141</v>
      </c>
      <c r="C6" s="454"/>
    </row>
    <row r="7" spans="2:3" x14ac:dyDescent="0.2">
      <c r="B7" s="73"/>
      <c r="C7" s="73"/>
    </row>
    <row r="8" spans="2:3" ht="63.75" x14ac:dyDescent="0.2">
      <c r="B8" s="99" t="s">
        <v>2169</v>
      </c>
      <c r="C8" s="203">
        <f>EXP(C13*C12+C11)</f>
        <v>2.0175424960607233</v>
      </c>
    </row>
    <row r="11" spans="2:3" ht="38.25" x14ac:dyDescent="0.2">
      <c r="B11" s="99" t="s">
        <v>2385</v>
      </c>
      <c r="C11" s="203">
        <f>AVERAGE(E19:E1845)</f>
        <v>-4.6862881364901616</v>
      </c>
    </row>
    <row r="12" spans="2:3" ht="50.25" customHeight="1" x14ac:dyDescent="0.2">
      <c r="B12" s="99" t="s">
        <v>2149</v>
      </c>
      <c r="C12" s="203">
        <f>STDEV(E19:E1845)</f>
        <v>2.1552673284612314</v>
      </c>
    </row>
    <row r="13" spans="2:3" ht="25.5" x14ac:dyDescent="0.2">
      <c r="B13" s="197" t="s">
        <v>2119</v>
      </c>
      <c r="C13" s="209">
        <v>2.5</v>
      </c>
    </row>
    <row r="16" spans="2:3" ht="15.75" x14ac:dyDescent="0.25">
      <c r="B16" s="115" t="s">
        <v>2142</v>
      </c>
    </row>
    <row r="17" spans="2:5" ht="15.75" x14ac:dyDescent="0.25">
      <c r="B17" s="115"/>
    </row>
    <row r="18" spans="2:5" ht="63.75" x14ac:dyDescent="0.2">
      <c r="B18" s="79" t="s">
        <v>1893</v>
      </c>
      <c r="C18" s="79" t="s">
        <v>2116</v>
      </c>
      <c r="D18" s="79" t="s">
        <v>2364</v>
      </c>
      <c r="E18" s="79" t="s">
        <v>2144</v>
      </c>
    </row>
    <row r="19" spans="2:5" x14ac:dyDescent="0.2">
      <c r="B19" s="287" t="s">
        <v>2785</v>
      </c>
      <c r="C19" s="198">
        <v>2.0163820000000002E-3</v>
      </c>
      <c r="D19" s="198">
        <v>2.0163820000000002E-3</v>
      </c>
      <c r="E19" s="203">
        <f t="shared" ref="E19:E82" si="0">IF(D19=0,"",LN(D19))</f>
        <v>-6.2064504625958801</v>
      </c>
    </row>
    <row r="20" spans="2:5" x14ac:dyDescent="0.2">
      <c r="B20" s="287" t="s">
        <v>2786</v>
      </c>
      <c r="C20" s="198">
        <v>1.675911E-3</v>
      </c>
      <c r="D20" s="198">
        <v>1.675911E-3</v>
      </c>
      <c r="E20" s="203">
        <f t="shared" si="0"/>
        <v>-6.3913983809575381</v>
      </c>
    </row>
    <row r="21" spans="2:5" x14ac:dyDescent="0.2">
      <c r="B21" s="287" t="s">
        <v>2787</v>
      </c>
      <c r="C21" s="198">
        <v>2.1562068E-2</v>
      </c>
      <c r="D21" s="198">
        <v>2.1562068E-2</v>
      </c>
      <c r="E21" s="203">
        <f t="shared" si="0"/>
        <v>-3.8368196191738662</v>
      </c>
    </row>
    <row r="22" spans="2:5" x14ac:dyDescent="0.2">
      <c r="B22" s="287" t="s">
        <v>2788</v>
      </c>
      <c r="C22" s="198">
        <v>3.950126E-3</v>
      </c>
      <c r="D22" s="198">
        <v>3.950126E-3</v>
      </c>
      <c r="E22" s="203">
        <f t="shared" si="0"/>
        <v>-5.5340078018436829</v>
      </c>
    </row>
    <row r="23" spans="2:5" x14ac:dyDescent="0.2">
      <c r="B23" s="287" t="s">
        <v>2789</v>
      </c>
      <c r="C23" s="198">
        <v>2.1218292E-2</v>
      </c>
      <c r="D23" s="198">
        <v>2.1218292E-2</v>
      </c>
      <c r="E23" s="203">
        <f t="shared" si="0"/>
        <v>-3.8528916391394779</v>
      </c>
    </row>
    <row r="24" spans="2:5" x14ac:dyDescent="0.2">
      <c r="B24" s="287" t="s">
        <v>2790</v>
      </c>
      <c r="C24" s="198">
        <v>1.4577450000000001E-3</v>
      </c>
      <c r="D24" s="198">
        <v>1.4577450000000001E-3</v>
      </c>
      <c r="E24" s="203">
        <f t="shared" si="0"/>
        <v>-6.5308645578112969</v>
      </c>
    </row>
    <row r="25" spans="2:5" x14ac:dyDescent="0.2">
      <c r="B25" s="287" t="s">
        <v>2791</v>
      </c>
      <c r="C25" s="198">
        <v>2.9221020000000002E-3</v>
      </c>
      <c r="D25" s="198">
        <v>2.9221020000000002E-3</v>
      </c>
      <c r="E25" s="203">
        <f t="shared" si="0"/>
        <v>-5.8354520586653491</v>
      </c>
    </row>
    <row r="26" spans="2:5" x14ac:dyDescent="0.2">
      <c r="B26" s="287" t="s">
        <v>2792</v>
      </c>
      <c r="C26" s="198">
        <v>1.163552E-3</v>
      </c>
      <c r="D26" s="198">
        <v>1.163552E-3</v>
      </c>
      <c r="E26" s="203">
        <f t="shared" si="0"/>
        <v>-6.7562778834831878</v>
      </c>
    </row>
    <row r="27" spans="2:5" x14ac:dyDescent="0.2">
      <c r="B27" s="287" t="s">
        <v>2793</v>
      </c>
      <c r="C27" s="198">
        <v>3.3415752E-2</v>
      </c>
      <c r="D27" s="198">
        <v>3.3415752E-2</v>
      </c>
      <c r="E27" s="203">
        <f t="shared" si="0"/>
        <v>-3.398727873409249</v>
      </c>
    </row>
    <row r="28" spans="2:5" x14ac:dyDescent="0.2">
      <c r="B28" s="287" t="s">
        <v>2794</v>
      </c>
      <c r="C28" s="198">
        <v>0.40875704899999998</v>
      </c>
      <c r="D28" s="198">
        <v>0.40875704899999998</v>
      </c>
      <c r="E28" s="203">
        <f t="shared" si="0"/>
        <v>-0.89463431165943286</v>
      </c>
    </row>
    <row r="29" spans="2:5" x14ac:dyDescent="0.2">
      <c r="B29" s="287" t="s">
        <v>2795</v>
      </c>
      <c r="C29" s="198">
        <v>6.3089626999999995E-2</v>
      </c>
      <c r="D29" s="198">
        <v>6.3089626999999995E-2</v>
      </c>
      <c r="E29" s="203">
        <f t="shared" si="0"/>
        <v>-2.7631989128058323</v>
      </c>
    </row>
    <row r="30" spans="2:5" x14ac:dyDescent="0.2">
      <c r="B30" s="287" t="s">
        <v>2796</v>
      </c>
      <c r="C30" s="198">
        <v>5.0740109999999998E-3</v>
      </c>
      <c r="D30" s="198">
        <v>5.0740109999999998E-3</v>
      </c>
      <c r="E30" s="203">
        <f t="shared" si="0"/>
        <v>-5.2836236498925366</v>
      </c>
    </row>
    <row r="31" spans="2:5" x14ac:dyDescent="0.2">
      <c r="B31" s="287" t="s">
        <v>2797</v>
      </c>
      <c r="C31" s="198">
        <v>7.2060899999999998E-4</v>
      </c>
      <c r="D31" s="198">
        <v>7.2060899999999998E-4</v>
      </c>
      <c r="E31" s="203">
        <f t="shared" si="0"/>
        <v>-7.2354138701362691</v>
      </c>
    </row>
    <row r="32" spans="2:5" x14ac:dyDescent="0.2">
      <c r="B32" s="287" t="s">
        <v>2798</v>
      </c>
      <c r="C32" s="198">
        <v>6.4458099999999997E-4</v>
      </c>
      <c r="D32" s="198">
        <v>6.4458099999999997E-4</v>
      </c>
      <c r="E32" s="203">
        <f t="shared" si="0"/>
        <v>-7.346910064661162</v>
      </c>
    </row>
    <row r="33" spans="2:5" x14ac:dyDescent="0.2">
      <c r="B33" s="287" t="s">
        <v>2799</v>
      </c>
      <c r="C33" s="198">
        <v>0.11765755899999999</v>
      </c>
      <c r="D33" s="198">
        <v>0.11765755899999999</v>
      </c>
      <c r="E33" s="203">
        <f t="shared" si="0"/>
        <v>-2.139976915978949</v>
      </c>
    </row>
    <row r="34" spans="2:5" x14ac:dyDescent="0.2">
      <c r="B34" s="287" t="s">
        <v>2800</v>
      </c>
      <c r="C34" s="198">
        <v>1.2990790000000001E-3</v>
      </c>
      <c r="D34" s="198">
        <v>1.2990790000000001E-3</v>
      </c>
      <c r="E34" s="203">
        <f t="shared" si="0"/>
        <v>-6.6460997271305757</v>
      </c>
    </row>
    <row r="35" spans="2:5" x14ac:dyDescent="0.2">
      <c r="B35" s="287" t="s">
        <v>2801</v>
      </c>
      <c r="C35" s="198">
        <v>2.2609930000000002E-3</v>
      </c>
      <c r="D35" s="198">
        <v>2.2609930000000002E-3</v>
      </c>
      <c r="E35" s="203">
        <f t="shared" si="0"/>
        <v>-6.091951181666329</v>
      </c>
    </row>
    <row r="36" spans="2:5" x14ac:dyDescent="0.2">
      <c r="B36" s="287" t="s">
        <v>2802</v>
      </c>
      <c r="C36" s="198">
        <v>1.7122719999999999E-3</v>
      </c>
      <c r="D36" s="198">
        <v>1.7122719999999999E-3</v>
      </c>
      <c r="E36" s="203">
        <f t="shared" si="0"/>
        <v>-6.3699341353777665</v>
      </c>
    </row>
    <row r="37" spans="2:5" x14ac:dyDescent="0.2">
      <c r="B37" s="287" t="s">
        <v>2803</v>
      </c>
      <c r="C37" s="198">
        <v>0.16000819799999999</v>
      </c>
      <c r="D37" s="198">
        <v>0.16000819799999999</v>
      </c>
      <c r="E37" s="203">
        <f t="shared" si="0"/>
        <v>-1.8325302275609061</v>
      </c>
    </row>
    <row r="38" spans="2:5" x14ac:dyDescent="0.2">
      <c r="B38" s="287" t="s">
        <v>2804</v>
      </c>
      <c r="C38" s="198">
        <v>5.1467329999999997E-3</v>
      </c>
      <c r="D38" s="198">
        <v>5.1467329999999997E-3</v>
      </c>
      <c r="E38" s="203">
        <f t="shared" si="0"/>
        <v>-5.2693931345356377</v>
      </c>
    </row>
    <row r="39" spans="2:5" x14ac:dyDescent="0.2">
      <c r="B39" s="287" t="s">
        <v>2805</v>
      </c>
      <c r="C39" s="198">
        <v>3.7352660000000001E-3</v>
      </c>
      <c r="D39" s="198">
        <v>3.7352660000000001E-3</v>
      </c>
      <c r="E39" s="203">
        <f t="shared" si="0"/>
        <v>-5.5899362447270944</v>
      </c>
    </row>
    <row r="40" spans="2:5" x14ac:dyDescent="0.2">
      <c r="B40" s="287" t="s">
        <v>2806</v>
      </c>
      <c r="C40" s="198">
        <v>1.5932730000000001E-3</v>
      </c>
      <c r="D40" s="198">
        <v>1.5932730000000001E-3</v>
      </c>
      <c r="E40" s="203">
        <f t="shared" si="0"/>
        <v>-6.4419648879726079</v>
      </c>
    </row>
    <row r="41" spans="2:5" x14ac:dyDescent="0.2">
      <c r="B41" s="287" t="s">
        <v>2807</v>
      </c>
      <c r="C41" s="198">
        <v>1.1691712E-2</v>
      </c>
      <c r="D41" s="198">
        <v>1.1691712E-2</v>
      </c>
      <c r="E41" s="203">
        <f t="shared" si="0"/>
        <v>-4.4488750642636798</v>
      </c>
    </row>
    <row r="42" spans="2:5" x14ac:dyDescent="0.2">
      <c r="B42" s="287" t="s">
        <v>2808</v>
      </c>
      <c r="C42" s="198">
        <v>5.6524799999999997E-4</v>
      </c>
      <c r="D42" s="198">
        <v>5.6524799999999997E-4</v>
      </c>
      <c r="E42" s="203">
        <f t="shared" si="0"/>
        <v>-7.4782459850698624</v>
      </c>
    </row>
    <row r="43" spans="2:5" x14ac:dyDescent="0.2">
      <c r="B43" s="287" t="s">
        <v>2809</v>
      </c>
      <c r="C43" s="198">
        <v>1.6031890000000001E-3</v>
      </c>
      <c r="D43" s="198">
        <v>1.6031890000000001E-3</v>
      </c>
      <c r="E43" s="203">
        <f t="shared" si="0"/>
        <v>-6.4357605083747123</v>
      </c>
    </row>
    <row r="44" spans="2:5" x14ac:dyDescent="0.2">
      <c r="B44" s="287" t="s">
        <v>2810</v>
      </c>
      <c r="C44" s="198">
        <v>1.930438E-3</v>
      </c>
      <c r="D44" s="198">
        <v>1.930438E-3</v>
      </c>
      <c r="E44" s="203">
        <f t="shared" si="0"/>
        <v>-6.2500083588078299</v>
      </c>
    </row>
    <row r="45" spans="2:5" x14ac:dyDescent="0.2">
      <c r="B45" s="287" t="s">
        <v>2811</v>
      </c>
      <c r="C45" s="198">
        <v>3.6691499999999999E-4</v>
      </c>
      <c r="D45" s="198">
        <v>3.6691499999999999E-4</v>
      </c>
      <c r="E45" s="203">
        <f t="shared" si="0"/>
        <v>-7.910380344364321</v>
      </c>
    </row>
    <row r="46" spans="2:5" x14ac:dyDescent="0.2">
      <c r="B46" s="287" t="s">
        <v>2812</v>
      </c>
      <c r="C46" s="198">
        <v>2.2808260000000001E-3</v>
      </c>
      <c r="D46" s="198">
        <v>2.2808260000000001E-3</v>
      </c>
      <c r="E46" s="203">
        <f t="shared" si="0"/>
        <v>-6.0832176209218414</v>
      </c>
    </row>
    <row r="47" spans="2:5" x14ac:dyDescent="0.2">
      <c r="B47" s="287" t="s">
        <v>2813</v>
      </c>
      <c r="C47" s="198">
        <v>4.0988750000000001E-3</v>
      </c>
      <c r="D47" s="198">
        <v>4.0988750000000001E-3</v>
      </c>
      <c r="E47" s="203">
        <f t="shared" si="0"/>
        <v>-5.4970427331676683</v>
      </c>
    </row>
    <row r="48" spans="2:5" x14ac:dyDescent="0.2">
      <c r="B48" s="287" t="s">
        <v>2814</v>
      </c>
      <c r="C48" s="198">
        <v>0.129881463</v>
      </c>
      <c r="D48" s="198">
        <v>0.129881463</v>
      </c>
      <c r="E48" s="203">
        <f t="shared" si="0"/>
        <v>-2.0411330675670154</v>
      </c>
    </row>
    <row r="49" spans="2:5" x14ac:dyDescent="0.2">
      <c r="B49" s="287" t="s">
        <v>2815</v>
      </c>
      <c r="C49" s="198">
        <v>0.200279649</v>
      </c>
      <c r="D49" s="198">
        <v>0.200279649</v>
      </c>
      <c r="E49" s="203">
        <f t="shared" si="0"/>
        <v>-1.6080406440683637</v>
      </c>
    </row>
    <row r="50" spans="2:5" x14ac:dyDescent="0.2">
      <c r="B50" s="287" t="s">
        <v>2816</v>
      </c>
      <c r="C50" s="198">
        <v>3.4840439999999999E-3</v>
      </c>
      <c r="D50" s="198">
        <v>3.4840439999999999E-3</v>
      </c>
      <c r="E50" s="203">
        <f t="shared" si="0"/>
        <v>-5.6595615909097452</v>
      </c>
    </row>
    <row r="51" spans="2:5" x14ac:dyDescent="0.2">
      <c r="B51" s="287" t="s">
        <v>2817</v>
      </c>
      <c r="C51" s="198">
        <v>2.2411589999999999E-3</v>
      </c>
      <c r="D51" s="198">
        <v>2.2411589999999999E-3</v>
      </c>
      <c r="E51" s="203">
        <f t="shared" si="0"/>
        <v>-6.1007621362116717</v>
      </c>
    </row>
    <row r="52" spans="2:5" x14ac:dyDescent="0.2">
      <c r="B52" s="287" t="s">
        <v>2818</v>
      </c>
      <c r="C52" s="198">
        <v>1.1304959999999999E-3</v>
      </c>
      <c r="D52" s="198">
        <v>1.1304959999999999E-3</v>
      </c>
      <c r="E52" s="203">
        <f t="shared" si="0"/>
        <v>-6.7850988045099179</v>
      </c>
    </row>
    <row r="53" spans="2:5" x14ac:dyDescent="0.2">
      <c r="B53" s="287" t="s">
        <v>2819</v>
      </c>
      <c r="C53" s="198">
        <v>5.3440741999999999E-2</v>
      </c>
      <c r="D53" s="198">
        <v>5.3440741999999999E-2</v>
      </c>
      <c r="E53" s="203">
        <f t="shared" si="0"/>
        <v>-2.9291818651195998</v>
      </c>
    </row>
    <row r="54" spans="2:5" x14ac:dyDescent="0.2">
      <c r="B54" s="287" t="s">
        <v>2820</v>
      </c>
      <c r="C54" s="198">
        <v>1.0610800000000001E-3</v>
      </c>
      <c r="D54" s="198">
        <v>1.0610800000000001E-3</v>
      </c>
      <c r="E54" s="203">
        <f t="shared" si="0"/>
        <v>-6.8484680216272666</v>
      </c>
    </row>
    <row r="55" spans="2:5" x14ac:dyDescent="0.2">
      <c r="B55" s="287" t="s">
        <v>2821</v>
      </c>
      <c r="C55" s="198">
        <v>6.9185050999999997E-2</v>
      </c>
      <c r="D55" s="198">
        <v>6.9185050999999997E-2</v>
      </c>
      <c r="E55" s="203">
        <f t="shared" si="0"/>
        <v>-2.6709704657070539</v>
      </c>
    </row>
    <row r="56" spans="2:5" x14ac:dyDescent="0.2">
      <c r="B56" s="287" t="s">
        <v>2822</v>
      </c>
      <c r="C56" s="198">
        <v>3.0212680000000001E-3</v>
      </c>
      <c r="D56" s="198">
        <v>3.0212680000000001E-3</v>
      </c>
      <c r="E56" s="203">
        <f t="shared" si="0"/>
        <v>-5.8020786681654046</v>
      </c>
    </row>
    <row r="57" spans="2:5" x14ac:dyDescent="0.2">
      <c r="B57" s="287" t="s">
        <v>2823</v>
      </c>
      <c r="C57" s="198">
        <v>1.467662E-3</v>
      </c>
      <c r="D57" s="198">
        <v>1.467662E-3</v>
      </c>
      <c r="E57" s="203">
        <f t="shared" si="0"/>
        <v>-6.5240846205319238</v>
      </c>
    </row>
    <row r="58" spans="2:5" x14ac:dyDescent="0.2">
      <c r="B58" s="287" t="s">
        <v>2824</v>
      </c>
      <c r="C58" s="198">
        <v>1.113638E-2</v>
      </c>
      <c r="D58" s="198">
        <v>1.113638E-2</v>
      </c>
      <c r="E58" s="203">
        <f t="shared" si="0"/>
        <v>-4.49753805240905</v>
      </c>
    </row>
    <row r="59" spans="2:5" x14ac:dyDescent="0.2">
      <c r="B59" s="287" t="s">
        <v>2825</v>
      </c>
      <c r="C59" s="198">
        <v>7.4110310000000002E-3</v>
      </c>
      <c r="D59" s="198">
        <v>7.4110310000000002E-3</v>
      </c>
      <c r="E59" s="203">
        <f t="shared" si="0"/>
        <v>-4.9047857130504049</v>
      </c>
    </row>
    <row r="60" spans="2:5" x14ac:dyDescent="0.2">
      <c r="B60" s="287" t="s">
        <v>2826</v>
      </c>
      <c r="C60" s="198">
        <v>9.5761630000000004E-3</v>
      </c>
      <c r="D60" s="198">
        <v>9.5761630000000004E-3</v>
      </c>
      <c r="E60" s="203">
        <f t="shared" si="0"/>
        <v>-4.648478289150364</v>
      </c>
    </row>
    <row r="61" spans="2:5" x14ac:dyDescent="0.2">
      <c r="B61" s="287" t="s">
        <v>2827</v>
      </c>
      <c r="C61" s="198">
        <v>1.675911E-3</v>
      </c>
      <c r="D61" s="198">
        <v>1.675911E-3</v>
      </c>
      <c r="E61" s="203">
        <f t="shared" si="0"/>
        <v>-6.3913983809575381</v>
      </c>
    </row>
    <row r="62" spans="2:5" x14ac:dyDescent="0.2">
      <c r="B62" s="287" t="s">
        <v>2828</v>
      </c>
      <c r="C62" s="198">
        <v>2.0262990000000001E-3</v>
      </c>
      <c r="D62" s="198">
        <v>2.0262990000000001E-3</v>
      </c>
      <c r="E62" s="203">
        <f t="shared" si="0"/>
        <v>-6.2015443026034518</v>
      </c>
    </row>
    <row r="63" spans="2:5" x14ac:dyDescent="0.2">
      <c r="B63" s="287" t="s">
        <v>2829</v>
      </c>
      <c r="C63" s="198">
        <v>2.9915179999999999E-3</v>
      </c>
      <c r="D63" s="198">
        <v>2.9915179999999999E-3</v>
      </c>
      <c r="E63" s="203">
        <f t="shared" si="0"/>
        <v>-5.8119743281039868</v>
      </c>
    </row>
    <row r="64" spans="2:5" x14ac:dyDescent="0.2">
      <c r="B64" s="287" t="s">
        <v>2830</v>
      </c>
      <c r="C64" s="198">
        <v>8.2638600000000003E-4</v>
      </c>
      <c r="D64" s="198">
        <v>8.2638600000000003E-4</v>
      </c>
      <c r="E64" s="203">
        <f t="shared" si="0"/>
        <v>-7.0984485812510378</v>
      </c>
    </row>
    <row r="65" spans="2:5" x14ac:dyDescent="0.2">
      <c r="B65" s="287" t="s">
        <v>2831</v>
      </c>
      <c r="C65" s="198">
        <v>3.9864870000000004E-3</v>
      </c>
      <c r="D65" s="198">
        <v>3.9864870000000004E-3</v>
      </c>
      <c r="E65" s="203">
        <f t="shared" si="0"/>
        <v>-5.5248448870329359</v>
      </c>
    </row>
    <row r="66" spans="2:5" x14ac:dyDescent="0.2">
      <c r="B66" s="287" t="s">
        <v>2832</v>
      </c>
      <c r="C66" s="198">
        <v>0.57417972900000003</v>
      </c>
      <c r="D66" s="198">
        <v>0.57417972900000003</v>
      </c>
      <c r="E66" s="203">
        <f t="shared" si="0"/>
        <v>-0.5548128149486431</v>
      </c>
    </row>
    <row r="67" spans="2:5" x14ac:dyDescent="0.2">
      <c r="B67" s="287" t="s">
        <v>2833</v>
      </c>
      <c r="C67" s="198">
        <v>3.0278789999999998E-3</v>
      </c>
      <c r="D67" s="198">
        <v>3.0278789999999998E-3</v>
      </c>
      <c r="E67" s="203">
        <f t="shared" si="0"/>
        <v>-5.7998929045752528</v>
      </c>
    </row>
    <row r="68" spans="2:5" x14ac:dyDescent="0.2">
      <c r="B68" s="287" t="s">
        <v>2834</v>
      </c>
      <c r="C68" s="198">
        <v>8.6539159999999993E-3</v>
      </c>
      <c r="D68" s="198">
        <v>8.6539159999999993E-3</v>
      </c>
      <c r="E68" s="203">
        <f t="shared" si="0"/>
        <v>-4.7497433437206595</v>
      </c>
    </row>
    <row r="69" spans="2:5" x14ac:dyDescent="0.2">
      <c r="B69" s="287" t="s">
        <v>2835</v>
      </c>
      <c r="C69" s="198">
        <v>1.9714269E-2</v>
      </c>
      <c r="D69" s="198">
        <v>1.9714269E-2</v>
      </c>
      <c r="E69" s="203">
        <f t="shared" si="0"/>
        <v>-3.926412590706692</v>
      </c>
    </row>
    <row r="70" spans="2:5" x14ac:dyDescent="0.2">
      <c r="B70" s="287" t="s">
        <v>2836</v>
      </c>
      <c r="C70" s="198">
        <v>1.1344629E-2</v>
      </c>
      <c r="D70" s="198">
        <v>1.1344629E-2</v>
      </c>
      <c r="E70" s="203">
        <f t="shared" si="0"/>
        <v>-4.4790108629157164</v>
      </c>
    </row>
    <row r="71" spans="2:5" x14ac:dyDescent="0.2">
      <c r="B71" s="287" t="s">
        <v>2837</v>
      </c>
      <c r="C71" s="198">
        <v>1.1569410000000001E-3</v>
      </c>
      <c r="D71" s="198">
        <v>1.1569410000000001E-3</v>
      </c>
      <c r="E71" s="203">
        <f t="shared" si="0"/>
        <v>-6.7619758260207039</v>
      </c>
    </row>
    <row r="72" spans="2:5" x14ac:dyDescent="0.2">
      <c r="B72" s="287" t="s">
        <v>2838</v>
      </c>
      <c r="C72" s="198">
        <v>1.0875240000000001E-3</v>
      </c>
      <c r="D72" s="198">
        <v>1.0875240000000001E-3</v>
      </c>
      <c r="E72" s="203">
        <f t="shared" si="0"/>
        <v>-6.8238517262794334</v>
      </c>
    </row>
    <row r="73" spans="2:5" x14ac:dyDescent="0.2">
      <c r="B73" s="287" t="s">
        <v>2839</v>
      </c>
      <c r="C73" s="198">
        <v>8.3630300000000005E-4</v>
      </c>
      <c r="D73" s="198">
        <v>8.3630300000000005E-4</v>
      </c>
      <c r="E73" s="203">
        <f t="shared" si="0"/>
        <v>-7.0865195703537651</v>
      </c>
    </row>
    <row r="74" spans="2:5" x14ac:dyDescent="0.2">
      <c r="B74" s="287" t="s">
        <v>2840</v>
      </c>
      <c r="C74" s="198">
        <v>5.9830400000000002E-4</v>
      </c>
      <c r="D74" s="198">
        <v>5.9830400000000002E-4</v>
      </c>
      <c r="E74" s="203">
        <f t="shared" si="0"/>
        <v>-7.4214115719814107</v>
      </c>
    </row>
    <row r="75" spans="2:5" x14ac:dyDescent="0.2">
      <c r="B75" s="287" t="s">
        <v>2841</v>
      </c>
      <c r="C75" s="198">
        <v>2.0262990000000001E-3</v>
      </c>
      <c r="D75" s="198">
        <v>2.0262990000000001E-3</v>
      </c>
      <c r="E75" s="203">
        <f t="shared" si="0"/>
        <v>-6.2015443026034518</v>
      </c>
    </row>
    <row r="76" spans="2:5" x14ac:dyDescent="0.2">
      <c r="B76" s="287" t="s">
        <v>2842</v>
      </c>
      <c r="C76" s="198">
        <v>1.00158E-3</v>
      </c>
      <c r="D76" s="198">
        <v>1.00158E-3</v>
      </c>
      <c r="E76" s="203">
        <f t="shared" si="0"/>
        <v>-6.9061765258689221</v>
      </c>
    </row>
    <row r="77" spans="2:5" x14ac:dyDescent="0.2">
      <c r="B77" s="287" t="s">
        <v>2843</v>
      </c>
      <c r="C77" s="198">
        <v>2.5717140000000001E-3</v>
      </c>
      <c r="D77" s="198">
        <v>2.5717140000000001E-3</v>
      </c>
      <c r="E77" s="203">
        <f t="shared" si="0"/>
        <v>-5.9631826763013294</v>
      </c>
    </row>
    <row r="78" spans="2:5" x14ac:dyDescent="0.2">
      <c r="B78" s="287" t="s">
        <v>2844</v>
      </c>
      <c r="C78" s="198">
        <v>1.599884E-3</v>
      </c>
      <c r="D78" s="198">
        <v>1.599884E-3</v>
      </c>
      <c r="E78" s="203">
        <f t="shared" si="0"/>
        <v>-6.4378241523646533</v>
      </c>
    </row>
    <row r="79" spans="2:5" x14ac:dyDescent="0.2">
      <c r="B79" s="287" t="s">
        <v>2845</v>
      </c>
      <c r="C79" s="198">
        <v>1.804827E-3</v>
      </c>
      <c r="D79" s="198">
        <v>1.804827E-3</v>
      </c>
      <c r="E79" s="203">
        <f t="shared" si="0"/>
        <v>-6.3172905366660528</v>
      </c>
    </row>
    <row r="80" spans="2:5" x14ac:dyDescent="0.2">
      <c r="B80" s="287" t="s">
        <v>2846</v>
      </c>
      <c r="C80" s="198">
        <v>0.28848480399999998</v>
      </c>
      <c r="D80" s="198">
        <v>0.28848480399999998</v>
      </c>
      <c r="E80" s="203">
        <f t="shared" si="0"/>
        <v>-1.243112866864899</v>
      </c>
    </row>
    <row r="81" spans="2:5" x14ac:dyDescent="0.2">
      <c r="B81" s="287" t="s">
        <v>2847</v>
      </c>
      <c r="C81" s="198">
        <v>7.5597809999999998E-3</v>
      </c>
      <c r="D81" s="198">
        <v>7.5597809999999998E-3</v>
      </c>
      <c r="E81" s="203">
        <f t="shared" si="0"/>
        <v>-4.8849130574642521</v>
      </c>
    </row>
    <row r="82" spans="2:5" x14ac:dyDescent="0.2">
      <c r="B82" s="287" t="s">
        <v>2848</v>
      </c>
      <c r="C82" s="198">
        <v>1.6055031000000001E-2</v>
      </c>
      <c r="D82" s="198">
        <v>1.6055031000000001E-2</v>
      </c>
      <c r="E82" s="203">
        <f t="shared" si="0"/>
        <v>-4.1317330205798646</v>
      </c>
    </row>
    <row r="83" spans="2:5" x14ac:dyDescent="0.2">
      <c r="B83" s="287" t="s">
        <v>2849</v>
      </c>
      <c r="C83" s="198">
        <v>0.29478847800000002</v>
      </c>
      <c r="D83" s="198">
        <v>0.29478847800000002</v>
      </c>
      <c r="E83" s="203">
        <f t="shared" ref="E83:E146" si="1">IF(D83=0,"",LN(D83))</f>
        <v>-1.2214972035555902</v>
      </c>
    </row>
    <row r="84" spans="2:5" x14ac:dyDescent="0.2">
      <c r="B84" s="287" t="s">
        <v>2850</v>
      </c>
      <c r="C84" s="198">
        <v>8.0258629999999994E-3</v>
      </c>
      <c r="D84" s="198">
        <v>8.0258629999999994E-3</v>
      </c>
      <c r="E84" s="203">
        <f t="shared" si="1"/>
        <v>-4.8250860768071453</v>
      </c>
    </row>
    <row r="85" spans="2:5" x14ac:dyDescent="0.2">
      <c r="B85" s="287" t="s">
        <v>2851</v>
      </c>
      <c r="C85" s="198">
        <v>1.4313010000000001E-3</v>
      </c>
      <c r="D85" s="198">
        <v>1.4313010000000001E-3</v>
      </c>
      <c r="E85" s="203">
        <f t="shared" si="1"/>
        <v>-6.5491714581087983</v>
      </c>
    </row>
    <row r="86" spans="2:5" x14ac:dyDescent="0.2">
      <c r="B86" s="287" t="s">
        <v>2852</v>
      </c>
      <c r="C86" s="198">
        <v>1.401551E-3</v>
      </c>
      <c r="D86" s="198">
        <v>1.401551E-3</v>
      </c>
      <c r="E86" s="203">
        <f t="shared" si="1"/>
        <v>-6.5701757984389255</v>
      </c>
    </row>
    <row r="87" spans="2:5" x14ac:dyDescent="0.2">
      <c r="B87" s="287" t="s">
        <v>2853</v>
      </c>
      <c r="C87" s="198">
        <v>0.10661042799999999</v>
      </c>
      <c r="D87" s="198">
        <v>0.10661042799999999</v>
      </c>
      <c r="E87" s="203">
        <f t="shared" si="1"/>
        <v>-2.2385739483950382</v>
      </c>
    </row>
    <row r="88" spans="2:5" x14ac:dyDescent="0.2">
      <c r="B88" s="287" t="s">
        <v>2854</v>
      </c>
      <c r="C88" s="198">
        <v>1.5033617000000001E-2</v>
      </c>
      <c r="D88" s="198">
        <v>1.5033617000000001E-2</v>
      </c>
      <c r="E88" s="203">
        <f t="shared" si="1"/>
        <v>-4.1974664521400342</v>
      </c>
    </row>
    <row r="89" spans="2:5" x14ac:dyDescent="0.2">
      <c r="B89" s="287" t="s">
        <v>2855</v>
      </c>
      <c r="C89" s="198">
        <v>1.4921228999999999E-2</v>
      </c>
      <c r="D89" s="198">
        <v>1.4921228999999999E-2</v>
      </c>
      <c r="E89" s="203">
        <f t="shared" si="1"/>
        <v>-4.2049703149448074</v>
      </c>
    </row>
    <row r="90" spans="2:5" x14ac:dyDescent="0.2">
      <c r="B90" s="287" t="s">
        <v>2856</v>
      </c>
      <c r="C90" s="198">
        <v>1.295774E-3</v>
      </c>
      <c r="D90" s="198">
        <v>1.295774E-3</v>
      </c>
      <c r="E90" s="203">
        <f t="shared" si="1"/>
        <v>-6.6486470789745375</v>
      </c>
    </row>
    <row r="91" spans="2:5" x14ac:dyDescent="0.2">
      <c r="B91" s="287" t="s">
        <v>2857</v>
      </c>
      <c r="C91" s="198">
        <v>2.8427679999999999E-3</v>
      </c>
      <c r="D91" s="198">
        <v>2.8427679999999999E-3</v>
      </c>
      <c r="E91" s="203">
        <f t="shared" si="1"/>
        <v>-5.8629770535825578</v>
      </c>
    </row>
    <row r="92" spans="2:5" x14ac:dyDescent="0.2">
      <c r="B92" s="287" t="s">
        <v>2858</v>
      </c>
      <c r="C92" s="198">
        <v>7.2295569000000004E-2</v>
      </c>
      <c r="D92" s="198">
        <v>7.2295569000000004E-2</v>
      </c>
      <c r="E92" s="203">
        <f t="shared" si="1"/>
        <v>-2.6269924380025542</v>
      </c>
    </row>
    <row r="93" spans="2:5" x14ac:dyDescent="0.2">
      <c r="B93" s="287" t="s">
        <v>2859</v>
      </c>
      <c r="C93" s="198">
        <v>0.38790567300000001</v>
      </c>
      <c r="D93" s="198">
        <v>0.38790567300000001</v>
      </c>
      <c r="E93" s="203">
        <f t="shared" si="1"/>
        <v>-0.94699307973983282</v>
      </c>
    </row>
    <row r="94" spans="2:5" x14ac:dyDescent="0.2">
      <c r="B94" s="287" t="s">
        <v>2860</v>
      </c>
      <c r="C94" s="198">
        <v>5.6002538999999997E-2</v>
      </c>
      <c r="D94" s="198">
        <v>5.6002538999999997E-2</v>
      </c>
      <c r="E94" s="203">
        <f t="shared" si="1"/>
        <v>-2.8823582499890681</v>
      </c>
    </row>
    <row r="95" spans="2:5" x14ac:dyDescent="0.2">
      <c r="B95" s="287" t="s">
        <v>2861</v>
      </c>
      <c r="C95" s="198">
        <v>0.249677709</v>
      </c>
      <c r="D95" s="198">
        <v>0.249677709</v>
      </c>
      <c r="E95" s="203">
        <f t="shared" si="1"/>
        <v>-1.3875843568066639</v>
      </c>
    </row>
    <row r="96" spans="2:5" x14ac:dyDescent="0.2">
      <c r="B96" s="287" t="s">
        <v>2862</v>
      </c>
      <c r="C96" s="198">
        <v>1.1427268000000001E-2</v>
      </c>
      <c r="D96" s="198">
        <v>1.1427268000000001E-2</v>
      </c>
      <c r="E96" s="203">
        <f t="shared" si="1"/>
        <v>-4.4717528498677641</v>
      </c>
    </row>
    <row r="97" spans="2:5" x14ac:dyDescent="0.2">
      <c r="B97" s="287" t="s">
        <v>2863</v>
      </c>
      <c r="C97" s="198">
        <v>0.27675673200000001</v>
      </c>
      <c r="D97" s="198">
        <v>0.27675673200000001</v>
      </c>
      <c r="E97" s="203">
        <f t="shared" si="1"/>
        <v>-1.2846163824859917</v>
      </c>
    </row>
    <row r="98" spans="2:5" x14ac:dyDescent="0.2">
      <c r="B98" s="287" t="s">
        <v>2864</v>
      </c>
      <c r="C98" s="198">
        <v>6.0392299999999996E-3</v>
      </c>
      <c r="D98" s="198">
        <v>6.0392299999999996E-3</v>
      </c>
      <c r="E98" s="203">
        <f t="shared" si="1"/>
        <v>-5.1094787586058272</v>
      </c>
    </row>
    <row r="99" spans="2:5" x14ac:dyDescent="0.2">
      <c r="B99" s="287" t="s">
        <v>2865</v>
      </c>
      <c r="C99" s="198">
        <v>2.7766599999999998E-4</v>
      </c>
      <c r="D99" s="198">
        <v>2.7766599999999998E-4</v>
      </c>
      <c r="E99" s="203">
        <f t="shared" si="1"/>
        <v>-8.189091605428807</v>
      </c>
    </row>
    <row r="100" spans="2:5" x14ac:dyDescent="0.2">
      <c r="B100" s="287" t="s">
        <v>2866</v>
      </c>
      <c r="C100" s="198">
        <v>7.1730299999999997E-4</v>
      </c>
      <c r="D100" s="198">
        <v>7.1730299999999997E-4</v>
      </c>
      <c r="E100" s="203">
        <f t="shared" si="1"/>
        <v>-7.24001221249015</v>
      </c>
    </row>
    <row r="101" spans="2:5" x14ac:dyDescent="0.2">
      <c r="B101" s="287" t="s">
        <v>2867</v>
      </c>
      <c r="C101" s="198">
        <v>4.9252599999999997E-4</v>
      </c>
      <c r="D101" s="198">
        <v>4.9252599999999997E-4</v>
      </c>
      <c r="E101" s="203">
        <f t="shared" si="1"/>
        <v>-7.6159633068673998</v>
      </c>
    </row>
    <row r="102" spans="2:5" x14ac:dyDescent="0.2">
      <c r="B102" s="287" t="s">
        <v>2868</v>
      </c>
      <c r="C102" s="198">
        <v>3.8608760000000001E-3</v>
      </c>
      <c r="D102" s="198">
        <v>3.8608760000000001E-3</v>
      </c>
      <c r="E102" s="203">
        <f t="shared" si="1"/>
        <v>-5.5568611782478845</v>
      </c>
    </row>
    <row r="103" spans="2:5" x14ac:dyDescent="0.2">
      <c r="B103" s="287" t="s">
        <v>2869</v>
      </c>
      <c r="C103" s="198">
        <v>6.9317270000000004E-3</v>
      </c>
      <c r="D103" s="198">
        <v>6.9317270000000004E-3</v>
      </c>
      <c r="E103" s="203">
        <f t="shared" si="1"/>
        <v>-4.9716462904778629</v>
      </c>
    </row>
    <row r="104" spans="2:5" x14ac:dyDescent="0.2">
      <c r="B104" s="287" t="s">
        <v>2870</v>
      </c>
      <c r="C104" s="198">
        <v>1.044552E-3</v>
      </c>
      <c r="D104" s="198">
        <v>1.044552E-3</v>
      </c>
      <c r="E104" s="203">
        <f t="shared" si="1"/>
        <v>-6.864167193620939</v>
      </c>
    </row>
    <row r="105" spans="2:5" x14ac:dyDescent="0.2">
      <c r="B105" s="287" t="s">
        <v>2871</v>
      </c>
      <c r="C105" s="198">
        <v>0.49525654299999999</v>
      </c>
      <c r="D105" s="198">
        <v>0.49525654299999999</v>
      </c>
      <c r="E105" s="203">
        <f t="shared" si="1"/>
        <v>-0.70267938198140922</v>
      </c>
    </row>
    <row r="106" spans="2:5" x14ac:dyDescent="0.2">
      <c r="B106" s="287" t="s">
        <v>2872</v>
      </c>
      <c r="C106" s="198">
        <v>5.0079E-3</v>
      </c>
      <c r="D106" s="198">
        <v>5.0079E-3</v>
      </c>
      <c r="E106" s="203">
        <f t="shared" si="1"/>
        <v>-5.2967386134348224</v>
      </c>
    </row>
    <row r="107" spans="2:5" x14ac:dyDescent="0.2">
      <c r="B107" s="287" t="s">
        <v>2873</v>
      </c>
      <c r="C107" s="198">
        <v>1.272635E-3</v>
      </c>
      <c r="D107" s="198">
        <v>1.272635E-3</v>
      </c>
      <c r="E107" s="203">
        <f t="shared" si="1"/>
        <v>-6.6666657247935008</v>
      </c>
    </row>
    <row r="108" spans="2:5" x14ac:dyDescent="0.2">
      <c r="B108" s="287" t="s">
        <v>2874</v>
      </c>
      <c r="C108" s="198">
        <v>3.8182346999999998E-2</v>
      </c>
      <c r="D108" s="198">
        <v>3.8182346999999998E-2</v>
      </c>
      <c r="E108" s="203">
        <f t="shared" si="1"/>
        <v>-3.2653819905990038</v>
      </c>
    </row>
    <row r="109" spans="2:5" x14ac:dyDescent="0.2">
      <c r="B109" s="287" t="s">
        <v>2875</v>
      </c>
      <c r="C109" s="198">
        <v>1.6058335999999999E-2</v>
      </c>
      <c r="D109" s="198">
        <v>1.6058335999999999E-2</v>
      </c>
      <c r="E109" s="203">
        <f t="shared" si="1"/>
        <v>-4.1315271872885955</v>
      </c>
    </row>
    <row r="110" spans="2:5" x14ac:dyDescent="0.2">
      <c r="B110" s="287" t="s">
        <v>2876</v>
      </c>
      <c r="C110" s="198">
        <v>4.5682630000000004E-3</v>
      </c>
      <c r="D110" s="198">
        <v>4.5682630000000004E-3</v>
      </c>
      <c r="E110" s="203">
        <f t="shared" si="1"/>
        <v>-5.3886222338549485</v>
      </c>
    </row>
    <row r="111" spans="2:5" x14ac:dyDescent="0.2">
      <c r="B111" s="287" t="s">
        <v>2877</v>
      </c>
      <c r="C111" s="198">
        <v>23.100072060999999</v>
      </c>
      <c r="D111" s="198">
        <v>23.100072060999999</v>
      </c>
      <c r="E111" s="203">
        <f t="shared" si="1"/>
        <v>3.1398357370466918</v>
      </c>
    </row>
    <row r="112" spans="2:5" x14ac:dyDescent="0.2">
      <c r="B112" s="287" t="s">
        <v>2878</v>
      </c>
      <c r="C112" s="198">
        <v>0.98900906399999999</v>
      </c>
      <c r="D112" s="198">
        <v>0.98900906399999999</v>
      </c>
      <c r="E112" s="203">
        <f t="shared" si="1"/>
        <v>-1.105178258847922E-2</v>
      </c>
    </row>
    <row r="113" spans="2:5" x14ac:dyDescent="0.2">
      <c r="B113" s="287" t="s">
        <v>2879</v>
      </c>
      <c r="C113" s="198">
        <v>2.3419783999999999E-2</v>
      </c>
      <c r="D113" s="198">
        <v>2.3419783999999999E-2</v>
      </c>
      <c r="E113" s="203">
        <f t="shared" si="1"/>
        <v>-3.7541741437415186</v>
      </c>
    </row>
    <row r="114" spans="2:5" x14ac:dyDescent="0.2">
      <c r="B114" s="287" t="s">
        <v>2880</v>
      </c>
      <c r="C114" s="198">
        <v>9.3249419999999993E-3</v>
      </c>
      <c r="D114" s="198">
        <v>9.3249419999999993E-3</v>
      </c>
      <c r="E114" s="203">
        <f t="shared" si="1"/>
        <v>-4.6750625333107436</v>
      </c>
    </row>
    <row r="115" spans="2:5" x14ac:dyDescent="0.2">
      <c r="B115" s="287" t="s">
        <v>2881</v>
      </c>
      <c r="C115" s="198">
        <v>4.6608199999999999E-4</v>
      </c>
      <c r="D115" s="198">
        <v>4.6608199999999999E-4</v>
      </c>
      <c r="E115" s="203">
        <f t="shared" si="1"/>
        <v>-7.6711489736535343</v>
      </c>
    </row>
    <row r="116" spans="2:5" x14ac:dyDescent="0.2">
      <c r="B116" s="287" t="s">
        <v>2882</v>
      </c>
      <c r="C116" s="198">
        <v>0.32881244999999998</v>
      </c>
      <c r="D116" s="198">
        <v>0.32881244999999998</v>
      </c>
      <c r="E116" s="203">
        <f t="shared" si="1"/>
        <v>-1.1122677515534682</v>
      </c>
    </row>
    <row r="117" spans="2:5" x14ac:dyDescent="0.2">
      <c r="B117" s="287" t="s">
        <v>2883</v>
      </c>
      <c r="C117" s="198">
        <v>1.401551E-3</v>
      </c>
      <c r="D117" s="198">
        <v>1.401551E-3</v>
      </c>
      <c r="E117" s="203">
        <f t="shared" si="1"/>
        <v>-6.5701757984389255</v>
      </c>
    </row>
    <row r="118" spans="2:5" x14ac:dyDescent="0.2">
      <c r="B118" s="287" t="s">
        <v>2884</v>
      </c>
      <c r="C118" s="198">
        <v>2.8064069999999999E-3</v>
      </c>
      <c r="D118" s="198">
        <v>2.8064069999999999E-3</v>
      </c>
      <c r="E118" s="203">
        <f t="shared" si="1"/>
        <v>-5.8758502614907755</v>
      </c>
    </row>
    <row r="119" spans="2:5" x14ac:dyDescent="0.2">
      <c r="B119" s="287" t="s">
        <v>2885</v>
      </c>
      <c r="C119" s="198">
        <v>4.7203180000000003E-3</v>
      </c>
      <c r="D119" s="198">
        <v>4.7203180000000003E-3</v>
      </c>
      <c r="E119" s="203">
        <f t="shared" si="1"/>
        <v>-5.3558791087727675</v>
      </c>
    </row>
    <row r="120" spans="2:5" x14ac:dyDescent="0.2">
      <c r="B120" s="287" t="s">
        <v>2886</v>
      </c>
      <c r="C120" s="198">
        <v>5.510343E-3</v>
      </c>
      <c r="D120" s="198">
        <v>5.510343E-3</v>
      </c>
      <c r="E120" s="203">
        <f t="shared" si="1"/>
        <v>-5.2011284073010726</v>
      </c>
    </row>
    <row r="121" spans="2:5" x14ac:dyDescent="0.2">
      <c r="B121" s="287" t="s">
        <v>2887</v>
      </c>
      <c r="C121" s="198">
        <v>1.4075008999999999E-2</v>
      </c>
      <c r="D121" s="198">
        <v>1.4075008999999999E-2</v>
      </c>
      <c r="E121" s="203">
        <f t="shared" si="1"/>
        <v>-4.2633544655249711</v>
      </c>
    </row>
    <row r="122" spans="2:5" x14ac:dyDescent="0.2">
      <c r="B122" s="287" t="s">
        <v>2888</v>
      </c>
      <c r="C122" s="198">
        <v>1.2759399999999999E-3</v>
      </c>
      <c r="D122" s="198">
        <v>1.2759399999999999E-3</v>
      </c>
      <c r="E122" s="203">
        <f t="shared" si="1"/>
        <v>-6.6640721171086792</v>
      </c>
    </row>
    <row r="123" spans="2:5" x14ac:dyDescent="0.2">
      <c r="B123" s="287" t="s">
        <v>2889</v>
      </c>
      <c r="C123" s="198">
        <v>1.0214130000000001E-3</v>
      </c>
      <c r="D123" s="198">
        <v>1.0214130000000001E-3</v>
      </c>
      <c r="E123" s="203">
        <f t="shared" si="1"/>
        <v>-6.8865683162029816</v>
      </c>
    </row>
    <row r="124" spans="2:5" x14ac:dyDescent="0.2">
      <c r="B124" s="287" t="s">
        <v>2890</v>
      </c>
      <c r="C124" s="198">
        <v>1.9106049999999999E-3</v>
      </c>
      <c r="D124" s="198">
        <v>1.9106049999999999E-3</v>
      </c>
      <c r="E124" s="203">
        <f t="shared" si="1"/>
        <v>-6.2603353331528311</v>
      </c>
    </row>
    <row r="125" spans="2:5" x14ac:dyDescent="0.2">
      <c r="B125" s="287" t="s">
        <v>2891</v>
      </c>
      <c r="C125" s="198">
        <v>9.6885519999999996E-3</v>
      </c>
      <c r="D125" s="198">
        <v>9.6885519999999996E-3</v>
      </c>
      <c r="E125" s="203">
        <f t="shared" si="1"/>
        <v>-4.636810296650137</v>
      </c>
    </row>
    <row r="126" spans="2:5" x14ac:dyDescent="0.2">
      <c r="B126" s="287" t="s">
        <v>2892</v>
      </c>
      <c r="C126" s="198">
        <v>3.0173011999999999E-2</v>
      </c>
      <c r="D126" s="198">
        <v>3.0173011999999999E-2</v>
      </c>
      <c r="E126" s="203">
        <f t="shared" si="1"/>
        <v>-3.5008073965218207</v>
      </c>
    </row>
    <row r="127" spans="2:5" x14ac:dyDescent="0.2">
      <c r="B127" s="287" t="s">
        <v>2893</v>
      </c>
      <c r="C127" s="198">
        <v>1.5668279999999999E-3</v>
      </c>
      <c r="D127" s="198">
        <v>1.5668279999999999E-3</v>
      </c>
      <c r="E127" s="203">
        <f t="shared" si="1"/>
        <v>-6.4587020855127744</v>
      </c>
    </row>
    <row r="128" spans="2:5" x14ac:dyDescent="0.2">
      <c r="B128" s="287" t="s">
        <v>2894</v>
      </c>
      <c r="C128" s="198">
        <v>8.4952499999999995E-4</v>
      </c>
      <c r="D128" s="198">
        <v>8.4952499999999995E-4</v>
      </c>
      <c r="E128" s="203">
        <f t="shared" si="1"/>
        <v>-7.0708331882093871</v>
      </c>
    </row>
    <row r="129" spans="2:5" x14ac:dyDescent="0.2">
      <c r="B129" s="287" t="s">
        <v>2895</v>
      </c>
      <c r="C129" s="198">
        <v>1.1866909999999999E-3</v>
      </c>
      <c r="D129" s="198">
        <v>1.1866909999999999E-3</v>
      </c>
      <c r="E129" s="203">
        <f t="shared" si="1"/>
        <v>-6.7365865173785675</v>
      </c>
    </row>
    <row r="130" spans="2:5" x14ac:dyDescent="0.2">
      <c r="B130" s="287" t="s">
        <v>2896</v>
      </c>
      <c r="C130" s="198">
        <v>6.6980253000000003E-2</v>
      </c>
      <c r="D130" s="198">
        <v>6.6980253000000003E-2</v>
      </c>
      <c r="E130" s="203">
        <f t="shared" si="1"/>
        <v>-2.7033574343762727</v>
      </c>
    </row>
    <row r="131" spans="2:5" x14ac:dyDescent="0.2">
      <c r="B131" s="287" t="s">
        <v>2897</v>
      </c>
      <c r="C131" s="198">
        <v>8.5861523999999995E-2</v>
      </c>
      <c r="D131" s="198">
        <v>8.5861523999999995E-2</v>
      </c>
      <c r="E131" s="203">
        <f t="shared" si="1"/>
        <v>-2.4550194665179519</v>
      </c>
    </row>
    <row r="132" spans="2:5" x14ac:dyDescent="0.2">
      <c r="B132" s="287" t="s">
        <v>2898</v>
      </c>
      <c r="C132" s="198">
        <v>0.28492803799999999</v>
      </c>
      <c r="D132" s="198">
        <v>0.28492803799999999</v>
      </c>
      <c r="E132" s="203">
        <f t="shared" si="1"/>
        <v>-1.2555186288421496</v>
      </c>
    </row>
    <row r="133" spans="2:5" x14ac:dyDescent="0.2">
      <c r="B133" s="287" t="s">
        <v>2899</v>
      </c>
      <c r="C133" s="198">
        <v>2.0262990000000001E-3</v>
      </c>
      <c r="D133" s="198">
        <v>2.0262990000000001E-3</v>
      </c>
      <c r="E133" s="203">
        <f t="shared" si="1"/>
        <v>-6.2015443026034518</v>
      </c>
    </row>
    <row r="134" spans="2:5" x14ac:dyDescent="0.2">
      <c r="B134" s="287" t="s">
        <v>2900</v>
      </c>
      <c r="C134" s="198">
        <v>6.4524229999999997E-3</v>
      </c>
      <c r="D134" s="198">
        <v>6.4524229999999997E-3</v>
      </c>
      <c r="E134" s="203">
        <f t="shared" si="1"/>
        <v>-5.0432995598018717</v>
      </c>
    </row>
    <row r="135" spans="2:5" x14ac:dyDescent="0.2">
      <c r="B135" s="287" t="s">
        <v>2901</v>
      </c>
      <c r="C135" s="198">
        <v>1.1007460000000001E-3</v>
      </c>
      <c r="D135" s="198">
        <v>1.1007460000000001E-3</v>
      </c>
      <c r="E135" s="203">
        <f t="shared" si="1"/>
        <v>-6.8117671472210004</v>
      </c>
    </row>
    <row r="136" spans="2:5" x14ac:dyDescent="0.2">
      <c r="B136" s="287" t="s">
        <v>2902</v>
      </c>
      <c r="C136" s="198">
        <v>1.7519390000000001E-3</v>
      </c>
      <c r="D136" s="198">
        <v>1.7519390000000001E-3</v>
      </c>
      <c r="E136" s="203">
        <f t="shared" si="1"/>
        <v>-6.3470321044256739</v>
      </c>
    </row>
    <row r="137" spans="2:5" x14ac:dyDescent="0.2">
      <c r="B137" s="287" t="s">
        <v>2903</v>
      </c>
      <c r="C137" s="198">
        <v>9.1927199999999997E-3</v>
      </c>
      <c r="D137" s="198">
        <v>9.1927199999999997E-3</v>
      </c>
      <c r="E137" s="203">
        <f t="shared" si="1"/>
        <v>-4.6893434125215139</v>
      </c>
    </row>
    <row r="138" spans="2:5" x14ac:dyDescent="0.2">
      <c r="B138" s="287" t="s">
        <v>2904</v>
      </c>
      <c r="C138" s="198">
        <v>1.626328E-3</v>
      </c>
      <c r="D138" s="198">
        <v>1.626328E-3</v>
      </c>
      <c r="E138" s="203">
        <f t="shared" si="1"/>
        <v>-6.4214305661824485</v>
      </c>
    </row>
    <row r="139" spans="2:5" x14ac:dyDescent="0.2">
      <c r="B139" s="287" t="s">
        <v>2905</v>
      </c>
      <c r="C139" s="198">
        <v>7.8275299999999992E-3</v>
      </c>
      <c r="D139" s="198">
        <v>7.8275299999999992E-3</v>
      </c>
      <c r="E139" s="203">
        <f t="shared" si="1"/>
        <v>-4.8501082721297291</v>
      </c>
    </row>
    <row r="140" spans="2:5" x14ac:dyDescent="0.2">
      <c r="B140" s="287" t="s">
        <v>2906</v>
      </c>
      <c r="C140" s="198">
        <v>8.6704439999999994E-3</v>
      </c>
      <c r="D140" s="198">
        <v>8.6704439999999994E-3</v>
      </c>
      <c r="E140" s="203">
        <f t="shared" si="1"/>
        <v>-4.7478352784282647</v>
      </c>
    </row>
    <row r="141" spans="2:5" x14ac:dyDescent="0.2">
      <c r="B141" s="287" t="s">
        <v>2907</v>
      </c>
      <c r="C141" s="198">
        <v>1.3321349999999999E-3</v>
      </c>
      <c r="D141" s="198">
        <v>1.3321349999999999E-3</v>
      </c>
      <c r="E141" s="203">
        <f t="shared" si="1"/>
        <v>-6.62097236064829</v>
      </c>
    </row>
    <row r="142" spans="2:5" x14ac:dyDescent="0.2">
      <c r="B142" s="287" t="s">
        <v>2908</v>
      </c>
      <c r="C142" s="198">
        <v>1.6306252E-2</v>
      </c>
      <c r="D142" s="198">
        <v>1.6306252E-2</v>
      </c>
      <c r="E142" s="203">
        <f t="shared" si="1"/>
        <v>-4.116206686426886</v>
      </c>
    </row>
    <row r="143" spans="2:5" x14ac:dyDescent="0.2">
      <c r="B143" s="287" t="s">
        <v>2909</v>
      </c>
      <c r="C143" s="198">
        <v>4.5781789999999999E-3</v>
      </c>
      <c r="D143" s="198">
        <v>4.5781789999999999E-3</v>
      </c>
      <c r="E143" s="203">
        <f t="shared" si="1"/>
        <v>-5.3864539581724618</v>
      </c>
    </row>
    <row r="144" spans="2:5" x14ac:dyDescent="0.2">
      <c r="B144" s="287" t="s">
        <v>2910</v>
      </c>
      <c r="C144" s="198">
        <v>1.5860004E-2</v>
      </c>
      <c r="D144" s="198">
        <v>1.5860004E-2</v>
      </c>
      <c r="E144" s="203">
        <f t="shared" si="1"/>
        <v>-4.1439548105686574</v>
      </c>
    </row>
    <row r="145" spans="2:5" x14ac:dyDescent="0.2">
      <c r="B145" s="287" t="s">
        <v>2911</v>
      </c>
      <c r="C145" s="198">
        <v>3.6146131999999997E-2</v>
      </c>
      <c r="D145" s="198">
        <v>3.6146131999999997E-2</v>
      </c>
      <c r="E145" s="203">
        <f t="shared" si="1"/>
        <v>-3.3201853347189978</v>
      </c>
    </row>
    <row r="146" spans="2:5" x14ac:dyDescent="0.2">
      <c r="B146" s="287" t="s">
        <v>2912</v>
      </c>
      <c r="C146" s="198">
        <v>0.25008098600000001</v>
      </c>
      <c r="D146" s="198">
        <v>0.25008098600000001</v>
      </c>
      <c r="E146" s="203">
        <f t="shared" si="1"/>
        <v>-1.3859704695784194</v>
      </c>
    </row>
    <row r="147" spans="2:5" x14ac:dyDescent="0.2">
      <c r="B147" s="287" t="s">
        <v>2913</v>
      </c>
      <c r="C147" s="198">
        <v>1.6197169999999999E-3</v>
      </c>
      <c r="D147" s="198">
        <v>1.6197169999999999E-3</v>
      </c>
      <c r="E147" s="203">
        <f t="shared" ref="E147:E210" si="2">IF(D147=0,"",LN(D147))</f>
        <v>-6.4255038363561816</v>
      </c>
    </row>
    <row r="148" spans="2:5" x14ac:dyDescent="0.2">
      <c r="B148" s="287" t="s">
        <v>2914</v>
      </c>
      <c r="C148" s="198">
        <v>1.8444939999999999E-3</v>
      </c>
      <c r="D148" s="198">
        <v>1.8444939999999999E-3</v>
      </c>
      <c r="E148" s="203">
        <f t="shared" si="2"/>
        <v>-6.2955502938469037</v>
      </c>
    </row>
    <row r="149" spans="2:5" x14ac:dyDescent="0.2">
      <c r="B149" s="287" t="s">
        <v>2915</v>
      </c>
      <c r="C149" s="198">
        <v>1.94366E-3</v>
      </c>
      <c r="D149" s="198">
        <v>1.94366E-3</v>
      </c>
      <c r="E149" s="203">
        <f t="shared" si="2"/>
        <v>-6.2431824853595161</v>
      </c>
    </row>
    <row r="150" spans="2:5" x14ac:dyDescent="0.2">
      <c r="B150" s="287" t="s">
        <v>2916</v>
      </c>
      <c r="C150" s="198">
        <v>8.3398889999999996E-3</v>
      </c>
      <c r="D150" s="198">
        <v>8.3398889999999996E-3</v>
      </c>
      <c r="E150" s="203">
        <f t="shared" si="2"/>
        <v>-4.7867053720525696</v>
      </c>
    </row>
    <row r="151" spans="2:5" x14ac:dyDescent="0.2">
      <c r="B151" s="287" t="s">
        <v>2917</v>
      </c>
      <c r="C151" s="198">
        <v>2.1056320000000001E-3</v>
      </c>
      <c r="D151" s="198">
        <v>2.1056320000000001E-3</v>
      </c>
      <c r="E151" s="203">
        <f t="shared" si="2"/>
        <v>-6.1631396193803685</v>
      </c>
    </row>
    <row r="152" spans="2:5" x14ac:dyDescent="0.2">
      <c r="B152" s="287" t="s">
        <v>2918</v>
      </c>
      <c r="C152" s="198">
        <v>1.824661E-3</v>
      </c>
      <c r="D152" s="198">
        <v>1.824661E-3</v>
      </c>
      <c r="E152" s="203">
        <f t="shared" si="2"/>
        <v>-6.3063610626266442</v>
      </c>
    </row>
    <row r="153" spans="2:5" x14ac:dyDescent="0.2">
      <c r="B153" s="287" t="s">
        <v>2919</v>
      </c>
      <c r="C153" s="198">
        <v>0.23109724300000001</v>
      </c>
      <c r="D153" s="198">
        <v>0.23109724300000001</v>
      </c>
      <c r="E153" s="203">
        <f t="shared" si="2"/>
        <v>-1.4649166916734397</v>
      </c>
    </row>
    <row r="154" spans="2:5" x14ac:dyDescent="0.2">
      <c r="B154" s="287" t="s">
        <v>2920</v>
      </c>
      <c r="C154" s="198">
        <v>1.5532755000000001E-2</v>
      </c>
      <c r="D154" s="198">
        <v>1.5532755000000001E-2</v>
      </c>
      <c r="E154" s="203">
        <f t="shared" si="2"/>
        <v>-4.1648042589714223</v>
      </c>
    </row>
    <row r="155" spans="2:5" x14ac:dyDescent="0.2">
      <c r="B155" s="287" t="s">
        <v>2921</v>
      </c>
      <c r="C155" s="198">
        <v>1.4164259E-2</v>
      </c>
      <c r="D155" s="198">
        <v>1.4164259E-2</v>
      </c>
      <c r="E155" s="203">
        <f t="shared" si="2"/>
        <v>-4.2570334591046901</v>
      </c>
    </row>
    <row r="156" spans="2:5" x14ac:dyDescent="0.2">
      <c r="B156" s="287" t="s">
        <v>2922</v>
      </c>
      <c r="C156" s="198">
        <v>3.7286540000000001E-3</v>
      </c>
      <c r="D156" s="198">
        <v>3.7286540000000001E-3</v>
      </c>
      <c r="E156" s="203">
        <f t="shared" si="2"/>
        <v>-5.5917079683601427</v>
      </c>
    </row>
    <row r="157" spans="2:5" x14ac:dyDescent="0.2">
      <c r="B157" s="287" t="s">
        <v>2923</v>
      </c>
      <c r="C157" s="198">
        <v>1.047858E-3</v>
      </c>
      <c r="D157" s="198">
        <v>1.047858E-3</v>
      </c>
      <c r="E157" s="203">
        <f t="shared" si="2"/>
        <v>-6.8610071984469299</v>
      </c>
    </row>
    <row r="158" spans="2:5" x14ac:dyDescent="0.2">
      <c r="B158" s="287" t="s">
        <v>2924</v>
      </c>
      <c r="C158" s="198">
        <v>2.6041081000000001E-2</v>
      </c>
      <c r="D158" s="198">
        <v>2.6041081000000001E-2</v>
      </c>
      <c r="E158" s="203">
        <f t="shared" si="2"/>
        <v>-3.6480799494465761</v>
      </c>
    </row>
    <row r="159" spans="2:5" x14ac:dyDescent="0.2">
      <c r="B159" s="287" t="s">
        <v>2925</v>
      </c>
      <c r="C159" s="198">
        <v>9.8075509999999994E-3</v>
      </c>
      <c r="D159" s="198">
        <v>9.8075509999999994E-3</v>
      </c>
      <c r="E159" s="203">
        <f t="shared" si="2"/>
        <v>-4.6246026797921242</v>
      </c>
    </row>
    <row r="160" spans="2:5" x14ac:dyDescent="0.2">
      <c r="B160" s="287" t="s">
        <v>2926</v>
      </c>
      <c r="C160" s="198">
        <v>0.22114424699999999</v>
      </c>
      <c r="D160" s="198">
        <v>0.22114424699999999</v>
      </c>
      <c r="E160" s="203">
        <f t="shared" si="2"/>
        <v>-1.5089400890238069</v>
      </c>
    </row>
    <row r="161" spans="2:5" x14ac:dyDescent="0.2">
      <c r="B161" s="287" t="s">
        <v>2927</v>
      </c>
      <c r="C161" s="198">
        <v>6.1152580000000002E-3</v>
      </c>
      <c r="D161" s="198">
        <v>6.1152580000000002E-3</v>
      </c>
      <c r="E161" s="203">
        <f t="shared" si="2"/>
        <v>-5.0969683194002426</v>
      </c>
    </row>
    <row r="162" spans="2:5" x14ac:dyDescent="0.2">
      <c r="B162" s="287" t="s">
        <v>2928</v>
      </c>
      <c r="C162" s="198">
        <v>2.4494086000000002E-2</v>
      </c>
      <c r="D162" s="198">
        <v>2.4494086000000002E-2</v>
      </c>
      <c r="E162" s="203">
        <f t="shared" si="2"/>
        <v>-3.7093235783252712</v>
      </c>
    </row>
    <row r="163" spans="2:5" x14ac:dyDescent="0.2">
      <c r="B163" s="287" t="s">
        <v>2929</v>
      </c>
      <c r="C163" s="198">
        <v>0.103242078</v>
      </c>
      <c r="D163" s="198">
        <v>0.103242078</v>
      </c>
      <c r="E163" s="203">
        <f t="shared" si="2"/>
        <v>-2.270678776476867</v>
      </c>
    </row>
    <row r="164" spans="2:5" x14ac:dyDescent="0.2">
      <c r="B164" s="287" t="s">
        <v>2930</v>
      </c>
      <c r="C164" s="198">
        <v>0.10971764000000001</v>
      </c>
      <c r="D164" s="198">
        <v>0.10971764000000001</v>
      </c>
      <c r="E164" s="203">
        <f t="shared" si="2"/>
        <v>-2.2098451224404534</v>
      </c>
    </row>
    <row r="165" spans="2:5" x14ac:dyDescent="0.2">
      <c r="B165" s="287" t="s">
        <v>2931</v>
      </c>
      <c r="C165" s="198">
        <v>1.5502999999999999E-3</v>
      </c>
      <c r="D165" s="198">
        <v>1.5502999999999999E-3</v>
      </c>
      <c r="E165" s="203">
        <f t="shared" si="2"/>
        <v>-6.4693068183919573</v>
      </c>
    </row>
    <row r="166" spans="2:5" x14ac:dyDescent="0.2">
      <c r="B166" s="287" t="s">
        <v>2932</v>
      </c>
      <c r="C166" s="198">
        <v>2.1816600000000002E-3</v>
      </c>
      <c r="D166" s="198">
        <v>2.1816600000000002E-3</v>
      </c>
      <c r="E166" s="203">
        <f t="shared" si="2"/>
        <v>-6.1276692240608135</v>
      </c>
    </row>
    <row r="167" spans="2:5" x14ac:dyDescent="0.2">
      <c r="B167" s="287" t="s">
        <v>2933</v>
      </c>
      <c r="C167" s="198">
        <v>3.2328230000000001E-3</v>
      </c>
      <c r="D167" s="198">
        <v>3.2328230000000001E-3</v>
      </c>
      <c r="E167" s="203">
        <f t="shared" si="2"/>
        <v>-5.7343995296497186</v>
      </c>
    </row>
    <row r="168" spans="2:5" x14ac:dyDescent="0.2">
      <c r="B168" s="287" t="s">
        <v>2934</v>
      </c>
      <c r="C168" s="198">
        <v>4.1550700000000003E-3</v>
      </c>
      <c r="D168" s="198">
        <v>4.1550700000000003E-3</v>
      </c>
      <c r="E168" s="203">
        <f t="shared" si="2"/>
        <v>-5.4834260036445555</v>
      </c>
    </row>
    <row r="169" spans="2:5" x14ac:dyDescent="0.2">
      <c r="B169" s="287" t="s">
        <v>2935</v>
      </c>
      <c r="C169" s="198">
        <v>0.24442519900000001</v>
      </c>
      <c r="D169" s="198">
        <v>0.24442519900000001</v>
      </c>
      <c r="E169" s="203">
        <f t="shared" si="2"/>
        <v>-1.408845951435062</v>
      </c>
    </row>
    <row r="170" spans="2:5" x14ac:dyDescent="0.2">
      <c r="B170" s="287" t="s">
        <v>2936</v>
      </c>
      <c r="C170" s="198">
        <v>8.3299700000000003E-4</v>
      </c>
      <c r="D170" s="198">
        <v>8.3299700000000003E-4</v>
      </c>
      <c r="E170" s="203">
        <f t="shared" si="2"/>
        <v>-7.0904805172444929</v>
      </c>
    </row>
    <row r="171" spans="2:5" x14ac:dyDescent="0.2">
      <c r="B171" s="287" t="s">
        <v>2937</v>
      </c>
      <c r="C171" s="198">
        <v>3.5775911000000001E-2</v>
      </c>
      <c r="D171" s="198">
        <v>3.5775911000000001E-2</v>
      </c>
      <c r="E171" s="203">
        <f t="shared" si="2"/>
        <v>-3.3304804891538495</v>
      </c>
    </row>
    <row r="172" spans="2:5" x14ac:dyDescent="0.2">
      <c r="B172" s="287" t="s">
        <v>2938</v>
      </c>
      <c r="C172" s="198">
        <v>4.0691260000000002E-3</v>
      </c>
      <c r="D172" s="198">
        <v>4.0691260000000002E-3</v>
      </c>
      <c r="E172" s="203">
        <f t="shared" si="2"/>
        <v>-5.5043270446027437</v>
      </c>
    </row>
    <row r="173" spans="2:5" x14ac:dyDescent="0.2">
      <c r="B173" s="287" t="s">
        <v>2939</v>
      </c>
      <c r="C173" s="198">
        <v>1.2951124E-2</v>
      </c>
      <c r="D173" s="198">
        <v>1.2951124E-2</v>
      </c>
      <c r="E173" s="203">
        <f t="shared" si="2"/>
        <v>-4.3465726992362947</v>
      </c>
    </row>
    <row r="174" spans="2:5" x14ac:dyDescent="0.2">
      <c r="B174" s="287" t="s">
        <v>2940</v>
      </c>
      <c r="C174" s="198">
        <v>2.6741859999999998E-3</v>
      </c>
      <c r="D174" s="198">
        <v>2.6741859999999998E-3</v>
      </c>
      <c r="E174" s="203">
        <f t="shared" si="2"/>
        <v>-5.9241102440079434</v>
      </c>
    </row>
    <row r="175" spans="2:5" x14ac:dyDescent="0.2">
      <c r="B175" s="287" t="s">
        <v>2941</v>
      </c>
      <c r="C175" s="198">
        <v>2.3832979999999998E-3</v>
      </c>
      <c r="D175" s="198">
        <v>2.3832979999999998E-3</v>
      </c>
      <c r="E175" s="203">
        <f t="shared" si="2"/>
        <v>-6.0392700362290501</v>
      </c>
    </row>
    <row r="176" spans="2:5" x14ac:dyDescent="0.2">
      <c r="B176" s="287" t="s">
        <v>2942</v>
      </c>
      <c r="C176" s="198">
        <v>1.0875240000000001E-3</v>
      </c>
      <c r="D176" s="198">
        <v>1.0875240000000001E-3</v>
      </c>
      <c r="E176" s="203">
        <f t="shared" si="2"/>
        <v>-6.8238517262794334</v>
      </c>
    </row>
    <row r="177" spans="2:5" x14ac:dyDescent="0.2">
      <c r="B177" s="287" t="s">
        <v>2943</v>
      </c>
      <c r="C177" s="198">
        <v>7.6358100000000005E-4</v>
      </c>
      <c r="D177" s="198">
        <v>7.6358100000000005E-4</v>
      </c>
      <c r="E177" s="203">
        <f t="shared" si="2"/>
        <v>-7.1774913485594913</v>
      </c>
    </row>
    <row r="178" spans="2:5" x14ac:dyDescent="0.2">
      <c r="B178" s="287" t="s">
        <v>2944</v>
      </c>
      <c r="C178" s="198">
        <v>2.8890460000000001E-3</v>
      </c>
      <c r="D178" s="198">
        <v>2.8890460000000001E-3</v>
      </c>
      <c r="E178" s="203">
        <f t="shared" si="2"/>
        <v>-5.8468289351602794</v>
      </c>
    </row>
    <row r="179" spans="2:5" x14ac:dyDescent="0.2">
      <c r="B179" s="287" t="s">
        <v>2945</v>
      </c>
      <c r="C179" s="198">
        <v>1.348662E-3</v>
      </c>
      <c r="D179" s="198">
        <v>1.348662E-3</v>
      </c>
      <c r="E179" s="203">
        <f t="shared" si="2"/>
        <v>-6.6086422891182917</v>
      </c>
    </row>
    <row r="180" spans="2:5" x14ac:dyDescent="0.2">
      <c r="B180" s="287" t="s">
        <v>2946</v>
      </c>
      <c r="C180" s="198">
        <v>8.6043330000000005E-3</v>
      </c>
      <c r="D180" s="198">
        <v>8.6043330000000005E-3</v>
      </c>
      <c r="E180" s="203">
        <f t="shared" si="2"/>
        <v>-4.7554893653967225</v>
      </c>
    </row>
    <row r="181" spans="2:5" x14ac:dyDescent="0.2">
      <c r="B181" s="287" t="s">
        <v>2947</v>
      </c>
      <c r="C181" s="198">
        <v>6.0623689999999997E-3</v>
      </c>
      <c r="D181" s="198">
        <v>6.0623689999999997E-3</v>
      </c>
      <c r="E181" s="203">
        <f t="shared" si="2"/>
        <v>-5.1056546311994193</v>
      </c>
    </row>
    <row r="182" spans="2:5" x14ac:dyDescent="0.2">
      <c r="B182" s="287" t="s">
        <v>2948</v>
      </c>
      <c r="C182" s="198">
        <v>9.3447749999999996E-3</v>
      </c>
      <c r="D182" s="198">
        <v>9.3447749999999996E-3</v>
      </c>
      <c r="E182" s="203">
        <f t="shared" si="2"/>
        <v>-4.6729379154110164</v>
      </c>
    </row>
    <row r="183" spans="2:5" x14ac:dyDescent="0.2">
      <c r="B183" s="287" t="s">
        <v>2949</v>
      </c>
      <c r="C183" s="198">
        <v>3.5997379999999999E-3</v>
      </c>
      <c r="D183" s="198">
        <v>3.5997379999999999E-3</v>
      </c>
      <c r="E183" s="203">
        <f t="shared" si="2"/>
        <v>-5.6268942139462812</v>
      </c>
    </row>
    <row r="184" spans="2:5" x14ac:dyDescent="0.2">
      <c r="B184" s="287" t="s">
        <v>2950</v>
      </c>
      <c r="C184" s="198">
        <v>1.385023E-3</v>
      </c>
      <c r="D184" s="198">
        <v>1.385023E-3</v>
      </c>
      <c r="E184" s="203">
        <f t="shared" si="2"/>
        <v>-6.5820385329825264</v>
      </c>
    </row>
    <row r="185" spans="2:5" x14ac:dyDescent="0.2">
      <c r="B185" s="287" t="s">
        <v>2951</v>
      </c>
      <c r="C185" s="198">
        <v>1.259413E-3</v>
      </c>
      <c r="D185" s="198">
        <v>1.259413E-3</v>
      </c>
      <c r="E185" s="203">
        <f t="shared" si="2"/>
        <v>-6.6771095395871729</v>
      </c>
    </row>
    <row r="186" spans="2:5" x14ac:dyDescent="0.2">
      <c r="B186" s="287" t="s">
        <v>2952</v>
      </c>
      <c r="C186" s="198">
        <v>1.226357E-3</v>
      </c>
      <c r="D186" s="198">
        <v>1.226357E-3</v>
      </c>
      <c r="E186" s="203">
        <f t="shared" si="2"/>
        <v>-6.7037072929913482</v>
      </c>
    </row>
    <row r="187" spans="2:5" x14ac:dyDescent="0.2">
      <c r="B187" s="287" t="s">
        <v>2953</v>
      </c>
      <c r="C187" s="198">
        <v>6.3631740000000001E-3</v>
      </c>
      <c r="D187" s="198">
        <v>6.3631740000000001E-3</v>
      </c>
      <c r="E187" s="203">
        <f t="shared" si="2"/>
        <v>-5.0572279695136642</v>
      </c>
    </row>
    <row r="188" spans="2:5" x14ac:dyDescent="0.2">
      <c r="B188" s="287" t="s">
        <v>2954</v>
      </c>
      <c r="C188" s="198">
        <v>4.9821169999999998E-2</v>
      </c>
      <c r="D188" s="198">
        <v>4.9821169999999998E-2</v>
      </c>
      <c r="E188" s="203">
        <f t="shared" si="2"/>
        <v>-2.9993152848795006</v>
      </c>
    </row>
    <row r="189" spans="2:5" x14ac:dyDescent="0.2">
      <c r="B189" s="287" t="s">
        <v>2955</v>
      </c>
      <c r="C189" s="198">
        <v>5.1259081999999997E-2</v>
      </c>
      <c r="D189" s="198">
        <v>5.1259081999999997E-2</v>
      </c>
      <c r="E189" s="203">
        <f t="shared" si="2"/>
        <v>-2.9708624669073163</v>
      </c>
    </row>
    <row r="190" spans="2:5" x14ac:dyDescent="0.2">
      <c r="B190" s="287" t="s">
        <v>2956</v>
      </c>
      <c r="C190" s="198">
        <v>7.6424190000000001E-3</v>
      </c>
      <c r="D190" s="198">
        <v>7.6424190000000001E-3</v>
      </c>
      <c r="E190" s="203">
        <f t="shared" si="2"/>
        <v>-4.874041102881554</v>
      </c>
    </row>
    <row r="191" spans="2:5" x14ac:dyDescent="0.2">
      <c r="B191" s="287" t="s">
        <v>2957</v>
      </c>
      <c r="C191" s="198">
        <v>2.9221020000000002E-3</v>
      </c>
      <c r="D191" s="198">
        <v>2.9221020000000002E-3</v>
      </c>
      <c r="E191" s="203">
        <f t="shared" si="2"/>
        <v>-5.8354520586653491</v>
      </c>
    </row>
    <row r="192" spans="2:5" x14ac:dyDescent="0.2">
      <c r="B192" s="287" t="s">
        <v>2958</v>
      </c>
      <c r="C192" s="198">
        <v>1.2934596E-2</v>
      </c>
      <c r="D192" s="198">
        <v>1.2934596E-2</v>
      </c>
      <c r="E192" s="203">
        <f t="shared" si="2"/>
        <v>-4.3478496969204272</v>
      </c>
    </row>
    <row r="193" spans="2:5" x14ac:dyDescent="0.2">
      <c r="B193" s="287" t="s">
        <v>2959</v>
      </c>
      <c r="C193" s="198">
        <v>3.2857110000000002E-3</v>
      </c>
      <c r="D193" s="198">
        <v>3.2857110000000002E-3</v>
      </c>
      <c r="E193" s="203">
        <f t="shared" si="2"/>
        <v>-5.7181722121088008</v>
      </c>
    </row>
    <row r="194" spans="2:5" x14ac:dyDescent="0.2">
      <c r="B194" s="287" t="s">
        <v>2960</v>
      </c>
      <c r="C194" s="198">
        <v>7.4738369999999997E-3</v>
      </c>
      <c r="D194" s="198">
        <v>7.4738369999999997E-3</v>
      </c>
      <c r="E194" s="203">
        <f t="shared" si="2"/>
        <v>-4.8963467570943138</v>
      </c>
    </row>
    <row r="195" spans="2:5" x14ac:dyDescent="0.2">
      <c r="B195" s="287" t="s">
        <v>2961</v>
      </c>
      <c r="C195" s="198">
        <v>0.12498925700000001</v>
      </c>
      <c r="D195" s="198">
        <v>0.12498925700000001</v>
      </c>
      <c r="E195" s="203">
        <f t="shared" si="2"/>
        <v>-2.0795274893732332</v>
      </c>
    </row>
    <row r="196" spans="2:5" x14ac:dyDescent="0.2">
      <c r="B196" s="287" t="s">
        <v>2962</v>
      </c>
      <c r="C196" s="198">
        <v>3.1898510000000001E-3</v>
      </c>
      <c r="D196" s="198">
        <v>3.1898510000000001E-3</v>
      </c>
      <c r="E196" s="203">
        <f t="shared" si="2"/>
        <v>-5.7477810717402082</v>
      </c>
    </row>
    <row r="197" spans="2:5" x14ac:dyDescent="0.2">
      <c r="B197" s="287" t="s">
        <v>2963</v>
      </c>
      <c r="C197" s="198">
        <v>1.5238560000000001E-3</v>
      </c>
      <c r="D197" s="198">
        <v>1.5238560000000001E-3</v>
      </c>
      <c r="E197" s="203">
        <f t="shared" si="2"/>
        <v>-6.486511314370949</v>
      </c>
    </row>
    <row r="198" spans="2:5" x14ac:dyDescent="0.2">
      <c r="B198" s="287" t="s">
        <v>2964</v>
      </c>
      <c r="C198" s="198">
        <v>1.189996E-3</v>
      </c>
      <c r="D198" s="198">
        <v>1.189996E-3</v>
      </c>
      <c r="E198" s="203">
        <f t="shared" si="2"/>
        <v>-6.7338053332088865</v>
      </c>
    </row>
    <row r="199" spans="2:5" x14ac:dyDescent="0.2">
      <c r="B199" s="287" t="s">
        <v>2965</v>
      </c>
      <c r="C199" s="198">
        <v>2.803102E-3</v>
      </c>
      <c r="D199" s="198">
        <v>2.803102E-3</v>
      </c>
      <c r="E199" s="203">
        <f t="shared" si="2"/>
        <v>-5.8770286178789801</v>
      </c>
    </row>
    <row r="200" spans="2:5" x14ac:dyDescent="0.2">
      <c r="B200" s="287" t="s">
        <v>2966</v>
      </c>
      <c r="C200" s="198">
        <v>3.4708220000000001E-3</v>
      </c>
      <c r="D200" s="198">
        <v>3.4708220000000001E-3</v>
      </c>
      <c r="E200" s="203">
        <f t="shared" si="2"/>
        <v>-5.6633638254687391</v>
      </c>
    </row>
    <row r="201" spans="2:5" x14ac:dyDescent="0.2">
      <c r="B201" s="287" t="s">
        <v>2967</v>
      </c>
      <c r="C201" s="198">
        <v>6.5747280000000002E-3</v>
      </c>
      <c r="D201" s="198">
        <v>6.5747280000000002E-3</v>
      </c>
      <c r="E201" s="203">
        <f t="shared" si="2"/>
        <v>-5.0245220705953146</v>
      </c>
    </row>
    <row r="202" spans="2:5" x14ac:dyDescent="0.2">
      <c r="B202" s="287" t="s">
        <v>2968</v>
      </c>
      <c r="C202" s="198">
        <v>5.2128440000000003E-3</v>
      </c>
      <c r="D202" s="198">
        <v>5.2128440000000003E-3</v>
      </c>
      <c r="E202" s="203">
        <f t="shared" si="2"/>
        <v>-5.2566296988309675</v>
      </c>
    </row>
    <row r="203" spans="2:5" x14ac:dyDescent="0.2">
      <c r="B203" s="287" t="s">
        <v>2969</v>
      </c>
      <c r="C203" s="198">
        <v>2.115549E-3</v>
      </c>
      <c r="D203" s="198">
        <v>2.115549E-3</v>
      </c>
      <c r="E203" s="203">
        <f t="shared" si="2"/>
        <v>-6.1584409256994341</v>
      </c>
    </row>
    <row r="204" spans="2:5" x14ac:dyDescent="0.2">
      <c r="B204" s="287" t="s">
        <v>2970</v>
      </c>
      <c r="C204" s="198">
        <v>2.7667410000000001E-3</v>
      </c>
      <c r="D204" s="198">
        <v>2.7667410000000001E-3</v>
      </c>
      <c r="E204" s="203">
        <f t="shared" si="2"/>
        <v>-5.8900851857387391</v>
      </c>
    </row>
    <row r="205" spans="2:5" x14ac:dyDescent="0.2">
      <c r="B205" s="287" t="s">
        <v>2971</v>
      </c>
      <c r="C205" s="198">
        <v>1.659383E-3</v>
      </c>
      <c r="D205" s="198">
        <v>1.659383E-3</v>
      </c>
      <c r="E205" s="203">
        <f t="shared" si="2"/>
        <v>-6.4013094324533135</v>
      </c>
    </row>
    <row r="206" spans="2:5" x14ac:dyDescent="0.2">
      <c r="B206" s="287" t="s">
        <v>2972</v>
      </c>
      <c r="C206" s="198">
        <v>1.6064950000000001E-3</v>
      </c>
      <c r="D206" s="198">
        <v>1.6064950000000001E-3</v>
      </c>
      <c r="E206" s="203">
        <f t="shared" si="2"/>
        <v>-6.4337004917692582</v>
      </c>
    </row>
    <row r="207" spans="2:5" x14ac:dyDescent="0.2">
      <c r="B207" s="287" t="s">
        <v>2973</v>
      </c>
      <c r="C207" s="198">
        <v>1.933744E-3</v>
      </c>
      <c r="D207" s="198">
        <v>1.933744E-3</v>
      </c>
      <c r="E207" s="203">
        <f t="shared" si="2"/>
        <v>-6.2482972588613848</v>
      </c>
    </row>
    <row r="208" spans="2:5" x14ac:dyDescent="0.2">
      <c r="B208" s="287" t="s">
        <v>2974</v>
      </c>
      <c r="C208" s="198">
        <v>5.5136489999999998E-3</v>
      </c>
      <c r="D208" s="198">
        <v>5.5136489999999998E-3</v>
      </c>
      <c r="E208" s="203">
        <f t="shared" si="2"/>
        <v>-5.200528624554658</v>
      </c>
    </row>
    <row r="209" spans="2:5" x14ac:dyDescent="0.2">
      <c r="B209" s="287" t="s">
        <v>2975</v>
      </c>
      <c r="C209" s="198">
        <v>0.37363563599999999</v>
      </c>
      <c r="D209" s="198">
        <v>0.37363563599999999</v>
      </c>
      <c r="E209" s="203">
        <f t="shared" si="2"/>
        <v>-0.98447419173737905</v>
      </c>
    </row>
    <row r="210" spans="2:5" x14ac:dyDescent="0.2">
      <c r="B210" s="287" t="s">
        <v>2976</v>
      </c>
      <c r="C210" s="198">
        <v>0.52619313599999995</v>
      </c>
      <c r="D210" s="198">
        <v>0.52619313599999995</v>
      </c>
      <c r="E210" s="203">
        <f t="shared" si="2"/>
        <v>-0.64208695493080803</v>
      </c>
    </row>
    <row r="211" spans="2:5" x14ac:dyDescent="0.2">
      <c r="B211" s="287" t="s">
        <v>2977</v>
      </c>
      <c r="C211" s="198">
        <v>1.5502999999999999E-3</v>
      </c>
      <c r="D211" s="198">
        <v>1.5502999999999999E-3</v>
      </c>
      <c r="E211" s="203">
        <f t="shared" ref="E211:E274" si="3">IF(D211=0,"",LN(D211))</f>
        <v>-6.4693068183919573</v>
      </c>
    </row>
    <row r="212" spans="2:5" x14ac:dyDescent="0.2">
      <c r="B212" s="287" t="s">
        <v>2978</v>
      </c>
      <c r="C212" s="198">
        <v>9.1894100000000005E-4</v>
      </c>
      <c r="D212" s="198">
        <v>9.1894100000000005E-4</v>
      </c>
      <c r="E212" s="203">
        <f t="shared" si="3"/>
        <v>-6.9922886378871372</v>
      </c>
    </row>
    <row r="213" spans="2:5" x14ac:dyDescent="0.2">
      <c r="B213" s="287" t="s">
        <v>2979</v>
      </c>
      <c r="C213" s="198">
        <v>3.8046820000000002E-3</v>
      </c>
      <c r="D213" s="198">
        <v>3.8046820000000002E-3</v>
      </c>
      <c r="E213" s="203">
        <f t="shared" si="3"/>
        <v>-5.5715228654054245</v>
      </c>
    </row>
    <row r="214" spans="2:5" x14ac:dyDescent="0.2">
      <c r="B214" s="287" t="s">
        <v>2980</v>
      </c>
      <c r="C214" s="198">
        <v>2.3869338E-2</v>
      </c>
      <c r="D214" s="198">
        <v>2.3869338E-2</v>
      </c>
      <c r="E214" s="203">
        <f t="shared" si="3"/>
        <v>-3.7351605725727461</v>
      </c>
    </row>
    <row r="215" spans="2:5" x14ac:dyDescent="0.2">
      <c r="B215" s="287" t="s">
        <v>2981</v>
      </c>
      <c r="C215" s="198">
        <v>1.226357E-3</v>
      </c>
      <c r="D215" s="198">
        <v>1.226357E-3</v>
      </c>
      <c r="E215" s="203">
        <f t="shared" si="3"/>
        <v>-6.7037072929913482</v>
      </c>
    </row>
    <row r="216" spans="2:5" x14ac:dyDescent="0.2">
      <c r="B216" s="287" t="s">
        <v>2982</v>
      </c>
      <c r="C216" s="198">
        <v>1.2954429999999999E-2</v>
      </c>
      <c r="D216" s="198">
        <v>1.2954429999999999E-2</v>
      </c>
      <c r="E216" s="203">
        <f t="shared" si="3"/>
        <v>-4.3463174643922189</v>
      </c>
    </row>
    <row r="217" spans="2:5" x14ac:dyDescent="0.2">
      <c r="B217" s="287" t="s">
        <v>2983</v>
      </c>
      <c r="C217" s="198">
        <v>2.7634349999999998E-3</v>
      </c>
      <c r="D217" s="198">
        <v>2.7634349999999998E-3</v>
      </c>
      <c r="E217" s="203">
        <f t="shared" si="3"/>
        <v>-5.8912808078649901</v>
      </c>
    </row>
    <row r="218" spans="2:5" x14ac:dyDescent="0.2">
      <c r="B218" s="287" t="s">
        <v>2984</v>
      </c>
      <c r="C218" s="198">
        <v>1.3946093E-2</v>
      </c>
      <c r="D218" s="198">
        <v>1.3946093E-2</v>
      </c>
      <c r="E218" s="203">
        <f t="shared" si="3"/>
        <v>-4.272555881626749</v>
      </c>
    </row>
    <row r="219" spans="2:5" x14ac:dyDescent="0.2">
      <c r="B219" s="287" t="s">
        <v>2985</v>
      </c>
      <c r="C219" s="198">
        <v>8.3531119999999993E-3</v>
      </c>
      <c r="D219" s="198">
        <v>8.3531119999999993E-3</v>
      </c>
      <c r="E219" s="203">
        <f t="shared" si="3"/>
        <v>-4.7851211149419797</v>
      </c>
    </row>
    <row r="220" spans="2:5" x14ac:dyDescent="0.2">
      <c r="B220" s="287" t="s">
        <v>2986</v>
      </c>
      <c r="C220" s="198">
        <v>2.4030186229999999</v>
      </c>
      <c r="D220" s="198">
        <v>2.4030186229999999</v>
      </c>
      <c r="E220" s="203">
        <f t="shared" si="3"/>
        <v>0.87672570662026494</v>
      </c>
    </row>
    <row r="221" spans="2:5" x14ac:dyDescent="0.2">
      <c r="B221" s="287" t="s">
        <v>2987</v>
      </c>
      <c r="C221" s="198">
        <v>1.9509325000000001E-2</v>
      </c>
      <c r="D221" s="198">
        <v>1.9509325000000001E-2</v>
      </c>
      <c r="E221" s="203">
        <f t="shared" si="3"/>
        <v>-3.9368627225878643</v>
      </c>
    </row>
    <row r="222" spans="2:5" x14ac:dyDescent="0.2">
      <c r="B222" s="287" t="s">
        <v>2988</v>
      </c>
      <c r="C222" s="198">
        <v>3.3980999999999998E-3</v>
      </c>
      <c r="D222" s="198">
        <v>3.3980999999999998E-3</v>
      </c>
      <c r="E222" s="203">
        <f t="shared" si="3"/>
        <v>-5.6845388270894963</v>
      </c>
    </row>
    <row r="223" spans="2:5" x14ac:dyDescent="0.2">
      <c r="B223" s="287" t="s">
        <v>2989</v>
      </c>
      <c r="C223" s="198">
        <v>1.804827E-3</v>
      </c>
      <c r="D223" s="198">
        <v>1.804827E-3</v>
      </c>
      <c r="E223" s="203">
        <f t="shared" si="3"/>
        <v>-6.3172905366660528</v>
      </c>
    </row>
    <row r="224" spans="2:5" x14ac:dyDescent="0.2">
      <c r="B224" s="287" t="s">
        <v>2990</v>
      </c>
      <c r="C224" s="198">
        <v>0.116127092</v>
      </c>
      <c r="D224" s="198">
        <v>0.116127092</v>
      </c>
      <c r="E224" s="203">
        <f t="shared" si="3"/>
        <v>-2.1530700669404363</v>
      </c>
    </row>
    <row r="225" spans="2:5" x14ac:dyDescent="0.2">
      <c r="B225" s="287" t="s">
        <v>2991</v>
      </c>
      <c r="C225" s="198">
        <v>9.0175259999999993E-2</v>
      </c>
      <c r="D225" s="198">
        <v>9.0175259999999993E-2</v>
      </c>
      <c r="E225" s="203">
        <f t="shared" si="3"/>
        <v>-2.406000168914185</v>
      </c>
    </row>
    <row r="226" spans="2:5" x14ac:dyDescent="0.2">
      <c r="B226" s="287" t="s">
        <v>2992</v>
      </c>
      <c r="C226" s="198">
        <v>9.9794399999999991E-3</v>
      </c>
      <c r="D226" s="198">
        <v>9.9794399999999991E-3</v>
      </c>
      <c r="E226" s="203">
        <f t="shared" si="3"/>
        <v>-4.6072283024575631</v>
      </c>
    </row>
    <row r="227" spans="2:5" x14ac:dyDescent="0.2">
      <c r="B227" s="287" t="s">
        <v>2993</v>
      </c>
      <c r="C227" s="198">
        <v>2.1595124E-2</v>
      </c>
      <c r="D227" s="198">
        <v>2.1595124E-2</v>
      </c>
      <c r="E227" s="203">
        <f t="shared" si="3"/>
        <v>-3.8352877305160344</v>
      </c>
    </row>
    <row r="228" spans="2:5" x14ac:dyDescent="0.2">
      <c r="B228" s="287" t="s">
        <v>2994</v>
      </c>
      <c r="C228" s="198">
        <v>1.0091828000000001E-2</v>
      </c>
      <c r="D228" s="198">
        <v>1.0091828000000001E-2</v>
      </c>
      <c r="E228" s="203">
        <f t="shared" si="3"/>
        <v>-4.5960292915510994</v>
      </c>
    </row>
    <row r="229" spans="2:5" x14ac:dyDescent="0.2">
      <c r="B229" s="287" t="s">
        <v>2995</v>
      </c>
      <c r="C229" s="198">
        <v>6.8061170000000004E-3</v>
      </c>
      <c r="D229" s="198">
        <v>6.8061170000000004E-3</v>
      </c>
      <c r="E229" s="203">
        <f t="shared" si="3"/>
        <v>-4.9899335123371058</v>
      </c>
    </row>
    <row r="230" spans="2:5" x14ac:dyDescent="0.2">
      <c r="B230" s="287" t="s">
        <v>2996</v>
      </c>
      <c r="C230" s="198">
        <v>1.3519678E-2</v>
      </c>
      <c r="D230" s="198">
        <v>1.3519678E-2</v>
      </c>
      <c r="E230" s="203">
        <f t="shared" si="3"/>
        <v>-4.3036090252189849</v>
      </c>
    </row>
    <row r="231" spans="2:5" x14ac:dyDescent="0.2">
      <c r="B231" s="287" t="s">
        <v>2997</v>
      </c>
      <c r="C231" s="198">
        <v>1.1744599999999999E-2</v>
      </c>
      <c r="D231" s="198">
        <v>1.1744599999999999E-2</v>
      </c>
      <c r="E231" s="203">
        <f t="shared" si="3"/>
        <v>-4.4443617184967668</v>
      </c>
    </row>
    <row r="232" spans="2:5" x14ac:dyDescent="0.2">
      <c r="B232" s="287" t="s">
        <v>2998</v>
      </c>
      <c r="C232" s="198">
        <v>1.3784120000000001E-3</v>
      </c>
      <c r="D232" s="198">
        <v>1.3784120000000001E-3</v>
      </c>
      <c r="E232" s="203">
        <f t="shared" si="3"/>
        <v>-6.5868231670426569</v>
      </c>
    </row>
    <row r="233" spans="2:5" x14ac:dyDescent="0.2">
      <c r="B233" s="287" t="s">
        <v>2999</v>
      </c>
      <c r="C233" s="198">
        <v>8.0919730000000006E-3</v>
      </c>
      <c r="D233" s="198">
        <v>8.0919730000000006E-3</v>
      </c>
      <c r="E233" s="203">
        <f t="shared" si="3"/>
        <v>-4.8168826963109739</v>
      </c>
    </row>
    <row r="234" spans="2:5" x14ac:dyDescent="0.2">
      <c r="B234" s="287" t="s">
        <v>3000</v>
      </c>
      <c r="C234" s="198">
        <v>2.495686E-3</v>
      </c>
      <c r="D234" s="198">
        <v>2.495686E-3</v>
      </c>
      <c r="E234" s="203">
        <f t="shared" si="3"/>
        <v>-5.9931916376706518</v>
      </c>
    </row>
    <row r="235" spans="2:5" x14ac:dyDescent="0.2">
      <c r="B235" s="287" t="s">
        <v>3001</v>
      </c>
      <c r="C235" s="198">
        <v>2.6282386000000001E-2</v>
      </c>
      <c r="D235" s="198">
        <v>2.6282386000000001E-2</v>
      </c>
      <c r="E235" s="203">
        <f t="shared" si="3"/>
        <v>-3.6388562980106158</v>
      </c>
    </row>
    <row r="236" spans="2:5" x14ac:dyDescent="0.2">
      <c r="B236" s="287" t="s">
        <v>3002</v>
      </c>
      <c r="C236" s="198">
        <v>2.512214E-3</v>
      </c>
      <c r="D236" s="198">
        <v>2.512214E-3</v>
      </c>
      <c r="E236" s="203">
        <f t="shared" si="3"/>
        <v>-5.9865908429219363</v>
      </c>
    </row>
    <row r="237" spans="2:5" x14ac:dyDescent="0.2">
      <c r="B237" s="287" t="s">
        <v>3003</v>
      </c>
      <c r="C237" s="198">
        <v>4.9679031999999998E-2</v>
      </c>
      <c r="D237" s="198">
        <v>4.9679031999999998E-2</v>
      </c>
      <c r="E237" s="203">
        <f t="shared" si="3"/>
        <v>-3.0021723262488362</v>
      </c>
    </row>
    <row r="238" spans="2:5" x14ac:dyDescent="0.2">
      <c r="B238" s="287" t="s">
        <v>3004</v>
      </c>
      <c r="C238" s="198">
        <v>0.318674344</v>
      </c>
      <c r="D238" s="198">
        <v>0.318674344</v>
      </c>
      <c r="E238" s="203">
        <f t="shared" si="3"/>
        <v>-1.1435855628388449</v>
      </c>
    </row>
    <row r="239" spans="2:5" x14ac:dyDescent="0.2">
      <c r="B239" s="287" t="s">
        <v>3005</v>
      </c>
      <c r="C239" s="198">
        <v>7.397809E-3</v>
      </c>
      <c r="D239" s="198">
        <v>7.397809E-3</v>
      </c>
      <c r="E239" s="203">
        <f t="shared" si="3"/>
        <v>-4.9065714036937509</v>
      </c>
    </row>
    <row r="240" spans="2:5" x14ac:dyDescent="0.2">
      <c r="B240" s="287" t="s">
        <v>3006</v>
      </c>
      <c r="C240" s="198">
        <v>2.7303800000000001E-3</v>
      </c>
      <c r="D240" s="198">
        <v>2.7303800000000001E-3</v>
      </c>
      <c r="E240" s="203">
        <f t="shared" si="3"/>
        <v>-5.9033144853326798</v>
      </c>
    </row>
    <row r="241" spans="2:5" x14ac:dyDescent="0.2">
      <c r="B241" s="287" t="s">
        <v>3007</v>
      </c>
      <c r="C241" s="198">
        <v>0.87073667399999999</v>
      </c>
      <c r="D241" s="198">
        <v>0.87073667399999999</v>
      </c>
      <c r="E241" s="203">
        <f t="shared" si="3"/>
        <v>-0.13841567390136891</v>
      </c>
    </row>
    <row r="242" spans="2:5" x14ac:dyDescent="0.2">
      <c r="B242" s="287" t="s">
        <v>3008</v>
      </c>
      <c r="C242" s="198">
        <v>0.44442718199999998</v>
      </c>
      <c r="D242" s="198">
        <v>0.44442718199999998</v>
      </c>
      <c r="E242" s="203">
        <f t="shared" si="3"/>
        <v>-0.81096905747064052</v>
      </c>
    </row>
    <row r="243" spans="2:5" x14ac:dyDescent="0.2">
      <c r="B243" s="287" t="s">
        <v>3009</v>
      </c>
      <c r="C243" s="198">
        <v>5.1434280000000002E-3</v>
      </c>
      <c r="D243" s="198">
        <v>5.1434280000000002E-3</v>
      </c>
      <c r="E243" s="203">
        <f t="shared" si="3"/>
        <v>-5.2700354957413849</v>
      </c>
    </row>
    <row r="244" spans="2:5" x14ac:dyDescent="0.2">
      <c r="B244" s="287" t="s">
        <v>3010</v>
      </c>
      <c r="C244" s="198">
        <v>8.607969E-2</v>
      </c>
      <c r="D244" s="198">
        <v>8.607969E-2</v>
      </c>
      <c r="E244" s="203">
        <f t="shared" si="3"/>
        <v>-2.4524817838762627</v>
      </c>
    </row>
    <row r="245" spans="2:5" x14ac:dyDescent="0.2">
      <c r="B245" s="287" t="s">
        <v>3011</v>
      </c>
      <c r="C245" s="198">
        <v>1.623022E-3</v>
      </c>
      <c r="D245" s="198">
        <v>1.623022E-3</v>
      </c>
      <c r="E245" s="203">
        <f t="shared" si="3"/>
        <v>-6.4234654353967597</v>
      </c>
    </row>
    <row r="246" spans="2:5" x14ac:dyDescent="0.2">
      <c r="B246" s="287" t="s">
        <v>3012</v>
      </c>
      <c r="C246" s="198">
        <v>1.8775490000000001E-3</v>
      </c>
      <c r="D246" s="198">
        <v>1.8775490000000001E-3</v>
      </c>
      <c r="E246" s="203">
        <f t="shared" si="3"/>
        <v>-6.2777880761312588</v>
      </c>
    </row>
    <row r="247" spans="2:5" x14ac:dyDescent="0.2">
      <c r="B247" s="287" t="s">
        <v>3013</v>
      </c>
      <c r="C247" s="198">
        <v>5.6028980000000003E-3</v>
      </c>
      <c r="D247" s="198">
        <v>5.6028980000000003E-3</v>
      </c>
      <c r="E247" s="203">
        <f t="shared" si="3"/>
        <v>-5.18447131509798</v>
      </c>
    </row>
    <row r="248" spans="2:5" x14ac:dyDescent="0.2">
      <c r="B248" s="287" t="s">
        <v>3014</v>
      </c>
      <c r="C248" s="198">
        <v>5.1830940999999998E-2</v>
      </c>
      <c r="D248" s="198">
        <v>5.1830940999999998E-2</v>
      </c>
      <c r="E248" s="203">
        <f t="shared" si="3"/>
        <v>-2.9597679914369381</v>
      </c>
    </row>
    <row r="249" spans="2:5" x14ac:dyDescent="0.2">
      <c r="B249" s="287" t="s">
        <v>3015</v>
      </c>
      <c r="C249" s="198">
        <v>3.2569531999999998E-2</v>
      </c>
      <c r="D249" s="198">
        <v>3.2569531999999998E-2</v>
      </c>
      <c r="E249" s="203">
        <f t="shared" si="3"/>
        <v>-3.4243780288485048</v>
      </c>
    </row>
    <row r="250" spans="2:5" x14ac:dyDescent="0.2">
      <c r="B250" s="287" t="s">
        <v>3016</v>
      </c>
      <c r="C250" s="198">
        <v>2.6464191000000001E-2</v>
      </c>
      <c r="D250" s="198">
        <v>2.6464191000000001E-2</v>
      </c>
      <c r="E250" s="203">
        <f t="shared" si="3"/>
        <v>-3.631962742815027</v>
      </c>
    </row>
    <row r="251" spans="2:5" x14ac:dyDescent="0.2">
      <c r="B251" s="287" t="s">
        <v>3017</v>
      </c>
      <c r="C251" s="198">
        <v>6.4299456000000005E-2</v>
      </c>
      <c r="D251" s="198">
        <v>6.4299456000000005E-2</v>
      </c>
      <c r="E251" s="203">
        <f t="shared" si="3"/>
        <v>-2.7442041081164983</v>
      </c>
    </row>
    <row r="252" spans="2:5" x14ac:dyDescent="0.2">
      <c r="B252" s="287" t="s">
        <v>3018</v>
      </c>
      <c r="C252" s="198">
        <v>9.2257750000000003E-3</v>
      </c>
      <c r="D252" s="198">
        <v>9.2257750000000003E-3</v>
      </c>
      <c r="E252" s="203">
        <f t="shared" si="3"/>
        <v>-4.6857540817441503</v>
      </c>
    </row>
    <row r="253" spans="2:5" x14ac:dyDescent="0.2">
      <c r="B253" s="287" t="s">
        <v>3019</v>
      </c>
      <c r="C253" s="198">
        <v>2.449409E-3</v>
      </c>
      <c r="D253" s="198">
        <v>2.449409E-3</v>
      </c>
      <c r="E253" s="203">
        <f t="shared" si="3"/>
        <v>-6.0119085080146046</v>
      </c>
    </row>
    <row r="254" spans="2:5" x14ac:dyDescent="0.2">
      <c r="B254" s="287" t="s">
        <v>3020</v>
      </c>
      <c r="C254" s="198">
        <v>1.3076735000000001E-2</v>
      </c>
      <c r="D254" s="198">
        <v>1.3076735000000001E-2</v>
      </c>
      <c r="E254" s="203">
        <f t="shared" si="3"/>
        <v>-4.33692058184978</v>
      </c>
    </row>
    <row r="255" spans="2:5" x14ac:dyDescent="0.2">
      <c r="B255" s="287" t="s">
        <v>3021</v>
      </c>
      <c r="C255" s="198">
        <v>1.0875240000000001E-3</v>
      </c>
      <c r="D255" s="198">
        <v>1.0875240000000001E-3</v>
      </c>
      <c r="E255" s="203">
        <f t="shared" si="3"/>
        <v>-6.8238517262794334</v>
      </c>
    </row>
    <row r="256" spans="2:5" x14ac:dyDescent="0.2">
      <c r="B256" s="287" t="s">
        <v>3022</v>
      </c>
      <c r="C256" s="198">
        <v>5.3030854000000002E-2</v>
      </c>
      <c r="D256" s="198">
        <v>5.3030854000000002E-2</v>
      </c>
      <c r="E256" s="203">
        <f t="shared" si="3"/>
        <v>-2.9368813838707446</v>
      </c>
    </row>
    <row r="257" spans="2:5" x14ac:dyDescent="0.2">
      <c r="B257" s="287" t="s">
        <v>3023</v>
      </c>
      <c r="C257" s="198">
        <v>1.7618550000000001E-3</v>
      </c>
      <c r="D257" s="198">
        <v>1.7618550000000001E-3</v>
      </c>
      <c r="E257" s="203">
        <f t="shared" si="3"/>
        <v>-6.3413880477034263</v>
      </c>
    </row>
    <row r="258" spans="2:5" x14ac:dyDescent="0.2">
      <c r="B258" s="287" t="s">
        <v>3024</v>
      </c>
      <c r="C258" s="198">
        <v>2.5684079999999999E-3</v>
      </c>
      <c r="D258" s="198">
        <v>2.5684079999999999E-3</v>
      </c>
      <c r="E258" s="203">
        <f t="shared" si="3"/>
        <v>-5.9644690272696028</v>
      </c>
    </row>
    <row r="259" spans="2:5" x14ac:dyDescent="0.2">
      <c r="B259" s="287" t="s">
        <v>3025</v>
      </c>
      <c r="C259" s="198">
        <v>5.8177599999999999E-4</v>
      </c>
      <c r="D259" s="198">
        <v>5.8177599999999999E-4</v>
      </c>
      <c r="E259" s="203">
        <f t="shared" si="3"/>
        <v>-7.4494250640431332</v>
      </c>
    </row>
    <row r="260" spans="2:5" x14ac:dyDescent="0.2">
      <c r="B260" s="287" t="s">
        <v>3026</v>
      </c>
      <c r="C260" s="198">
        <v>1.2362740000000001E-3</v>
      </c>
      <c r="D260" s="198">
        <v>1.2362740000000001E-3</v>
      </c>
      <c r="E260" s="203">
        <f t="shared" si="3"/>
        <v>-6.6956532616667532</v>
      </c>
    </row>
    <row r="261" spans="2:5" x14ac:dyDescent="0.2">
      <c r="B261" s="287" t="s">
        <v>3027</v>
      </c>
      <c r="C261" s="198">
        <v>5.8177599999999999E-4</v>
      </c>
      <c r="D261" s="198">
        <v>5.8177599999999999E-4</v>
      </c>
      <c r="E261" s="203">
        <f t="shared" si="3"/>
        <v>-7.4494250640431332</v>
      </c>
    </row>
    <row r="262" spans="2:5" x14ac:dyDescent="0.2">
      <c r="B262" s="287" t="s">
        <v>3028</v>
      </c>
      <c r="C262" s="198">
        <v>0.43095047600000003</v>
      </c>
      <c r="D262" s="198">
        <v>0.43095047600000003</v>
      </c>
      <c r="E262" s="203">
        <f t="shared" si="3"/>
        <v>-0.8417621003528496</v>
      </c>
    </row>
    <row r="263" spans="2:5" x14ac:dyDescent="0.2">
      <c r="B263" s="287" t="s">
        <v>3029</v>
      </c>
      <c r="C263" s="198">
        <v>1.9271329999999999E-3</v>
      </c>
      <c r="D263" s="198">
        <v>1.9271329999999999E-3</v>
      </c>
      <c r="E263" s="203">
        <f t="shared" si="3"/>
        <v>-6.2517218727307933</v>
      </c>
    </row>
    <row r="264" spans="2:5" x14ac:dyDescent="0.2">
      <c r="B264" s="287" t="s">
        <v>3030</v>
      </c>
      <c r="C264" s="198">
        <v>2.099021E-3</v>
      </c>
      <c r="D264" s="198">
        <v>2.099021E-3</v>
      </c>
      <c r="E264" s="203">
        <f t="shared" si="3"/>
        <v>-6.1662842334295149</v>
      </c>
    </row>
    <row r="265" spans="2:5" x14ac:dyDescent="0.2">
      <c r="B265" s="287" t="s">
        <v>3031</v>
      </c>
      <c r="C265" s="198">
        <v>1.252801E-3</v>
      </c>
      <c r="D265" s="198">
        <v>1.252801E-3</v>
      </c>
      <c r="E265" s="203">
        <f t="shared" si="3"/>
        <v>-6.682373434516049</v>
      </c>
    </row>
    <row r="266" spans="2:5" x14ac:dyDescent="0.2">
      <c r="B266" s="287" t="s">
        <v>3032</v>
      </c>
      <c r="C266" s="198">
        <v>1.2098289999999999E-3</v>
      </c>
      <c r="D266" s="198">
        <v>1.2098289999999999E-3</v>
      </c>
      <c r="E266" s="203">
        <f t="shared" si="3"/>
        <v>-6.717276251674476</v>
      </c>
    </row>
    <row r="267" spans="2:5" x14ac:dyDescent="0.2">
      <c r="B267" s="287" t="s">
        <v>3033</v>
      </c>
      <c r="C267" s="198">
        <v>2.8341740000000001E-2</v>
      </c>
      <c r="D267" s="198">
        <v>2.8341740000000001E-2</v>
      </c>
      <c r="E267" s="203">
        <f t="shared" si="3"/>
        <v>-3.5634196492860628</v>
      </c>
    </row>
    <row r="268" spans="2:5" x14ac:dyDescent="0.2">
      <c r="B268" s="287" t="s">
        <v>3034</v>
      </c>
      <c r="C268" s="198">
        <v>1.2098289999999999E-3</v>
      </c>
      <c r="D268" s="198">
        <v>1.2098289999999999E-3</v>
      </c>
      <c r="E268" s="203">
        <f t="shared" si="3"/>
        <v>-6.717276251674476</v>
      </c>
    </row>
    <row r="269" spans="2:5" x14ac:dyDescent="0.2">
      <c r="B269" s="287" t="s">
        <v>3035</v>
      </c>
      <c r="C269" s="198">
        <v>1.5668279999999999E-3</v>
      </c>
      <c r="D269" s="198">
        <v>1.5668279999999999E-3</v>
      </c>
      <c r="E269" s="203">
        <f t="shared" si="3"/>
        <v>-6.4587020855127744</v>
      </c>
    </row>
    <row r="270" spans="2:5" x14ac:dyDescent="0.2">
      <c r="B270" s="287" t="s">
        <v>3036</v>
      </c>
      <c r="C270" s="198">
        <v>2.469242E-3</v>
      </c>
      <c r="D270" s="198">
        <v>2.469242E-3</v>
      </c>
      <c r="E270" s="203">
        <f t="shared" si="3"/>
        <v>-6.0038440580314427</v>
      </c>
    </row>
    <row r="271" spans="2:5" x14ac:dyDescent="0.2">
      <c r="B271" s="287" t="s">
        <v>3037</v>
      </c>
      <c r="C271" s="198">
        <v>1.4246899999999999E-3</v>
      </c>
      <c r="D271" s="198">
        <v>1.4246899999999999E-3</v>
      </c>
      <c r="E271" s="203">
        <f t="shared" si="3"/>
        <v>-6.5538010327872698</v>
      </c>
    </row>
    <row r="272" spans="2:5" x14ac:dyDescent="0.2">
      <c r="B272" s="287" t="s">
        <v>3038</v>
      </c>
      <c r="C272" s="198">
        <v>8.0192509999999998E-3</v>
      </c>
      <c r="D272" s="198">
        <v>8.0192509999999998E-3</v>
      </c>
      <c r="E272" s="203">
        <f t="shared" si="3"/>
        <v>-4.825910252986171</v>
      </c>
    </row>
    <row r="273" spans="2:5" x14ac:dyDescent="0.2">
      <c r="B273" s="287" t="s">
        <v>3039</v>
      </c>
      <c r="C273" s="198">
        <v>0.19234964700000001</v>
      </c>
      <c r="D273" s="198">
        <v>0.19234964700000001</v>
      </c>
      <c r="E273" s="203">
        <f t="shared" si="3"/>
        <v>-1.6484404849817738</v>
      </c>
    </row>
    <row r="274" spans="2:5" x14ac:dyDescent="0.2">
      <c r="B274" s="287" t="s">
        <v>3040</v>
      </c>
      <c r="C274" s="198">
        <v>2.7270739999999999E-3</v>
      </c>
      <c r="D274" s="198">
        <v>2.7270739999999999E-3</v>
      </c>
      <c r="E274" s="203">
        <f t="shared" si="3"/>
        <v>-5.904526039439923</v>
      </c>
    </row>
    <row r="275" spans="2:5" x14ac:dyDescent="0.2">
      <c r="B275" s="287" t="s">
        <v>3041</v>
      </c>
      <c r="C275" s="198">
        <v>1.7354110000000001E-3</v>
      </c>
      <c r="D275" s="198">
        <v>1.7354110000000001E-3</v>
      </c>
      <c r="E275" s="203">
        <f t="shared" ref="E275:E338" si="4">IF(D275=0,"",LN(D275))</f>
        <v>-6.3565110060286845</v>
      </c>
    </row>
    <row r="276" spans="2:5" x14ac:dyDescent="0.2">
      <c r="B276" s="287" t="s">
        <v>3042</v>
      </c>
      <c r="C276" s="198">
        <v>5.7185899999999997E-4</v>
      </c>
      <c r="D276" s="198">
        <v>5.7185899999999997E-4</v>
      </c>
      <c r="E276" s="203">
        <f t="shared" si="4"/>
        <v>-7.4666181004679606</v>
      </c>
    </row>
    <row r="277" spans="2:5" x14ac:dyDescent="0.2">
      <c r="B277" s="287" t="s">
        <v>3043</v>
      </c>
      <c r="C277" s="198">
        <v>1.689133E-3</v>
      </c>
      <c r="D277" s="198">
        <v>1.689133E-3</v>
      </c>
      <c r="E277" s="203">
        <f t="shared" si="4"/>
        <v>-6.383539899437265</v>
      </c>
    </row>
    <row r="278" spans="2:5" x14ac:dyDescent="0.2">
      <c r="B278" s="287" t="s">
        <v>3044</v>
      </c>
      <c r="C278" s="198">
        <v>5.176483E-3</v>
      </c>
      <c r="D278" s="198">
        <v>5.176483E-3</v>
      </c>
      <c r="E278" s="203">
        <f t="shared" si="4"/>
        <v>-5.2636294108357484</v>
      </c>
    </row>
    <row r="279" spans="2:5" x14ac:dyDescent="0.2">
      <c r="B279" s="287" t="s">
        <v>3045</v>
      </c>
      <c r="C279" s="198">
        <v>1.5007169999999999E-3</v>
      </c>
      <c r="D279" s="198">
        <v>1.5007169999999999E-3</v>
      </c>
      <c r="E279" s="203">
        <f t="shared" si="4"/>
        <v>-6.5018122850795805</v>
      </c>
    </row>
    <row r="280" spans="2:5" x14ac:dyDescent="0.2">
      <c r="B280" s="287" t="s">
        <v>3046</v>
      </c>
      <c r="C280" s="198">
        <v>1.9634940000000001E-3</v>
      </c>
      <c r="D280" s="198">
        <v>1.9634940000000001E-3</v>
      </c>
      <c r="E280" s="203">
        <f t="shared" si="4"/>
        <v>-6.2330297397186403</v>
      </c>
    </row>
    <row r="281" spans="2:5" x14ac:dyDescent="0.2">
      <c r="B281" s="287" t="s">
        <v>3047</v>
      </c>
      <c r="C281" s="198">
        <v>6.61109E-4</v>
      </c>
      <c r="D281" s="198">
        <v>6.61109E-4</v>
      </c>
      <c r="E281" s="203">
        <f t="shared" si="4"/>
        <v>-7.3215918300432277</v>
      </c>
    </row>
    <row r="282" spans="2:5" x14ac:dyDescent="0.2">
      <c r="B282" s="287" t="s">
        <v>3048</v>
      </c>
      <c r="C282" s="198">
        <v>5.9003969999999999E-3</v>
      </c>
      <c r="D282" s="198">
        <v>5.9003969999999999E-3</v>
      </c>
      <c r="E282" s="203">
        <f t="shared" si="4"/>
        <v>-5.1327356421986154</v>
      </c>
    </row>
    <row r="283" spans="2:5" x14ac:dyDescent="0.2">
      <c r="B283" s="287" t="s">
        <v>3049</v>
      </c>
      <c r="C283" s="198">
        <v>2.3036340999999998E-2</v>
      </c>
      <c r="D283" s="198">
        <v>2.3036340999999998E-2</v>
      </c>
      <c r="E283" s="203">
        <f t="shared" si="4"/>
        <v>-3.7706822665301001</v>
      </c>
    </row>
    <row r="284" spans="2:5" x14ac:dyDescent="0.2">
      <c r="B284" s="287" t="s">
        <v>3050</v>
      </c>
      <c r="C284" s="198">
        <v>6.6024949999999999E-2</v>
      </c>
      <c r="D284" s="198">
        <v>6.6024949999999999E-2</v>
      </c>
      <c r="E284" s="203">
        <f t="shared" si="4"/>
        <v>-2.7177225780881336</v>
      </c>
    </row>
    <row r="285" spans="2:5" x14ac:dyDescent="0.2">
      <c r="B285" s="287" t="s">
        <v>3051</v>
      </c>
      <c r="C285" s="198">
        <v>1.2891619999999999E-3</v>
      </c>
      <c r="D285" s="198">
        <v>1.2891619999999999E-3</v>
      </c>
      <c r="E285" s="203">
        <f t="shared" si="4"/>
        <v>-6.6537628841012166</v>
      </c>
    </row>
    <row r="286" spans="2:5" x14ac:dyDescent="0.2">
      <c r="B286" s="287" t="s">
        <v>3052</v>
      </c>
      <c r="C286" s="198">
        <v>2.1386869999999998E-3</v>
      </c>
      <c r="D286" s="198">
        <v>2.1386869999999998E-3</v>
      </c>
      <c r="E286" s="203">
        <f t="shared" si="4"/>
        <v>-6.1475631896499321</v>
      </c>
    </row>
    <row r="287" spans="2:5" x14ac:dyDescent="0.2">
      <c r="B287" s="287" t="s">
        <v>3053</v>
      </c>
      <c r="C287" s="198">
        <v>1.5271620000000001E-3</v>
      </c>
      <c r="D287" s="198">
        <v>1.5271620000000001E-3</v>
      </c>
      <c r="E287" s="203">
        <f t="shared" si="4"/>
        <v>-6.4843441679995459</v>
      </c>
    </row>
    <row r="288" spans="2:5" x14ac:dyDescent="0.2">
      <c r="B288" s="287" t="s">
        <v>3054</v>
      </c>
      <c r="C288" s="198">
        <v>6.5879509999999999E-3</v>
      </c>
      <c r="D288" s="198">
        <v>6.5879509999999999E-3</v>
      </c>
      <c r="E288" s="203">
        <f t="shared" si="4"/>
        <v>-5.0225129044600383</v>
      </c>
    </row>
    <row r="289" spans="2:5" x14ac:dyDescent="0.2">
      <c r="B289" s="287" t="s">
        <v>3055</v>
      </c>
      <c r="C289" s="198">
        <v>4.1021809999999999E-3</v>
      </c>
      <c r="D289" s="198">
        <v>4.1021809999999999E-3</v>
      </c>
      <c r="E289" s="203">
        <f t="shared" si="4"/>
        <v>-5.4962364954882572</v>
      </c>
    </row>
    <row r="290" spans="2:5" x14ac:dyDescent="0.2">
      <c r="B290" s="287" t="s">
        <v>3056</v>
      </c>
      <c r="C290" s="198">
        <v>0.40892563199999998</v>
      </c>
      <c r="D290" s="198">
        <v>0.40892563199999998</v>
      </c>
      <c r="E290" s="203">
        <f t="shared" si="4"/>
        <v>-0.89422196832306078</v>
      </c>
    </row>
    <row r="291" spans="2:5" x14ac:dyDescent="0.2">
      <c r="B291" s="287" t="s">
        <v>3057</v>
      </c>
      <c r="C291" s="198">
        <v>1.659383E-3</v>
      </c>
      <c r="D291" s="198">
        <v>1.659383E-3</v>
      </c>
      <c r="E291" s="203">
        <f t="shared" si="4"/>
        <v>-6.4013094324533135</v>
      </c>
    </row>
    <row r="292" spans="2:5" x14ac:dyDescent="0.2">
      <c r="B292" s="287" t="s">
        <v>3058</v>
      </c>
      <c r="C292" s="198">
        <v>3.1217564E-2</v>
      </c>
      <c r="D292" s="198">
        <v>3.1217564E-2</v>
      </c>
      <c r="E292" s="203">
        <f t="shared" si="4"/>
        <v>-3.466774393844938</v>
      </c>
    </row>
    <row r="293" spans="2:5" x14ac:dyDescent="0.2">
      <c r="B293" s="287" t="s">
        <v>3059</v>
      </c>
      <c r="C293" s="198">
        <v>2.5551860000000001E-3</v>
      </c>
      <c r="D293" s="198">
        <v>2.5551860000000001E-3</v>
      </c>
      <c r="E293" s="203">
        <f t="shared" si="4"/>
        <v>-5.9696302595417041</v>
      </c>
    </row>
    <row r="294" spans="2:5" x14ac:dyDescent="0.2">
      <c r="B294" s="287" t="s">
        <v>3060</v>
      </c>
      <c r="C294" s="198">
        <v>1.533773E-3</v>
      </c>
      <c r="D294" s="198">
        <v>1.533773E-3</v>
      </c>
      <c r="E294" s="203">
        <f t="shared" si="4"/>
        <v>-6.4800245661265707</v>
      </c>
    </row>
    <row r="295" spans="2:5" x14ac:dyDescent="0.2">
      <c r="B295" s="287" t="s">
        <v>3061</v>
      </c>
      <c r="C295" s="198">
        <v>2.0150601000000001E-2</v>
      </c>
      <c r="D295" s="198">
        <v>2.0150601000000001E-2</v>
      </c>
      <c r="E295" s="203">
        <f t="shared" si="4"/>
        <v>-3.904521164731511</v>
      </c>
    </row>
    <row r="296" spans="2:5" x14ac:dyDescent="0.2">
      <c r="B296" s="287" t="s">
        <v>3062</v>
      </c>
      <c r="C296" s="198">
        <v>9.2885799999999996E-4</v>
      </c>
      <c r="D296" s="198">
        <v>9.2885799999999996E-4</v>
      </c>
      <c r="E296" s="203">
        <f t="shared" si="4"/>
        <v>-6.9815546833631759</v>
      </c>
    </row>
    <row r="297" spans="2:5" x14ac:dyDescent="0.2">
      <c r="B297" s="287" t="s">
        <v>3063</v>
      </c>
      <c r="C297" s="198">
        <v>1.0511629999999999E-3</v>
      </c>
      <c r="D297" s="198">
        <v>1.0511629999999999E-3</v>
      </c>
      <c r="E297" s="203">
        <f t="shared" si="4"/>
        <v>-6.8578581087224899</v>
      </c>
    </row>
    <row r="298" spans="2:5" x14ac:dyDescent="0.2">
      <c r="B298" s="287" t="s">
        <v>3064</v>
      </c>
      <c r="C298" s="198">
        <v>1.9509325000000001E-2</v>
      </c>
      <c r="D298" s="198">
        <v>1.9509325000000001E-2</v>
      </c>
      <c r="E298" s="203">
        <f t="shared" si="4"/>
        <v>-3.9368627225878643</v>
      </c>
    </row>
    <row r="299" spans="2:5" x14ac:dyDescent="0.2">
      <c r="B299" s="287" t="s">
        <v>3065</v>
      </c>
      <c r="C299" s="198">
        <v>1.295774E-3</v>
      </c>
      <c r="D299" s="198">
        <v>1.295774E-3</v>
      </c>
      <c r="E299" s="203">
        <f t="shared" si="4"/>
        <v>-6.6486470789745375</v>
      </c>
    </row>
    <row r="300" spans="2:5" x14ac:dyDescent="0.2">
      <c r="B300" s="287" t="s">
        <v>3066</v>
      </c>
      <c r="C300" s="198">
        <v>1.2329680000000001E-3</v>
      </c>
      <c r="D300" s="198">
        <v>1.2329680000000001E-3</v>
      </c>
      <c r="E300" s="203">
        <f t="shared" si="4"/>
        <v>-6.6983310080969733</v>
      </c>
    </row>
    <row r="301" spans="2:5" x14ac:dyDescent="0.2">
      <c r="B301" s="287" t="s">
        <v>3067</v>
      </c>
      <c r="C301" s="198">
        <v>1.0412469999999999E-3</v>
      </c>
      <c r="D301" s="198">
        <v>1.0412469999999999E-3</v>
      </c>
      <c r="E301" s="203">
        <f t="shared" si="4"/>
        <v>-6.8673362456398337</v>
      </c>
    </row>
    <row r="302" spans="2:5" x14ac:dyDescent="0.2">
      <c r="B302" s="287" t="s">
        <v>3068</v>
      </c>
      <c r="C302" s="198">
        <v>1.1437179999999999E-3</v>
      </c>
      <c r="D302" s="198">
        <v>1.1437179999999999E-3</v>
      </c>
      <c r="E302" s="203">
        <f t="shared" si="4"/>
        <v>-6.7734709199080152</v>
      </c>
    </row>
    <row r="303" spans="2:5" x14ac:dyDescent="0.2">
      <c r="B303" s="287" t="s">
        <v>3069</v>
      </c>
      <c r="C303" s="198">
        <v>8.1448619999999992E-3</v>
      </c>
      <c r="D303" s="198">
        <v>8.1448619999999992E-3</v>
      </c>
      <c r="E303" s="203">
        <f t="shared" si="4"/>
        <v>-4.8103679799814216</v>
      </c>
    </row>
    <row r="304" spans="2:5" x14ac:dyDescent="0.2">
      <c r="B304" s="287" t="s">
        <v>3070</v>
      </c>
      <c r="C304" s="198">
        <v>0.33206841199999998</v>
      </c>
      <c r="D304" s="198">
        <v>0.33206841199999998</v>
      </c>
      <c r="E304" s="203">
        <f t="shared" si="4"/>
        <v>-1.10241427105218</v>
      </c>
    </row>
    <row r="305" spans="2:5" x14ac:dyDescent="0.2">
      <c r="B305" s="287" t="s">
        <v>3071</v>
      </c>
      <c r="C305" s="198">
        <v>1.1701630000000001E-3</v>
      </c>
      <c r="D305" s="198">
        <v>1.1701630000000001E-3</v>
      </c>
      <c r="E305" s="203">
        <f t="shared" si="4"/>
        <v>-6.7506122236367618</v>
      </c>
    </row>
    <row r="306" spans="2:5" x14ac:dyDescent="0.2">
      <c r="B306" s="287" t="s">
        <v>3072</v>
      </c>
      <c r="C306" s="198">
        <v>9.1365260000000007E-3</v>
      </c>
      <c r="D306" s="198">
        <v>9.1365260000000007E-3</v>
      </c>
      <c r="E306" s="203">
        <f t="shared" si="4"/>
        <v>-4.6954750532950031</v>
      </c>
    </row>
    <row r="307" spans="2:5" x14ac:dyDescent="0.2">
      <c r="B307" s="287" t="s">
        <v>3073</v>
      </c>
      <c r="C307" s="198">
        <v>1.318912E-3</v>
      </c>
      <c r="D307" s="198">
        <v>1.318912E-3</v>
      </c>
      <c r="E307" s="203">
        <f t="shared" si="4"/>
        <v>-6.6309481246826589</v>
      </c>
    </row>
    <row r="308" spans="2:5" x14ac:dyDescent="0.2">
      <c r="B308" s="287" t="s">
        <v>3074</v>
      </c>
      <c r="C308" s="198">
        <v>5.2359829999999996E-3</v>
      </c>
      <c r="D308" s="198">
        <v>5.2359829999999996E-3</v>
      </c>
      <c r="E308" s="203">
        <f t="shared" si="4"/>
        <v>-5.2522006776930015</v>
      </c>
    </row>
    <row r="309" spans="2:5" x14ac:dyDescent="0.2">
      <c r="B309" s="287" t="s">
        <v>3075</v>
      </c>
      <c r="C309" s="198">
        <v>4.108792E-3</v>
      </c>
      <c r="D309" s="198">
        <v>4.108792E-3</v>
      </c>
      <c r="E309" s="203">
        <f t="shared" si="4"/>
        <v>-5.4946262109510808</v>
      </c>
    </row>
    <row r="310" spans="2:5" x14ac:dyDescent="0.2">
      <c r="B310" s="287" t="s">
        <v>3076</v>
      </c>
      <c r="C310" s="198">
        <v>2.5713204329999999</v>
      </c>
      <c r="D310" s="198">
        <v>2.5713204329999999</v>
      </c>
      <c r="E310" s="203">
        <f t="shared" si="4"/>
        <v>0.94441955412323075</v>
      </c>
    </row>
    <row r="311" spans="2:5" x14ac:dyDescent="0.2">
      <c r="B311" s="287" t="s">
        <v>3077</v>
      </c>
      <c r="C311" s="198">
        <v>3.99971E-4</v>
      </c>
      <c r="D311" s="198">
        <v>3.99971E-4</v>
      </c>
      <c r="E311" s="203">
        <f t="shared" si="4"/>
        <v>-7.8241185134845441</v>
      </c>
    </row>
    <row r="312" spans="2:5" x14ac:dyDescent="0.2">
      <c r="B312" s="287" t="s">
        <v>3078</v>
      </c>
      <c r="C312" s="198">
        <v>2.4725469999999999E-3</v>
      </c>
      <c r="D312" s="198">
        <v>2.4725469999999999E-3</v>
      </c>
      <c r="E312" s="203">
        <f t="shared" si="4"/>
        <v>-6.0025064855479764</v>
      </c>
    </row>
    <row r="313" spans="2:5" x14ac:dyDescent="0.2">
      <c r="B313" s="287" t="s">
        <v>3079</v>
      </c>
      <c r="C313" s="198">
        <v>0.26735906799999998</v>
      </c>
      <c r="D313" s="198">
        <v>0.26735906799999998</v>
      </c>
      <c r="E313" s="203">
        <f t="shared" si="4"/>
        <v>-1.3191627000776944</v>
      </c>
    </row>
    <row r="314" spans="2:5" x14ac:dyDescent="0.2">
      <c r="B314" s="287" t="s">
        <v>3080</v>
      </c>
      <c r="C314" s="198">
        <v>1.4346059999999999E-3</v>
      </c>
      <c r="D314" s="198">
        <v>1.4346059999999999E-3</v>
      </c>
      <c r="E314" s="203">
        <f t="shared" si="4"/>
        <v>-6.5468650319302055</v>
      </c>
    </row>
    <row r="315" spans="2:5" x14ac:dyDescent="0.2">
      <c r="B315" s="287" t="s">
        <v>3081</v>
      </c>
      <c r="C315" s="198">
        <v>1.4412170000000001E-3</v>
      </c>
      <c r="D315" s="198">
        <v>1.4412170000000001E-3</v>
      </c>
      <c r="E315" s="203">
        <f t="shared" si="4"/>
        <v>-6.5422673834341207</v>
      </c>
    </row>
    <row r="316" spans="2:5" x14ac:dyDescent="0.2">
      <c r="B316" s="287" t="s">
        <v>3082</v>
      </c>
      <c r="C316" s="198">
        <v>2.6675750000000002E-3</v>
      </c>
      <c r="D316" s="198">
        <v>2.6675750000000002E-3</v>
      </c>
      <c r="E316" s="203">
        <f t="shared" si="4"/>
        <v>-5.926585458969936</v>
      </c>
    </row>
    <row r="317" spans="2:5" x14ac:dyDescent="0.2">
      <c r="B317" s="287" t="s">
        <v>3083</v>
      </c>
      <c r="C317" s="198">
        <v>0.20585940899999999</v>
      </c>
      <c r="D317" s="198">
        <v>0.20585940899999999</v>
      </c>
      <c r="E317" s="203">
        <f t="shared" si="4"/>
        <v>-1.5805618237709691</v>
      </c>
    </row>
    <row r="318" spans="2:5" x14ac:dyDescent="0.2">
      <c r="B318" s="287" t="s">
        <v>3084</v>
      </c>
      <c r="C318" s="198">
        <v>1.7387170000000001E-3</v>
      </c>
      <c r="D318" s="198">
        <v>1.7387170000000001E-3</v>
      </c>
      <c r="E318" s="203">
        <f t="shared" si="4"/>
        <v>-6.3546077940584169</v>
      </c>
    </row>
    <row r="319" spans="2:5" x14ac:dyDescent="0.2">
      <c r="B319" s="287" t="s">
        <v>3085</v>
      </c>
      <c r="C319" s="198">
        <v>3.870793E-3</v>
      </c>
      <c r="D319" s="198">
        <v>3.870793E-3</v>
      </c>
      <c r="E319" s="203">
        <f t="shared" si="4"/>
        <v>-5.5542958833708198</v>
      </c>
    </row>
    <row r="320" spans="2:5" x14ac:dyDescent="0.2">
      <c r="B320" s="287" t="s">
        <v>3086</v>
      </c>
      <c r="C320" s="198">
        <v>1.560217E-3</v>
      </c>
      <c r="D320" s="198">
        <v>1.560217E-3</v>
      </c>
      <c r="E320" s="203">
        <f t="shared" si="4"/>
        <v>-6.462930364830453</v>
      </c>
    </row>
    <row r="321" spans="2:5" x14ac:dyDescent="0.2">
      <c r="B321" s="287" t="s">
        <v>3087</v>
      </c>
      <c r="C321" s="198">
        <v>3.5332967999999999E-2</v>
      </c>
      <c r="D321" s="198">
        <v>3.5332967999999999E-2</v>
      </c>
      <c r="E321" s="203">
        <f t="shared" si="4"/>
        <v>-3.3429388132142752</v>
      </c>
    </row>
    <row r="322" spans="2:5" x14ac:dyDescent="0.2">
      <c r="B322" s="287" t="s">
        <v>3088</v>
      </c>
      <c r="C322" s="198">
        <v>0.17501867600000001</v>
      </c>
      <c r="D322" s="198">
        <v>0.17501867600000001</v>
      </c>
      <c r="E322" s="203">
        <f t="shared" si="4"/>
        <v>-1.742862590752797</v>
      </c>
    </row>
    <row r="323" spans="2:5" x14ac:dyDescent="0.2">
      <c r="B323" s="287" t="s">
        <v>3089</v>
      </c>
      <c r="C323" s="198">
        <v>4.2972099999999999E-4</v>
      </c>
      <c r="D323" s="198">
        <v>4.2972099999999999E-4</v>
      </c>
      <c r="E323" s="203">
        <f t="shared" si="4"/>
        <v>-7.7523743970719261</v>
      </c>
    </row>
    <row r="324" spans="2:5" x14ac:dyDescent="0.2">
      <c r="B324" s="287" t="s">
        <v>3090</v>
      </c>
      <c r="C324" s="198">
        <v>8.06553E-4</v>
      </c>
      <c r="D324" s="198">
        <v>8.06553E-4</v>
      </c>
      <c r="E324" s="203">
        <f t="shared" si="4"/>
        <v>-7.1227409465011791</v>
      </c>
    </row>
    <row r="325" spans="2:5" x14ac:dyDescent="0.2">
      <c r="B325" s="287" t="s">
        <v>3091</v>
      </c>
      <c r="C325" s="198">
        <v>5.7185919999999998E-3</v>
      </c>
      <c r="D325" s="198">
        <v>5.7185919999999998E-3</v>
      </c>
      <c r="E325" s="203">
        <f t="shared" si="4"/>
        <v>-5.1640326577374154</v>
      </c>
    </row>
    <row r="326" spans="2:5" x14ac:dyDescent="0.2">
      <c r="B326" s="287" t="s">
        <v>3092</v>
      </c>
      <c r="C326" s="198">
        <v>3.1435730000000002E-3</v>
      </c>
      <c r="D326" s="198">
        <v>3.1435730000000002E-3</v>
      </c>
      <c r="E326" s="203">
        <f t="shared" si="4"/>
        <v>-5.7623952278881312</v>
      </c>
    </row>
    <row r="327" spans="2:5" x14ac:dyDescent="0.2">
      <c r="B327" s="287" t="s">
        <v>3093</v>
      </c>
      <c r="C327" s="198">
        <v>8.4952499999999995E-4</v>
      </c>
      <c r="D327" s="198">
        <v>8.4952499999999995E-4</v>
      </c>
      <c r="E327" s="203">
        <f t="shared" si="4"/>
        <v>-7.0708331882093871</v>
      </c>
    </row>
    <row r="328" spans="2:5" x14ac:dyDescent="0.2">
      <c r="B328" s="287" t="s">
        <v>3094</v>
      </c>
      <c r="C328" s="198">
        <v>1.543689E-3</v>
      </c>
      <c r="D328" s="198">
        <v>1.543689E-3</v>
      </c>
      <c r="E328" s="203">
        <f t="shared" si="4"/>
        <v>-6.473580272538733</v>
      </c>
    </row>
    <row r="329" spans="2:5" x14ac:dyDescent="0.2">
      <c r="B329" s="287" t="s">
        <v>3095</v>
      </c>
      <c r="C329" s="198">
        <v>7.6225859999999998E-3</v>
      </c>
      <c r="D329" s="198">
        <v>7.6225859999999998E-3</v>
      </c>
      <c r="E329" s="203">
        <f t="shared" si="4"/>
        <v>-4.8766395967778422</v>
      </c>
    </row>
    <row r="330" spans="2:5" x14ac:dyDescent="0.2">
      <c r="B330" s="287" t="s">
        <v>3096</v>
      </c>
      <c r="C330" s="198">
        <v>0.231695546</v>
      </c>
      <c r="D330" s="198">
        <v>0.231695546</v>
      </c>
      <c r="E330" s="203">
        <f t="shared" si="4"/>
        <v>-1.4623310708619355</v>
      </c>
    </row>
    <row r="331" spans="2:5" x14ac:dyDescent="0.2">
      <c r="B331" s="287" t="s">
        <v>3097</v>
      </c>
      <c r="C331" s="198">
        <v>0.215111628</v>
      </c>
      <c r="D331" s="198">
        <v>0.215111628</v>
      </c>
      <c r="E331" s="203">
        <f t="shared" si="4"/>
        <v>-1.5365981855921591</v>
      </c>
    </row>
    <row r="332" spans="2:5" x14ac:dyDescent="0.2">
      <c r="B332" s="287" t="s">
        <v>3098</v>
      </c>
      <c r="C332" s="198">
        <v>7.8671999999999998E-4</v>
      </c>
      <c r="D332" s="198">
        <v>7.8671999999999998E-4</v>
      </c>
      <c r="E332" s="203">
        <f t="shared" si="4"/>
        <v>-7.1476381543006449</v>
      </c>
    </row>
    <row r="333" spans="2:5" x14ac:dyDescent="0.2">
      <c r="B333" s="287" t="s">
        <v>3099</v>
      </c>
      <c r="C333" s="198">
        <v>2.5505582999999998E-2</v>
      </c>
      <c r="D333" s="198">
        <v>2.5505582999999998E-2</v>
      </c>
      <c r="E333" s="203">
        <f t="shared" si="4"/>
        <v>-3.6688579096054075</v>
      </c>
    </row>
    <row r="334" spans="2:5" x14ac:dyDescent="0.2">
      <c r="B334" s="287" t="s">
        <v>3100</v>
      </c>
      <c r="C334" s="198">
        <v>0.12821877400000001</v>
      </c>
      <c r="D334" s="198">
        <v>0.12821877400000001</v>
      </c>
      <c r="E334" s="203">
        <f t="shared" si="4"/>
        <v>-2.0540173021595827</v>
      </c>
    </row>
    <row r="335" spans="2:5" x14ac:dyDescent="0.2">
      <c r="B335" s="287" t="s">
        <v>3101</v>
      </c>
      <c r="C335" s="198">
        <v>2.4229640000000001E-3</v>
      </c>
      <c r="D335" s="198">
        <v>2.4229640000000001E-3</v>
      </c>
      <c r="E335" s="203">
        <f t="shared" si="4"/>
        <v>-6.0227636948726513</v>
      </c>
    </row>
    <row r="336" spans="2:5" x14ac:dyDescent="0.2">
      <c r="B336" s="287" t="s">
        <v>3102</v>
      </c>
      <c r="C336" s="198">
        <v>0.21399766000000001</v>
      </c>
      <c r="D336" s="198">
        <v>0.21399766000000001</v>
      </c>
      <c r="E336" s="203">
        <f t="shared" si="4"/>
        <v>-1.5417901985995077</v>
      </c>
    </row>
    <row r="337" spans="2:5" x14ac:dyDescent="0.2">
      <c r="B337" s="287" t="s">
        <v>3103</v>
      </c>
      <c r="C337" s="198">
        <v>1.7549136999999999E-2</v>
      </c>
      <c r="D337" s="198">
        <v>1.7549136999999999E-2</v>
      </c>
      <c r="E337" s="203">
        <f t="shared" si="4"/>
        <v>-4.0427505040685068</v>
      </c>
    </row>
    <row r="338" spans="2:5" x14ac:dyDescent="0.2">
      <c r="B338" s="287" t="s">
        <v>3104</v>
      </c>
      <c r="C338" s="198">
        <v>4.2641499999999998E-4</v>
      </c>
      <c r="D338" s="198">
        <v>4.2641499999999998E-4</v>
      </c>
      <c r="E338" s="203">
        <f t="shared" si="4"/>
        <v>-7.7600975074949812</v>
      </c>
    </row>
    <row r="339" spans="2:5" x14ac:dyDescent="0.2">
      <c r="B339" s="287" t="s">
        <v>3105</v>
      </c>
      <c r="C339" s="198">
        <v>1.2230515000000001E-2</v>
      </c>
      <c r="D339" s="198">
        <v>1.2230515000000001E-2</v>
      </c>
      <c r="E339" s="203">
        <f t="shared" ref="E339:E384" si="5">IF(D339=0,"",LN(D339))</f>
        <v>-4.4038212206029996</v>
      </c>
    </row>
    <row r="340" spans="2:5" x14ac:dyDescent="0.2">
      <c r="B340" s="287" t="s">
        <v>3106</v>
      </c>
      <c r="C340" s="198">
        <v>1.0947963999999999E-2</v>
      </c>
      <c r="D340" s="198">
        <v>1.0947963999999999E-2</v>
      </c>
      <c r="E340" s="203">
        <f t="shared" si="5"/>
        <v>-4.5146017760809416</v>
      </c>
    </row>
    <row r="341" spans="2:5" x14ac:dyDescent="0.2">
      <c r="B341" s="287" t="s">
        <v>3107</v>
      </c>
      <c r="C341" s="198">
        <v>7.0408099999999996E-4</v>
      </c>
      <c r="D341" s="198">
        <v>7.0408099999999996E-4</v>
      </c>
      <c r="E341" s="203">
        <f t="shared" si="5"/>
        <v>-7.2586171516065781</v>
      </c>
    </row>
    <row r="342" spans="2:5" x14ac:dyDescent="0.2">
      <c r="B342" s="287" t="s">
        <v>3108</v>
      </c>
      <c r="C342" s="198">
        <v>1.9535769000000001E-2</v>
      </c>
      <c r="D342" s="198">
        <v>1.9535769000000001E-2</v>
      </c>
      <c r="E342" s="203">
        <f t="shared" si="5"/>
        <v>-3.9355081860080201</v>
      </c>
    </row>
    <row r="343" spans="2:5" x14ac:dyDescent="0.2">
      <c r="B343" s="287" t="s">
        <v>3109</v>
      </c>
      <c r="C343" s="198">
        <v>2.3171870000000001E-3</v>
      </c>
      <c r="D343" s="198">
        <v>2.3171870000000001E-3</v>
      </c>
      <c r="E343" s="203">
        <f t="shared" si="5"/>
        <v>-6.0674013289767723</v>
      </c>
    </row>
    <row r="344" spans="2:5" x14ac:dyDescent="0.2">
      <c r="B344" s="287" t="s">
        <v>3110</v>
      </c>
      <c r="C344" s="198">
        <v>1.269329E-3</v>
      </c>
      <c r="D344" s="198">
        <v>1.269329E-3</v>
      </c>
      <c r="E344" s="203">
        <f t="shared" si="5"/>
        <v>-6.6692668645925011</v>
      </c>
    </row>
    <row r="345" spans="2:5" x14ac:dyDescent="0.2">
      <c r="B345" s="287" t="s">
        <v>3111</v>
      </c>
      <c r="C345" s="198">
        <v>5.7020650000000001E-3</v>
      </c>
      <c r="D345" s="198">
        <v>5.7020650000000001E-3</v>
      </c>
      <c r="E345" s="203">
        <f t="shared" si="5"/>
        <v>-5.1669268890476863</v>
      </c>
    </row>
    <row r="346" spans="2:5" x14ac:dyDescent="0.2">
      <c r="B346" s="287" t="s">
        <v>3112</v>
      </c>
      <c r="C346" s="198">
        <v>4.6178460000000001E-3</v>
      </c>
      <c r="D346" s="198">
        <v>4.6178460000000001E-3</v>
      </c>
      <c r="E346" s="203">
        <f t="shared" si="5"/>
        <v>-5.3778269163754802</v>
      </c>
    </row>
    <row r="347" spans="2:5" x14ac:dyDescent="0.2">
      <c r="B347" s="287" t="s">
        <v>3113</v>
      </c>
      <c r="C347" s="198">
        <v>2.4527139999999999E-3</v>
      </c>
      <c r="D347" s="198">
        <v>2.4527139999999999E-3</v>
      </c>
      <c r="E347" s="203">
        <f t="shared" si="5"/>
        <v>-6.0105601124314028</v>
      </c>
    </row>
    <row r="348" spans="2:5" x14ac:dyDescent="0.2">
      <c r="B348" s="287" t="s">
        <v>3114</v>
      </c>
      <c r="C348" s="198">
        <v>2.6411300000000002E-3</v>
      </c>
      <c r="D348" s="198">
        <v>2.6411300000000002E-3</v>
      </c>
      <c r="E348" s="203">
        <f t="shared" si="5"/>
        <v>-5.9365484230997208</v>
      </c>
    </row>
    <row r="349" spans="2:5" x14ac:dyDescent="0.2">
      <c r="B349" s="287" t="s">
        <v>3115</v>
      </c>
      <c r="C349" s="198">
        <v>5.3219300000000003E-4</v>
      </c>
      <c r="D349" s="198">
        <v>5.3219300000000003E-4</v>
      </c>
      <c r="E349" s="203">
        <f t="shared" si="5"/>
        <v>-7.5385043524572044</v>
      </c>
    </row>
    <row r="350" spans="2:5" x14ac:dyDescent="0.2">
      <c r="B350" s="287" t="s">
        <v>3116</v>
      </c>
      <c r="C350" s="198">
        <v>7.8605849999999998E-3</v>
      </c>
      <c r="D350" s="198">
        <v>7.8605849999999998E-3</v>
      </c>
      <c r="E350" s="203">
        <f t="shared" si="5"/>
        <v>-4.8458942478296931</v>
      </c>
    </row>
    <row r="351" spans="2:5" x14ac:dyDescent="0.2">
      <c r="B351" s="287" t="s">
        <v>3117</v>
      </c>
      <c r="C351" s="198">
        <v>4.8261000000000002E-4</v>
      </c>
      <c r="D351" s="198">
        <v>4.8261000000000002E-4</v>
      </c>
      <c r="E351" s="203">
        <f t="shared" si="5"/>
        <v>-7.6363016838939481</v>
      </c>
    </row>
    <row r="352" spans="2:5" x14ac:dyDescent="0.2">
      <c r="B352" s="287" t="s">
        <v>3118</v>
      </c>
      <c r="C352" s="198">
        <v>9.9827449999999995E-3</v>
      </c>
      <c r="D352" s="198">
        <v>9.9827449999999995E-3</v>
      </c>
      <c r="E352" s="203">
        <f t="shared" si="5"/>
        <v>-4.6068971763779079</v>
      </c>
    </row>
    <row r="353" spans="2:5" x14ac:dyDescent="0.2">
      <c r="B353" s="287" t="s">
        <v>3119</v>
      </c>
      <c r="C353" s="198">
        <v>2.5783199999999999E-4</v>
      </c>
      <c r="D353" s="198">
        <v>2.5783199999999999E-4</v>
      </c>
      <c r="E353" s="203">
        <f t="shared" si="5"/>
        <v>-8.263202347931923</v>
      </c>
    </row>
    <row r="354" spans="2:5" x14ac:dyDescent="0.2">
      <c r="B354" s="287" t="s">
        <v>3120</v>
      </c>
      <c r="C354" s="198">
        <v>1.7307831999999999E-2</v>
      </c>
      <c r="D354" s="198">
        <v>1.7307831999999999E-2</v>
      </c>
      <c r="E354" s="203">
        <f t="shared" si="5"/>
        <v>-4.0565961631607141</v>
      </c>
    </row>
    <row r="355" spans="2:5" x14ac:dyDescent="0.2">
      <c r="B355" s="287" t="s">
        <v>3121</v>
      </c>
      <c r="C355" s="198">
        <v>6.5681170000000001E-3</v>
      </c>
      <c r="D355" s="198">
        <v>6.5681170000000001E-3</v>
      </c>
      <c r="E355" s="203">
        <f t="shared" si="5"/>
        <v>-5.0255280933487709</v>
      </c>
    </row>
    <row r="356" spans="2:5" x14ac:dyDescent="0.2">
      <c r="B356" s="287" t="s">
        <v>3122</v>
      </c>
      <c r="C356" s="198">
        <v>6.3532570000000002E-3</v>
      </c>
      <c r="D356" s="198">
        <v>6.3532570000000002E-3</v>
      </c>
      <c r="E356" s="203">
        <f t="shared" si="5"/>
        <v>-5.0587876841868189</v>
      </c>
    </row>
    <row r="357" spans="2:5" x14ac:dyDescent="0.2">
      <c r="B357" s="287" t="s">
        <v>3123</v>
      </c>
      <c r="C357" s="198">
        <v>7.3019479999999999E-3</v>
      </c>
      <c r="D357" s="198">
        <v>7.3019479999999999E-3</v>
      </c>
      <c r="E357" s="203">
        <f t="shared" si="5"/>
        <v>-4.9196141171106689</v>
      </c>
    </row>
    <row r="358" spans="2:5" x14ac:dyDescent="0.2">
      <c r="B358" s="287" t="s">
        <v>3124</v>
      </c>
      <c r="C358" s="198">
        <v>3.4873500000000002E-3</v>
      </c>
      <c r="D358" s="198">
        <v>3.4873500000000002E-3</v>
      </c>
      <c r="E358" s="203">
        <f t="shared" si="5"/>
        <v>-5.6586131435123299</v>
      </c>
    </row>
    <row r="359" spans="2:5" x14ac:dyDescent="0.2">
      <c r="B359" s="287" t="s">
        <v>3125</v>
      </c>
      <c r="C359" s="198">
        <v>1.854411E-3</v>
      </c>
      <c r="D359" s="198">
        <v>1.854411E-3</v>
      </c>
      <c r="E359" s="203">
        <f t="shared" si="5"/>
        <v>-6.2901881535585886</v>
      </c>
    </row>
    <row r="360" spans="2:5" x14ac:dyDescent="0.2">
      <c r="B360" s="287" t="s">
        <v>3126</v>
      </c>
      <c r="C360" s="198">
        <v>0.113704127</v>
      </c>
      <c r="D360" s="198">
        <v>0.113704127</v>
      </c>
      <c r="E360" s="203">
        <f t="shared" si="5"/>
        <v>-2.17415558161085</v>
      </c>
    </row>
    <row r="361" spans="2:5" x14ac:dyDescent="0.2">
      <c r="B361" s="287" t="s">
        <v>3127</v>
      </c>
      <c r="C361" s="198">
        <v>5.9665079999999997E-3</v>
      </c>
      <c r="D361" s="198">
        <v>5.9665079999999997E-3</v>
      </c>
      <c r="E361" s="203">
        <f t="shared" si="5"/>
        <v>-5.1215934473358864</v>
      </c>
    </row>
    <row r="362" spans="2:5" x14ac:dyDescent="0.2">
      <c r="B362" s="287" t="s">
        <v>3128</v>
      </c>
      <c r="C362" s="198">
        <v>2.9749899999999998E-3</v>
      </c>
      <c r="D362" s="198">
        <v>2.9749899999999998E-3</v>
      </c>
      <c r="E362" s="203">
        <f t="shared" si="5"/>
        <v>-5.8175146013347314</v>
      </c>
    </row>
    <row r="363" spans="2:5" x14ac:dyDescent="0.2">
      <c r="B363" s="287" t="s">
        <v>3129</v>
      </c>
      <c r="C363" s="198">
        <v>1.0875240000000001E-3</v>
      </c>
      <c r="D363" s="198">
        <v>1.0875240000000001E-3</v>
      </c>
      <c r="E363" s="203">
        <f t="shared" si="5"/>
        <v>-6.8238517262794334</v>
      </c>
    </row>
    <row r="364" spans="2:5" x14ac:dyDescent="0.2">
      <c r="B364" s="287" t="s">
        <v>3130</v>
      </c>
      <c r="C364" s="198">
        <v>0.38264324599999999</v>
      </c>
      <c r="D364" s="198">
        <v>0.38264324599999999</v>
      </c>
      <c r="E364" s="203">
        <f t="shared" si="5"/>
        <v>-0.96065219647651867</v>
      </c>
    </row>
    <row r="365" spans="2:5" x14ac:dyDescent="0.2">
      <c r="B365" s="287" t="s">
        <v>3131</v>
      </c>
      <c r="C365" s="198">
        <v>9.1828029999999998E-3</v>
      </c>
      <c r="D365" s="198">
        <v>9.1828029999999998E-3</v>
      </c>
      <c r="E365" s="203">
        <f t="shared" si="5"/>
        <v>-4.6904227832651717</v>
      </c>
    </row>
    <row r="366" spans="2:5" x14ac:dyDescent="0.2">
      <c r="B366" s="287" t="s">
        <v>3132</v>
      </c>
      <c r="C366" s="198">
        <v>0.32801581400000002</v>
      </c>
      <c r="D366" s="198">
        <v>0.32801581400000002</v>
      </c>
      <c r="E366" s="203">
        <f t="shared" si="5"/>
        <v>-1.1146934583455885</v>
      </c>
    </row>
    <row r="367" spans="2:5" x14ac:dyDescent="0.2">
      <c r="B367" s="287" t="s">
        <v>3133</v>
      </c>
      <c r="C367" s="198">
        <v>8.8264654999999997E-2</v>
      </c>
      <c r="D367" s="198">
        <v>8.8264654999999997E-2</v>
      </c>
      <c r="E367" s="203">
        <f t="shared" si="5"/>
        <v>-2.4274155346326061</v>
      </c>
    </row>
    <row r="368" spans="2:5" x14ac:dyDescent="0.2">
      <c r="B368" s="287" t="s">
        <v>3134</v>
      </c>
      <c r="C368" s="198">
        <v>4.2958859000000002E-2</v>
      </c>
      <c r="D368" s="198">
        <v>4.2958859000000002E-2</v>
      </c>
      <c r="E368" s="203">
        <f t="shared" si="5"/>
        <v>-3.1475123887245564</v>
      </c>
    </row>
    <row r="369" spans="2:5" x14ac:dyDescent="0.2">
      <c r="B369" s="287" t="s">
        <v>3135</v>
      </c>
      <c r="C369" s="198">
        <v>4.1583749999999997E-3</v>
      </c>
      <c r="D369" s="198">
        <v>4.1583749999999997E-3</v>
      </c>
      <c r="E369" s="203">
        <f t="shared" si="5"/>
        <v>-5.4826309060227842</v>
      </c>
    </row>
    <row r="370" spans="2:5" x14ac:dyDescent="0.2">
      <c r="B370" s="287" t="s">
        <v>3136</v>
      </c>
      <c r="C370" s="198">
        <v>1.662689E-3</v>
      </c>
      <c r="D370" s="198">
        <v>1.662689E-3</v>
      </c>
      <c r="E370" s="203">
        <f t="shared" si="5"/>
        <v>-6.3993191076852991</v>
      </c>
    </row>
    <row r="371" spans="2:5" x14ac:dyDescent="0.2">
      <c r="B371" s="287" t="s">
        <v>3137</v>
      </c>
      <c r="C371" s="198">
        <v>6.9416400000000004E-4</v>
      </c>
      <c r="D371" s="198">
        <v>6.9416400000000004E-4</v>
      </c>
      <c r="E371" s="203">
        <f t="shared" si="5"/>
        <v>-7.2728023141353795</v>
      </c>
    </row>
    <row r="372" spans="2:5" x14ac:dyDescent="0.2">
      <c r="B372" s="287" t="s">
        <v>3138</v>
      </c>
      <c r="C372" s="198">
        <v>3.6675019000000003E-2</v>
      </c>
      <c r="D372" s="198">
        <v>3.6675019000000003E-2</v>
      </c>
      <c r="E372" s="203">
        <f t="shared" si="5"/>
        <v>-3.3056594368891492</v>
      </c>
    </row>
    <row r="373" spans="2:5" x14ac:dyDescent="0.2">
      <c r="B373" s="287" t="s">
        <v>3139</v>
      </c>
      <c r="C373" s="198">
        <v>1.147024E-3</v>
      </c>
      <c r="D373" s="198">
        <v>1.147024E-3</v>
      </c>
      <c r="E373" s="203">
        <f t="shared" si="5"/>
        <v>-6.7705845169038543</v>
      </c>
    </row>
    <row r="374" spans="2:5" x14ac:dyDescent="0.2">
      <c r="B374" s="287" t="s">
        <v>3140</v>
      </c>
      <c r="C374" s="198">
        <v>0.15646795899999999</v>
      </c>
      <c r="D374" s="198">
        <v>0.15646795899999999</v>
      </c>
      <c r="E374" s="203">
        <f t="shared" si="5"/>
        <v>-1.8549040247872455</v>
      </c>
    </row>
    <row r="375" spans="2:5" x14ac:dyDescent="0.2">
      <c r="B375" s="287" t="s">
        <v>3141</v>
      </c>
      <c r="C375" s="198">
        <v>0.49289638400000002</v>
      </c>
      <c r="D375" s="198">
        <v>0.49289638400000002</v>
      </c>
      <c r="E375" s="203">
        <f t="shared" si="5"/>
        <v>-0.70745630147138083</v>
      </c>
    </row>
    <row r="376" spans="2:5" x14ac:dyDescent="0.2">
      <c r="B376" s="287" t="s">
        <v>3142</v>
      </c>
      <c r="C376" s="198">
        <v>2.1089379999999999E-3</v>
      </c>
      <c r="D376" s="198">
        <v>2.1089379999999999E-3</v>
      </c>
      <c r="E376" s="203">
        <f t="shared" si="5"/>
        <v>-6.1615707757364957</v>
      </c>
    </row>
    <row r="377" spans="2:5" x14ac:dyDescent="0.2">
      <c r="B377" s="287" t="s">
        <v>3143</v>
      </c>
      <c r="C377" s="198">
        <v>1.404857E-3</v>
      </c>
      <c r="D377" s="198">
        <v>1.404857E-3</v>
      </c>
      <c r="E377" s="203">
        <f t="shared" si="5"/>
        <v>-6.5678197607357287</v>
      </c>
    </row>
    <row r="378" spans="2:5" x14ac:dyDescent="0.2">
      <c r="B378" s="287" t="s">
        <v>3144</v>
      </c>
      <c r="C378" s="198">
        <v>6.6772000000000001E-4</v>
      </c>
      <c r="D378" s="198">
        <v>6.6772000000000001E-4</v>
      </c>
      <c r="E378" s="203">
        <f t="shared" si="5"/>
        <v>-7.3116416339770867</v>
      </c>
    </row>
    <row r="379" spans="2:5" x14ac:dyDescent="0.2">
      <c r="B379" s="287" t="s">
        <v>3145</v>
      </c>
      <c r="C379" s="198">
        <v>3.1105180000000001E-3</v>
      </c>
      <c r="D379" s="198">
        <v>3.1105180000000001E-3</v>
      </c>
      <c r="E379" s="203">
        <f t="shared" si="5"/>
        <v>-5.7729660071749551</v>
      </c>
    </row>
    <row r="380" spans="2:5" x14ac:dyDescent="0.2">
      <c r="B380" s="287" t="s">
        <v>3146</v>
      </c>
      <c r="C380" s="198">
        <v>2.5323778000000002E-2</v>
      </c>
      <c r="D380" s="198">
        <v>2.5323778000000002E-2</v>
      </c>
      <c r="E380" s="203">
        <f t="shared" si="5"/>
        <v>-3.6760114827262984</v>
      </c>
    </row>
    <row r="381" spans="2:5" x14ac:dyDescent="0.2">
      <c r="B381" s="287" t="s">
        <v>3147</v>
      </c>
      <c r="C381" s="198">
        <v>1.8444939999999999E-3</v>
      </c>
      <c r="D381" s="198">
        <v>1.8444939999999999E-3</v>
      </c>
      <c r="E381" s="203">
        <f t="shared" si="5"/>
        <v>-6.2955502938469037</v>
      </c>
    </row>
    <row r="382" spans="2:5" x14ac:dyDescent="0.2">
      <c r="B382" s="287" t="s">
        <v>3148</v>
      </c>
      <c r="C382" s="198">
        <v>6.8755300000000004E-4</v>
      </c>
      <c r="D382" s="198">
        <v>6.8755300000000004E-4</v>
      </c>
      <c r="E382" s="203">
        <f t="shared" si="5"/>
        <v>-7.2823716404858079</v>
      </c>
    </row>
    <row r="383" spans="2:5" x14ac:dyDescent="0.2">
      <c r="B383" s="287" t="s">
        <v>3149</v>
      </c>
      <c r="C383" s="198">
        <v>0.115290789</v>
      </c>
      <c r="D383" s="198">
        <v>0.115290789</v>
      </c>
      <c r="E383" s="203">
        <f t="shared" si="5"/>
        <v>-2.1602977421489307</v>
      </c>
    </row>
    <row r="384" spans="2:5" x14ac:dyDescent="0.2">
      <c r="B384" s="287" t="s">
        <v>3150</v>
      </c>
      <c r="C384" s="198">
        <v>3.6030399999999998E-4</v>
      </c>
      <c r="D384" s="198">
        <v>3.6030399999999998E-4</v>
      </c>
      <c r="E384" s="203">
        <f t="shared" si="5"/>
        <v>-7.9285624384122899</v>
      </c>
    </row>
    <row r="385" spans="2:5" x14ac:dyDescent="0.2">
      <c r="B385" s="287" t="s">
        <v>3151</v>
      </c>
      <c r="C385" s="198">
        <v>4.6572952299999998E-4</v>
      </c>
      <c r="D385" s="198">
        <v>4.6572952299999998E-4</v>
      </c>
      <c r="E385" s="203">
        <f>IF(D385=0,"",LN(D385))</f>
        <v>-7.6719055150958999</v>
      </c>
    </row>
    <row r="386" spans="2:5" x14ac:dyDescent="0.2">
      <c r="B386" s="287" t="s">
        <v>3152</v>
      </c>
      <c r="C386" s="198">
        <v>2.987884473E-3</v>
      </c>
      <c r="D386" s="198">
        <v>2.987884473E-3</v>
      </c>
      <c r="E386" s="203">
        <f t="shared" ref="E386:E449" si="6">IF(D386=0,"",LN(D386))</f>
        <v>-5.8131896761136428</v>
      </c>
    </row>
    <row r="387" spans="2:5" x14ac:dyDescent="0.2">
      <c r="B387" s="287" t="s">
        <v>3153</v>
      </c>
      <c r="C387" s="198">
        <v>3.9685403000000002E-4</v>
      </c>
      <c r="D387" s="198">
        <v>3.9685403000000002E-4</v>
      </c>
      <c r="E387" s="203">
        <f t="shared" si="6"/>
        <v>-7.8319420275085587</v>
      </c>
    </row>
    <row r="388" spans="2:5" x14ac:dyDescent="0.2">
      <c r="B388" s="287" t="s">
        <v>3154</v>
      </c>
      <c r="C388" s="198">
        <v>9.6425690000000001E-4</v>
      </c>
      <c r="D388" s="198">
        <v>9.6425690000000001E-4</v>
      </c>
      <c r="E388" s="203">
        <f t="shared" si="6"/>
        <v>-6.9441528050809538</v>
      </c>
    </row>
    <row r="389" spans="2:5" x14ac:dyDescent="0.2">
      <c r="B389" s="287" t="s">
        <v>3155</v>
      </c>
      <c r="C389" s="198">
        <v>1.73828625E-4</v>
      </c>
      <c r="D389" s="198">
        <v>1.73828625E-4</v>
      </c>
      <c r="E389" s="203">
        <f t="shared" si="6"/>
        <v>-8.657440657889147</v>
      </c>
    </row>
    <row r="390" spans="2:5" x14ac:dyDescent="0.2">
      <c r="B390" s="287" t="s">
        <v>3156</v>
      </c>
      <c r="C390" s="198">
        <v>7.5107085000000002E-4</v>
      </c>
      <c r="D390" s="198">
        <v>7.5107085000000002E-4</v>
      </c>
      <c r="E390" s="203">
        <f t="shared" si="6"/>
        <v>-7.1940105697711321</v>
      </c>
    </row>
    <row r="391" spans="2:5" x14ac:dyDescent="0.2">
      <c r="B391" s="287" t="s">
        <v>3157</v>
      </c>
      <c r="C391" s="198">
        <v>7.2876830949999997E-3</v>
      </c>
      <c r="D391" s="198">
        <v>7.2876830949999997E-3</v>
      </c>
      <c r="E391" s="203">
        <f t="shared" si="6"/>
        <v>-4.9215696030928404</v>
      </c>
    </row>
    <row r="392" spans="2:5" x14ac:dyDescent="0.2">
      <c r="B392" s="287" t="s">
        <v>3158</v>
      </c>
      <c r="C392" s="198">
        <v>9.1833990389999995E-3</v>
      </c>
      <c r="D392" s="198">
        <v>9.1833990389999995E-3</v>
      </c>
      <c r="E392" s="203">
        <f t="shared" si="6"/>
        <v>-4.6903578771948871</v>
      </c>
    </row>
    <row r="393" spans="2:5" x14ac:dyDescent="0.2">
      <c r="B393" s="287" t="s">
        <v>3159</v>
      </c>
      <c r="C393" s="198">
        <v>0</v>
      </c>
      <c r="D393" s="198">
        <v>0</v>
      </c>
      <c r="E393" s="203" t="str">
        <f t="shared" si="6"/>
        <v/>
      </c>
    </row>
    <row r="394" spans="2:5" x14ac:dyDescent="0.2">
      <c r="B394" s="287" t="s">
        <v>3160</v>
      </c>
      <c r="C394" s="198">
        <v>3.54216821E-4</v>
      </c>
      <c r="D394" s="198">
        <v>3.54216821E-4</v>
      </c>
      <c r="E394" s="203">
        <f t="shared" si="6"/>
        <v>-7.9456013436245838</v>
      </c>
    </row>
    <row r="395" spans="2:5" x14ac:dyDescent="0.2">
      <c r="B395" s="287" t="s">
        <v>3161</v>
      </c>
      <c r="C395" s="198">
        <v>1.7743638860000001E-3</v>
      </c>
      <c r="D395" s="198">
        <v>1.7743638860000001E-3</v>
      </c>
      <c r="E395" s="203">
        <f t="shared" si="6"/>
        <v>-6.3343132943706033</v>
      </c>
    </row>
    <row r="396" spans="2:5" x14ac:dyDescent="0.2">
      <c r="B396" s="287" t="s">
        <v>3162</v>
      </c>
      <c r="C396" s="198">
        <v>6.8547514300000003E-4</v>
      </c>
      <c r="D396" s="198">
        <v>6.8547514300000003E-4</v>
      </c>
      <c r="E396" s="203">
        <f t="shared" si="6"/>
        <v>-7.2853983207426234</v>
      </c>
    </row>
    <row r="397" spans="2:5" x14ac:dyDescent="0.2">
      <c r="B397" s="287" t="s">
        <v>3163</v>
      </c>
      <c r="C397" s="198">
        <v>1.7186075344000001E-2</v>
      </c>
      <c r="D397" s="198">
        <v>1.7186075344000001E-2</v>
      </c>
      <c r="E397" s="203">
        <f t="shared" si="6"/>
        <v>-4.0636557960671995</v>
      </c>
    </row>
    <row r="398" spans="2:5" x14ac:dyDescent="0.2">
      <c r="B398" s="287" t="s">
        <v>3164</v>
      </c>
      <c r="C398" s="198">
        <v>1.208587790016</v>
      </c>
      <c r="D398" s="198">
        <v>1.208587790016</v>
      </c>
      <c r="E398" s="203">
        <f t="shared" si="6"/>
        <v>0.18945256230948079</v>
      </c>
    </row>
    <row r="399" spans="2:5" x14ac:dyDescent="0.2">
      <c r="B399" s="287" t="s">
        <v>3165</v>
      </c>
      <c r="C399" s="198">
        <v>1.1269342535000001E-2</v>
      </c>
      <c r="D399" s="198">
        <v>1.1269342535000001E-2</v>
      </c>
      <c r="E399" s="203">
        <f t="shared" si="6"/>
        <v>-4.4856692902541626</v>
      </c>
    </row>
    <row r="400" spans="2:5" x14ac:dyDescent="0.2">
      <c r="B400" s="287" t="s">
        <v>3166</v>
      </c>
      <c r="C400" s="198">
        <v>6.7376630874000004E-2</v>
      </c>
      <c r="D400" s="198">
        <v>6.7376630874000004E-2</v>
      </c>
      <c r="E400" s="203">
        <f t="shared" si="6"/>
        <v>-2.6974570441238566</v>
      </c>
    </row>
    <row r="401" spans="2:5" x14ac:dyDescent="0.2">
      <c r="B401" s="287" t="s">
        <v>3167</v>
      </c>
      <c r="C401" s="198">
        <v>6.6251664499999995E-4</v>
      </c>
      <c r="D401" s="198">
        <v>6.6251664499999995E-4</v>
      </c>
      <c r="E401" s="203">
        <f t="shared" si="6"/>
        <v>-7.3194648758912111</v>
      </c>
    </row>
    <row r="402" spans="2:5" x14ac:dyDescent="0.2">
      <c r="B402" s="287" t="s">
        <v>3168</v>
      </c>
      <c r="C402" s="198">
        <v>6.6907621600000001E-4</v>
      </c>
      <c r="D402" s="198">
        <v>6.6907621600000001E-4</v>
      </c>
      <c r="E402" s="203">
        <f t="shared" si="6"/>
        <v>-7.309612579063451</v>
      </c>
    </row>
    <row r="403" spans="2:5" x14ac:dyDescent="0.2">
      <c r="B403" s="287" t="s">
        <v>3169</v>
      </c>
      <c r="C403" s="198">
        <v>9.6688072739999995E-3</v>
      </c>
      <c r="D403" s="198">
        <v>9.6688072739999995E-3</v>
      </c>
      <c r="E403" s="203">
        <f t="shared" si="6"/>
        <v>-4.6388503200405333</v>
      </c>
    </row>
    <row r="404" spans="2:5" x14ac:dyDescent="0.2">
      <c r="B404" s="287" t="s">
        <v>3170</v>
      </c>
      <c r="C404" s="198">
        <v>0.132198308943</v>
      </c>
      <c r="D404" s="198">
        <v>0.132198308943</v>
      </c>
      <c r="E404" s="203">
        <f t="shared" si="6"/>
        <v>-2.0234521433029462</v>
      </c>
    </row>
    <row r="405" spans="2:5" x14ac:dyDescent="0.2">
      <c r="B405" s="287" t="s">
        <v>3171</v>
      </c>
      <c r="C405" s="198">
        <v>4.9623152670000004E-3</v>
      </c>
      <c r="D405" s="198">
        <v>4.9623152670000004E-3</v>
      </c>
      <c r="E405" s="203">
        <f t="shared" si="6"/>
        <v>-5.3058828594551759</v>
      </c>
    </row>
    <row r="406" spans="2:5" x14ac:dyDescent="0.2">
      <c r="B406" s="287" t="s">
        <v>3172</v>
      </c>
      <c r="C406" s="198">
        <v>0.33885758515999997</v>
      </c>
      <c r="D406" s="198">
        <v>0.33885758515999997</v>
      </c>
      <c r="E406" s="203">
        <f t="shared" si="6"/>
        <v>-1.08217536264244</v>
      </c>
    </row>
    <row r="407" spans="2:5" x14ac:dyDescent="0.2">
      <c r="B407" s="287" t="s">
        <v>3173</v>
      </c>
      <c r="C407" s="198">
        <v>1.2430386559999999E-3</v>
      </c>
      <c r="D407" s="198">
        <v>1.2430386559999999E-3</v>
      </c>
      <c r="E407" s="203">
        <f t="shared" si="6"/>
        <v>-6.6901963679829821</v>
      </c>
    </row>
    <row r="408" spans="2:5" x14ac:dyDescent="0.2">
      <c r="B408" s="287" t="s">
        <v>3174</v>
      </c>
      <c r="C408" s="198">
        <v>9.2916319559999995E-3</v>
      </c>
      <c r="D408" s="198">
        <v>9.2916319559999995E-3</v>
      </c>
      <c r="E408" s="203">
        <f t="shared" si="6"/>
        <v>-4.678641073554072</v>
      </c>
    </row>
    <row r="409" spans="2:5" x14ac:dyDescent="0.2">
      <c r="B409" s="287" t="s">
        <v>3175</v>
      </c>
      <c r="C409" s="198">
        <v>1.2463184409999999E-3</v>
      </c>
      <c r="D409" s="198">
        <v>1.2463184409999999E-3</v>
      </c>
      <c r="E409" s="203">
        <f t="shared" si="6"/>
        <v>-6.6875613206434821</v>
      </c>
    </row>
    <row r="410" spans="2:5" x14ac:dyDescent="0.2">
      <c r="B410" s="287" t="s">
        <v>3176</v>
      </c>
      <c r="C410" s="198">
        <v>0.151578560699</v>
      </c>
      <c r="D410" s="198">
        <v>0.151578560699</v>
      </c>
      <c r="E410" s="203">
        <f t="shared" si="6"/>
        <v>-1.8866512359659369</v>
      </c>
    </row>
    <row r="411" spans="2:5" x14ac:dyDescent="0.2">
      <c r="B411" s="287" t="s">
        <v>3177</v>
      </c>
      <c r="C411" s="198">
        <v>5.0420140507E-2</v>
      </c>
      <c r="D411" s="198">
        <v>5.0420140507E-2</v>
      </c>
      <c r="E411" s="203">
        <f t="shared" si="6"/>
        <v>-2.9873645704947904</v>
      </c>
    </row>
    <row r="412" spans="2:5" x14ac:dyDescent="0.2">
      <c r="B412" s="287" t="s">
        <v>3178</v>
      </c>
      <c r="C412" s="198">
        <v>2.961777381289</v>
      </c>
      <c r="D412" s="198">
        <v>2.961777381289</v>
      </c>
      <c r="E412" s="203">
        <f t="shared" si="6"/>
        <v>1.0857895547796939</v>
      </c>
    </row>
    <row r="413" spans="2:5" x14ac:dyDescent="0.2">
      <c r="B413" s="287" t="s">
        <v>3179</v>
      </c>
      <c r="C413" s="198">
        <v>6.8527081187809999</v>
      </c>
      <c r="D413" s="198">
        <v>1.8065746577549999</v>
      </c>
      <c r="E413" s="203">
        <f t="shared" si="6"/>
        <v>0.59143259804471704</v>
      </c>
    </row>
    <row r="414" spans="2:5" x14ac:dyDescent="0.2">
      <c r="B414" s="287" t="s">
        <v>3180</v>
      </c>
      <c r="C414" s="198">
        <v>26.250204986585999</v>
      </c>
      <c r="D414" s="198">
        <v>1.1634251454590001</v>
      </c>
      <c r="E414" s="203">
        <f t="shared" si="6"/>
        <v>0.151368366030075</v>
      </c>
    </row>
    <row r="415" spans="2:5" x14ac:dyDescent="0.2">
      <c r="B415" s="287" t="s">
        <v>3181</v>
      </c>
      <c r="C415" s="198">
        <v>0.116534054012</v>
      </c>
      <c r="D415" s="198">
        <v>0.116534054012</v>
      </c>
      <c r="E415" s="203">
        <f t="shared" si="6"/>
        <v>-2.1495717395744882</v>
      </c>
    </row>
    <row r="416" spans="2:5" x14ac:dyDescent="0.2">
      <c r="B416" s="287" t="s">
        <v>3182</v>
      </c>
      <c r="C416" s="198">
        <v>1.4375299281E-2</v>
      </c>
      <c r="D416" s="198">
        <v>1.4375299281E-2</v>
      </c>
      <c r="E416" s="203">
        <f t="shared" si="6"/>
        <v>-4.2422438729676202</v>
      </c>
    </row>
    <row r="417" spans="2:5" x14ac:dyDescent="0.2">
      <c r="B417" s="287" t="s">
        <v>3183</v>
      </c>
      <c r="C417" s="198">
        <v>8.8249184974E-2</v>
      </c>
      <c r="D417" s="198">
        <v>8.8249184974E-2</v>
      </c>
      <c r="E417" s="203">
        <f t="shared" si="6"/>
        <v>-2.4275908186334738</v>
      </c>
    </row>
    <row r="418" spans="2:5" x14ac:dyDescent="0.2">
      <c r="B418" s="287" t="s">
        <v>3184</v>
      </c>
      <c r="C418" s="198">
        <v>3.2315725258999999E-2</v>
      </c>
      <c r="D418" s="198">
        <v>3.2315725258999999E-2</v>
      </c>
      <c r="E418" s="203">
        <f t="shared" si="6"/>
        <v>-3.4322013171027579</v>
      </c>
    </row>
    <row r="419" spans="2:5" x14ac:dyDescent="0.2">
      <c r="B419" s="287" t="s">
        <v>3185</v>
      </c>
      <c r="C419" s="198">
        <v>0.34581728971699999</v>
      </c>
      <c r="D419" s="198">
        <v>0.34581728971699999</v>
      </c>
      <c r="E419" s="203">
        <f t="shared" si="6"/>
        <v>-1.0618447078012565</v>
      </c>
    </row>
    <row r="420" spans="2:5" x14ac:dyDescent="0.2">
      <c r="B420" s="287" t="s">
        <v>3186</v>
      </c>
      <c r="C420" s="198">
        <v>4.6146580168000002E-2</v>
      </c>
      <c r="D420" s="198">
        <v>4.6146580168000002E-2</v>
      </c>
      <c r="E420" s="203">
        <f t="shared" si="6"/>
        <v>-3.0759324233142156</v>
      </c>
    </row>
    <row r="421" spans="2:5" x14ac:dyDescent="0.2">
      <c r="B421" s="287" t="s">
        <v>3187</v>
      </c>
      <c r="C421" s="198">
        <v>1.6602273548E-2</v>
      </c>
      <c r="D421" s="198">
        <v>1.6602273548E-2</v>
      </c>
      <c r="E421" s="203">
        <f t="shared" si="6"/>
        <v>-4.0982156322750116</v>
      </c>
    </row>
    <row r="422" spans="2:5" x14ac:dyDescent="0.2">
      <c r="B422" s="287" t="s">
        <v>3188</v>
      </c>
      <c r="C422" s="198">
        <v>0.28702713694499998</v>
      </c>
      <c r="D422" s="198">
        <v>0.28702713694499998</v>
      </c>
      <c r="E422" s="203">
        <f t="shared" si="6"/>
        <v>-1.2481785138771153</v>
      </c>
    </row>
    <row r="423" spans="2:5" x14ac:dyDescent="0.2">
      <c r="B423" s="287" t="s">
        <v>3189</v>
      </c>
      <c r="C423" s="198">
        <v>0.14979763724299999</v>
      </c>
      <c r="D423" s="198">
        <v>0.14979763724299999</v>
      </c>
      <c r="E423" s="203">
        <f t="shared" si="6"/>
        <v>-1.8984699807670673</v>
      </c>
    </row>
    <row r="424" spans="2:5" x14ac:dyDescent="0.2">
      <c r="B424" s="287" t="s">
        <v>3190</v>
      </c>
      <c r="C424" s="198">
        <v>4.5031453150000001E-3</v>
      </c>
      <c r="D424" s="198">
        <v>4.5031453150000001E-3</v>
      </c>
      <c r="E424" s="203">
        <f t="shared" si="6"/>
        <v>-5.4029791674749736</v>
      </c>
    </row>
    <row r="425" spans="2:5" x14ac:dyDescent="0.2">
      <c r="B425" s="287" t="s">
        <v>3191</v>
      </c>
      <c r="C425" s="198">
        <v>5.1066258229999998E-3</v>
      </c>
      <c r="D425" s="198">
        <v>5.1066258229999998E-3</v>
      </c>
      <c r="E425" s="203">
        <f t="shared" si="6"/>
        <v>-5.2772164014768359</v>
      </c>
    </row>
    <row r="426" spans="2:5" x14ac:dyDescent="0.2">
      <c r="B426" s="287" t="s">
        <v>3192</v>
      </c>
      <c r="C426" s="198">
        <v>0.28715832835900001</v>
      </c>
      <c r="D426" s="198">
        <v>0.28715832835900001</v>
      </c>
      <c r="E426" s="203">
        <f t="shared" si="6"/>
        <v>-1.2477215485785824</v>
      </c>
    </row>
    <row r="427" spans="2:5" x14ac:dyDescent="0.2">
      <c r="B427" s="287" t="s">
        <v>3193</v>
      </c>
      <c r="C427" s="198">
        <v>0.131240611615</v>
      </c>
      <c r="D427" s="198">
        <v>0.131240611615</v>
      </c>
      <c r="E427" s="203">
        <f t="shared" si="6"/>
        <v>-2.030722910621217</v>
      </c>
    </row>
    <row r="428" spans="2:5" x14ac:dyDescent="0.2">
      <c r="B428" s="287" t="s">
        <v>3194</v>
      </c>
      <c r="C428" s="198">
        <v>1.5578980520000001E-3</v>
      </c>
      <c r="D428" s="198">
        <v>1.5578980520000001E-3</v>
      </c>
      <c r="E428" s="203">
        <f t="shared" si="6"/>
        <v>-6.4644177688478539</v>
      </c>
    </row>
    <row r="429" spans="2:5" x14ac:dyDescent="0.2">
      <c r="B429" s="287" t="s">
        <v>3195</v>
      </c>
      <c r="C429" s="198">
        <v>2.1810572719999999E-3</v>
      </c>
      <c r="D429" s="198">
        <v>2.1810572719999999E-3</v>
      </c>
      <c r="E429" s="203">
        <f t="shared" si="6"/>
        <v>-6.1279455325934356</v>
      </c>
    </row>
    <row r="430" spans="2:5" x14ac:dyDescent="0.2">
      <c r="B430" s="287" t="s">
        <v>3196</v>
      </c>
      <c r="C430" s="198">
        <v>1.1853144330999999E-2</v>
      </c>
      <c r="D430" s="198">
        <v>1.1853144330999999E-2</v>
      </c>
      <c r="E430" s="203">
        <f t="shared" si="6"/>
        <v>-4.4351621022104073</v>
      </c>
    </row>
    <row r="431" spans="2:5" x14ac:dyDescent="0.2">
      <c r="B431" s="287" t="s">
        <v>3197</v>
      </c>
      <c r="C431" s="198">
        <v>1.0196852718000001E-2</v>
      </c>
      <c r="D431" s="198">
        <v>1.0196852718000001E-2</v>
      </c>
      <c r="E431" s="203">
        <f t="shared" si="6"/>
        <v>-4.5856761633642593</v>
      </c>
    </row>
    <row r="432" spans="2:5" x14ac:dyDescent="0.2">
      <c r="B432" s="287" t="s">
        <v>3198</v>
      </c>
      <c r="C432" s="198">
        <v>1.4890225589999999E-3</v>
      </c>
      <c r="D432" s="198">
        <v>1.4890225589999999E-3</v>
      </c>
      <c r="E432" s="203">
        <f t="shared" si="6"/>
        <v>-6.5096353749584974</v>
      </c>
    </row>
    <row r="433" spans="2:5" x14ac:dyDescent="0.2">
      <c r="B433" s="287" t="s">
        <v>3199</v>
      </c>
      <c r="C433" s="198">
        <v>0.16972233337100001</v>
      </c>
      <c r="D433" s="198">
        <v>0.16972233337100001</v>
      </c>
      <c r="E433" s="203">
        <f t="shared" si="6"/>
        <v>-1.7735915103864046</v>
      </c>
    </row>
    <row r="434" spans="2:5" x14ac:dyDescent="0.2">
      <c r="B434" s="287" t="s">
        <v>3200</v>
      </c>
      <c r="C434" s="198">
        <v>0.275190391541</v>
      </c>
      <c r="D434" s="198">
        <v>0.275190391541</v>
      </c>
      <c r="E434" s="203">
        <f t="shared" si="6"/>
        <v>-1.290292087991048</v>
      </c>
    </row>
    <row r="435" spans="2:5" x14ac:dyDescent="0.2">
      <c r="B435" s="287" t="s">
        <v>3201</v>
      </c>
      <c r="C435" s="198">
        <v>2.9980518075E-2</v>
      </c>
      <c r="D435" s="198">
        <v>2.9980518075E-2</v>
      </c>
      <c r="E435" s="203">
        <f t="shared" si="6"/>
        <v>-3.5072075057698702</v>
      </c>
    </row>
    <row r="436" spans="2:5" x14ac:dyDescent="0.2">
      <c r="B436" s="287" t="s">
        <v>3202</v>
      </c>
      <c r="C436" s="198">
        <v>0.28893269224500001</v>
      </c>
      <c r="D436" s="198">
        <v>0.28893269224500001</v>
      </c>
      <c r="E436" s="203">
        <f t="shared" si="6"/>
        <v>-1.2415615168010719</v>
      </c>
    </row>
    <row r="437" spans="2:5" x14ac:dyDescent="0.2">
      <c r="B437" s="287" t="s">
        <v>3203</v>
      </c>
      <c r="C437" s="198">
        <v>1.5316597690000001E-3</v>
      </c>
      <c r="D437" s="198">
        <v>1.5316597690000001E-3</v>
      </c>
      <c r="E437" s="203">
        <f t="shared" si="6"/>
        <v>-6.4814033152259682</v>
      </c>
    </row>
    <row r="438" spans="2:5" x14ac:dyDescent="0.2">
      <c r="B438" s="287" t="s">
        <v>3204</v>
      </c>
      <c r="C438" s="198">
        <v>8.921016209E-3</v>
      </c>
      <c r="D438" s="198">
        <v>8.921016209E-3</v>
      </c>
      <c r="E438" s="203">
        <f t="shared" si="6"/>
        <v>-4.7193454141033691</v>
      </c>
    </row>
    <row r="439" spans="2:5" x14ac:dyDescent="0.2">
      <c r="B439" s="287" t="s">
        <v>3205</v>
      </c>
      <c r="C439" s="198">
        <v>2.5477372761000001E-2</v>
      </c>
      <c r="D439" s="198">
        <v>2.5477372761000001E-2</v>
      </c>
      <c r="E439" s="203">
        <f t="shared" si="6"/>
        <v>-3.669964563445224</v>
      </c>
    </row>
    <row r="440" spans="2:5" x14ac:dyDescent="0.2">
      <c r="B440" s="287" t="s">
        <v>3206</v>
      </c>
      <c r="C440" s="198">
        <v>0.34766708866599999</v>
      </c>
      <c r="D440" s="198">
        <v>0.34766708866599999</v>
      </c>
      <c r="E440" s="203">
        <f t="shared" si="6"/>
        <v>-1.0565098988458006</v>
      </c>
    </row>
    <row r="441" spans="2:5" x14ac:dyDescent="0.2">
      <c r="B441" s="287" t="s">
        <v>3207</v>
      </c>
      <c r="C441" s="198">
        <v>3.6536809040000002E-3</v>
      </c>
      <c r="D441" s="198">
        <v>3.6536809040000002E-3</v>
      </c>
      <c r="E441" s="203">
        <f t="shared" si="6"/>
        <v>-5.6120201526995013</v>
      </c>
    </row>
    <row r="442" spans="2:5" x14ac:dyDescent="0.2">
      <c r="B442" s="287" t="s">
        <v>3208</v>
      </c>
      <c r="C442" s="198">
        <v>9.1801192529999999E-3</v>
      </c>
      <c r="D442" s="198">
        <v>9.1801192529999999E-3</v>
      </c>
      <c r="E442" s="203">
        <f t="shared" si="6"/>
        <v>-4.6907150839112379</v>
      </c>
    </row>
    <row r="443" spans="2:5" x14ac:dyDescent="0.2">
      <c r="B443" s="287" t="s">
        <v>3209</v>
      </c>
      <c r="C443" s="198">
        <v>0.39657524811599998</v>
      </c>
      <c r="D443" s="198">
        <v>0.39657524811599998</v>
      </c>
      <c r="E443" s="203">
        <f t="shared" si="6"/>
        <v>-0.92488947504071062</v>
      </c>
    </row>
    <row r="444" spans="2:5" x14ac:dyDescent="0.2">
      <c r="B444" s="287" t="s">
        <v>3210</v>
      </c>
      <c r="C444" s="198">
        <v>3.3696514901000001E-2</v>
      </c>
      <c r="D444" s="198">
        <v>3.3696514901000001E-2</v>
      </c>
      <c r="E444" s="203">
        <f t="shared" si="6"/>
        <v>-3.3903608623721557</v>
      </c>
    </row>
    <row r="445" spans="2:5" x14ac:dyDescent="0.2">
      <c r="B445" s="287" t="s">
        <v>3211</v>
      </c>
      <c r="C445" s="198">
        <v>0.14106684858599999</v>
      </c>
      <c r="D445" s="198">
        <v>0.14106684858599999</v>
      </c>
      <c r="E445" s="203">
        <f t="shared" si="6"/>
        <v>-1.9585213975086899</v>
      </c>
    </row>
    <row r="446" spans="2:5" x14ac:dyDescent="0.2">
      <c r="B446" s="287" t="s">
        <v>3212</v>
      </c>
      <c r="C446" s="198">
        <v>0.24815840051499999</v>
      </c>
      <c r="D446" s="198">
        <v>0.24815840051499999</v>
      </c>
      <c r="E446" s="203">
        <f t="shared" si="6"/>
        <v>-1.393688024952662</v>
      </c>
    </row>
    <row r="447" spans="2:5" x14ac:dyDescent="0.2">
      <c r="B447" s="287" t="s">
        <v>3213</v>
      </c>
      <c r="C447" s="198">
        <v>1.8635740477999999E-2</v>
      </c>
      <c r="D447" s="198">
        <v>1.8635740477999999E-2</v>
      </c>
      <c r="E447" s="203">
        <f t="shared" si="6"/>
        <v>-3.9826740109670076</v>
      </c>
    </row>
    <row r="448" spans="2:5" x14ac:dyDescent="0.2">
      <c r="B448" s="287" t="s">
        <v>3214</v>
      </c>
      <c r="C448" s="198">
        <v>2.3099528367000001E-2</v>
      </c>
      <c r="D448" s="198">
        <v>2.3099528367000001E-2</v>
      </c>
      <c r="E448" s="203">
        <f t="shared" si="6"/>
        <v>-3.7679430786758061</v>
      </c>
    </row>
    <row r="449" spans="2:5" x14ac:dyDescent="0.2">
      <c r="B449" s="287" t="s">
        <v>3215</v>
      </c>
      <c r="C449" s="198">
        <v>9.2161968999999999E-4</v>
      </c>
      <c r="D449" s="198">
        <v>9.2161968999999999E-4</v>
      </c>
      <c r="E449" s="203">
        <f t="shared" si="6"/>
        <v>-6.9893779032335148</v>
      </c>
    </row>
    <row r="450" spans="2:5" x14ac:dyDescent="0.2">
      <c r="B450" s="287" t="s">
        <v>3216</v>
      </c>
      <c r="C450" s="198">
        <v>0.240506661245</v>
      </c>
      <c r="D450" s="198">
        <v>0.240506661245</v>
      </c>
      <c r="E450" s="203">
        <f t="shared" ref="E450:E513" si="7">IF(D450=0,"",LN(D450))</f>
        <v>-1.4250074923354819</v>
      </c>
    </row>
    <row r="451" spans="2:5" x14ac:dyDescent="0.2">
      <c r="B451" s="287" t="s">
        <v>3217</v>
      </c>
      <c r="C451" s="198">
        <v>2.5877506580000002E-3</v>
      </c>
      <c r="D451" s="198">
        <v>2.5877506580000002E-3</v>
      </c>
      <c r="E451" s="203">
        <f t="shared" si="7"/>
        <v>-5.9569662524254978</v>
      </c>
    </row>
    <row r="452" spans="2:5" x14ac:dyDescent="0.2">
      <c r="B452" s="287" t="s">
        <v>3218</v>
      </c>
      <c r="C452" s="198">
        <v>0.124392419761</v>
      </c>
      <c r="D452" s="198">
        <v>0.124392419761</v>
      </c>
      <c r="E452" s="203">
        <f t="shared" si="7"/>
        <v>-2.0843140349307401</v>
      </c>
    </row>
    <row r="453" spans="2:5" x14ac:dyDescent="0.2">
      <c r="B453" s="287" t="s">
        <v>3219</v>
      </c>
      <c r="C453" s="198">
        <v>1.1213586183E-2</v>
      </c>
      <c r="D453" s="198">
        <v>1.1213586183E-2</v>
      </c>
      <c r="E453" s="203">
        <f t="shared" si="7"/>
        <v>-4.4906291837807002</v>
      </c>
    </row>
    <row r="454" spans="2:5" x14ac:dyDescent="0.2">
      <c r="B454" s="287" t="s">
        <v>3220</v>
      </c>
      <c r="C454" s="198">
        <v>4.9459163400000002E-3</v>
      </c>
      <c r="D454" s="198">
        <v>4.9459163400000002E-3</v>
      </c>
      <c r="E454" s="203">
        <f t="shared" si="7"/>
        <v>-5.3091930247044958</v>
      </c>
    </row>
    <row r="455" spans="2:5" x14ac:dyDescent="0.2">
      <c r="B455" s="287" t="s">
        <v>3221</v>
      </c>
      <c r="C455" s="198">
        <v>1.8619341551E-2</v>
      </c>
      <c r="D455" s="198">
        <v>1.8619341551E-2</v>
      </c>
      <c r="E455" s="203">
        <f t="shared" si="7"/>
        <v>-3.9835543702182035</v>
      </c>
    </row>
    <row r="456" spans="2:5" x14ac:dyDescent="0.2">
      <c r="B456" s="287" t="s">
        <v>3222</v>
      </c>
      <c r="C456" s="198">
        <v>5.4378841449000001E-2</v>
      </c>
      <c r="D456" s="198">
        <v>5.4378841449000001E-2</v>
      </c>
      <c r="E456" s="203">
        <f t="shared" si="7"/>
        <v>-2.9117801447307636</v>
      </c>
    </row>
    <row r="457" spans="2:5" x14ac:dyDescent="0.2">
      <c r="B457" s="287" t="s">
        <v>3223</v>
      </c>
      <c r="C457" s="198">
        <v>0.55121384856599998</v>
      </c>
      <c r="D457" s="198">
        <v>0.55121384856599998</v>
      </c>
      <c r="E457" s="203">
        <f t="shared" si="7"/>
        <v>-0.59563243520425124</v>
      </c>
    </row>
    <row r="458" spans="2:5" x14ac:dyDescent="0.2">
      <c r="B458" s="287" t="s">
        <v>3224</v>
      </c>
      <c r="C458" s="198">
        <v>2.24665298E-3</v>
      </c>
      <c r="D458" s="198">
        <v>2.24665298E-3</v>
      </c>
      <c r="E458" s="203">
        <f t="shared" si="7"/>
        <v>-6.0983137347327174</v>
      </c>
    </row>
    <row r="459" spans="2:5" x14ac:dyDescent="0.2">
      <c r="B459" s="287" t="s">
        <v>3225</v>
      </c>
      <c r="C459" s="198">
        <v>7.0164448438999993E-2</v>
      </c>
      <c r="D459" s="198">
        <v>7.0164448438999993E-2</v>
      </c>
      <c r="E459" s="203">
        <f t="shared" si="7"/>
        <v>-2.656913528723496</v>
      </c>
    </row>
    <row r="460" spans="2:5" x14ac:dyDescent="0.2">
      <c r="B460" s="287" t="s">
        <v>3226</v>
      </c>
      <c r="C460" s="198">
        <v>3.9390222309999999E-3</v>
      </c>
      <c r="D460" s="198">
        <v>3.9390222309999999E-3</v>
      </c>
      <c r="E460" s="203">
        <f t="shared" si="7"/>
        <v>-5.5368227511910666</v>
      </c>
    </row>
    <row r="461" spans="2:5" x14ac:dyDescent="0.2">
      <c r="B461" s="287" t="s">
        <v>3227</v>
      </c>
      <c r="C461" s="198">
        <v>1.9088350860000001E-3</v>
      </c>
      <c r="D461" s="198">
        <v>1.9088350860000001E-3</v>
      </c>
      <c r="E461" s="203">
        <f t="shared" si="7"/>
        <v>-6.2612621256076597</v>
      </c>
    </row>
    <row r="462" spans="2:5" x14ac:dyDescent="0.2">
      <c r="B462" s="287" t="s">
        <v>3228</v>
      </c>
      <c r="C462" s="198">
        <v>0.28901140709399997</v>
      </c>
      <c r="D462" s="198">
        <v>0.28901140709399997</v>
      </c>
      <c r="E462" s="203">
        <f t="shared" si="7"/>
        <v>-1.2412891207351662</v>
      </c>
    </row>
    <row r="463" spans="2:5" x14ac:dyDescent="0.2">
      <c r="B463" s="287" t="s">
        <v>3229</v>
      </c>
      <c r="C463" s="198">
        <v>6.6382855909999997E-3</v>
      </c>
      <c r="D463" s="198">
        <v>6.6382855909999997E-3</v>
      </c>
      <c r="E463" s="203">
        <f t="shared" si="7"/>
        <v>-5.0149015429581425</v>
      </c>
    </row>
    <row r="464" spans="2:5" x14ac:dyDescent="0.2">
      <c r="B464" s="287" t="s">
        <v>3230</v>
      </c>
      <c r="C464" s="198">
        <v>3.7770008330999999E-2</v>
      </c>
      <c r="D464" s="198">
        <v>3.7770008330999999E-2</v>
      </c>
      <c r="E464" s="203">
        <f t="shared" si="7"/>
        <v>-3.2762399216859133</v>
      </c>
    </row>
    <row r="465" spans="2:5" x14ac:dyDescent="0.2">
      <c r="B465" s="287" t="s">
        <v>3231</v>
      </c>
      <c r="C465" s="198">
        <v>2.5582325899999999E-3</v>
      </c>
      <c r="D465" s="198">
        <v>2.5582325899999999E-3</v>
      </c>
      <c r="E465" s="203">
        <f t="shared" si="7"/>
        <v>-5.9684386534539682</v>
      </c>
    </row>
    <row r="466" spans="2:5" x14ac:dyDescent="0.2">
      <c r="B466" s="287" t="s">
        <v>3232</v>
      </c>
      <c r="C466" s="198">
        <v>2.030187145E-3</v>
      </c>
      <c r="D466" s="198">
        <v>2.030187145E-3</v>
      </c>
      <c r="E466" s="203">
        <f t="shared" si="7"/>
        <v>-6.199627300522474</v>
      </c>
    </row>
    <row r="467" spans="2:5" x14ac:dyDescent="0.2">
      <c r="B467" s="287" t="s">
        <v>3233</v>
      </c>
      <c r="C467" s="198">
        <v>1.226639729E-3</v>
      </c>
      <c r="D467" s="198">
        <v>1.226639729E-3</v>
      </c>
      <c r="E467" s="203">
        <f t="shared" si="7"/>
        <v>-6.703476775764881</v>
      </c>
    </row>
    <row r="468" spans="2:5" x14ac:dyDescent="0.2">
      <c r="B468" s="287" t="s">
        <v>3234</v>
      </c>
      <c r="C468" s="198">
        <v>3.361780006E-3</v>
      </c>
      <c r="D468" s="198">
        <v>3.361780006E-3</v>
      </c>
      <c r="E468" s="203">
        <f t="shared" si="7"/>
        <v>-5.6952846815917919</v>
      </c>
    </row>
    <row r="469" spans="2:5" x14ac:dyDescent="0.2">
      <c r="B469" s="287" t="s">
        <v>3235</v>
      </c>
      <c r="C469" s="198">
        <v>1.685809681E-3</v>
      </c>
      <c r="D469" s="198">
        <v>1.685809681E-3</v>
      </c>
      <c r="E469" s="203">
        <f t="shared" si="7"/>
        <v>-6.3855093077432805</v>
      </c>
    </row>
    <row r="470" spans="2:5" x14ac:dyDescent="0.2">
      <c r="B470" s="287" t="s">
        <v>3236</v>
      </c>
      <c r="C470" s="198">
        <v>0.57399851753800002</v>
      </c>
      <c r="D470" s="198">
        <v>0.57399851753800002</v>
      </c>
      <c r="E470" s="203">
        <f t="shared" si="7"/>
        <v>-0.55512846535231686</v>
      </c>
    </row>
    <row r="471" spans="2:5" x14ac:dyDescent="0.2">
      <c r="B471" s="287" t="s">
        <v>3237</v>
      </c>
      <c r="C471" s="198">
        <v>2.135140277E-3</v>
      </c>
      <c r="D471" s="198">
        <v>2.135140277E-3</v>
      </c>
      <c r="E471" s="203">
        <f t="shared" si="7"/>
        <v>-6.1492229309470501</v>
      </c>
    </row>
    <row r="472" spans="2:5" x14ac:dyDescent="0.2">
      <c r="B472" s="287" t="s">
        <v>3238</v>
      </c>
      <c r="C472" s="198">
        <v>2.728781429E-3</v>
      </c>
      <c r="D472" s="198">
        <v>2.728781429E-3</v>
      </c>
      <c r="E472" s="203">
        <f t="shared" si="7"/>
        <v>-5.9039001324385518</v>
      </c>
    </row>
    <row r="473" spans="2:5" x14ac:dyDescent="0.2">
      <c r="B473" s="287" t="s">
        <v>3239</v>
      </c>
      <c r="C473" s="198">
        <v>3.3060236539999999E-3</v>
      </c>
      <c r="D473" s="198">
        <v>3.3060236539999999E-3</v>
      </c>
      <c r="E473" s="203">
        <f t="shared" si="7"/>
        <v>-5.7120091247389668</v>
      </c>
    </row>
    <row r="474" spans="2:5" x14ac:dyDescent="0.2">
      <c r="B474" s="287" t="s">
        <v>3240</v>
      </c>
      <c r="C474" s="198">
        <v>6.1659965000000001E-4</v>
      </c>
      <c r="D474" s="198">
        <v>6.1659965000000001E-4</v>
      </c>
      <c r="E474" s="203">
        <f t="shared" si="7"/>
        <v>-7.3912906101413185</v>
      </c>
    </row>
    <row r="475" spans="2:5" x14ac:dyDescent="0.2">
      <c r="B475" s="287" t="s">
        <v>3241</v>
      </c>
      <c r="C475" s="198">
        <v>1.682529896E-3</v>
      </c>
      <c r="D475" s="198">
        <v>1.682529896E-3</v>
      </c>
      <c r="E475" s="203">
        <f t="shared" si="7"/>
        <v>-6.3874567278068204</v>
      </c>
    </row>
    <row r="476" spans="2:5" x14ac:dyDescent="0.2">
      <c r="B476" s="287" t="s">
        <v>3242</v>
      </c>
      <c r="C476" s="198">
        <v>4.6933728660000004E-3</v>
      </c>
      <c r="D476" s="198">
        <v>4.6933728660000004E-3</v>
      </c>
      <c r="E476" s="203">
        <f t="shared" si="7"/>
        <v>-5.3616037938024155</v>
      </c>
    </row>
    <row r="477" spans="2:5" x14ac:dyDescent="0.2">
      <c r="B477" s="287" t="s">
        <v>3243</v>
      </c>
      <c r="C477" s="198">
        <v>0.62363150955500002</v>
      </c>
      <c r="D477" s="198">
        <v>0.62363150955500002</v>
      </c>
      <c r="E477" s="203">
        <f t="shared" si="7"/>
        <v>-0.47219561460325904</v>
      </c>
    </row>
    <row r="478" spans="2:5" x14ac:dyDescent="0.2">
      <c r="B478" s="287" t="s">
        <v>3244</v>
      </c>
      <c r="C478" s="198">
        <v>0.17976503617699999</v>
      </c>
      <c r="D478" s="198">
        <v>0.17976503617699999</v>
      </c>
      <c r="E478" s="203">
        <f t="shared" si="7"/>
        <v>-1.716104635381575</v>
      </c>
    </row>
    <row r="479" spans="2:5" x14ac:dyDescent="0.2">
      <c r="B479" s="287" t="s">
        <v>3245</v>
      </c>
      <c r="C479" s="198">
        <v>0.319700358809</v>
      </c>
      <c r="D479" s="198">
        <v>0.319700358809</v>
      </c>
      <c r="E479" s="203">
        <f t="shared" si="7"/>
        <v>-1.1403711005866615</v>
      </c>
    </row>
    <row r="480" spans="2:5" x14ac:dyDescent="0.2">
      <c r="B480" s="287" t="s">
        <v>3246</v>
      </c>
      <c r="C480" s="198">
        <v>2.9629581041000001E-2</v>
      </c>
      <c r="D480" s="198">
        <v>2.9629581041000001E-2</v>
      </c>
      <c r="E480" s="203">
        <f t="shared" si="7"/>
        <v>-3.5189820571861334</v>
      </c>
    </row>
    <row r="481" spans="2:5" x14ac:dyDescent="0.2">
      <c r="B481" s="287" t="s">
        <v>3247</v>
      </c>
      <c r="C481" s="198">
        <v>6.7891557199999998E-4</v>
      </c>
      <c r="D481" s="198">
        <v>6.7891557199999998E-4</v>
      </c>
      <c r="E481" s="203">
        <f t="shared" si="7"/>
        <v>-7.2950137798155854</v>
      </c>
    </row>
    <row r="482" spans="2:5" x14ac:dyDescent="0.2">
      <c r="B482" s="287" t="s">
        <v>3248</v>
      </c>
      <c r="C482" s="198">
        <v>1.1006959705E-2</v>
      </c>
      <c r="D482" s="198">
        <v>1.1006959705E-2</v>
      </c>
      <c r="E482" s="203">
        <f t="shared" si="7"/>
        <v>-4.5092275057997684</v>
      </c>
    </row>
    <row r="483" spans="2:5" x14ac:dyDescent="0.2">
      <c r="B483" s="287" t="s">
        <v>3249</v>
      </c>
      <c r="C483" s="198">
        <v>5.5100394300000002E-4</v>
      </c>
      <c r="D483" s="198">
        <v>5.5100394300000002E-4</v>
      </c>
      <c r="E483" s="203">
        <f t="shared" si="7"/>
        <v>-7.5037685927571092</v>
      </c>
    </row>
    <row r="484" spans="2:5" x14ac:dyDescent="0.2">
      <c r="B484" s="287" t="s">
        <v>3250</v>
      </c>
      <c r="C484" s="198">
        <v>2.240093409E-3</v>
      </c>
      <c r="D484" s="198">
        <v>2.240093409E-3</v>
      </c>
      <c r="E484" s="203">
        <f t="shared" si="7"/>
        <v>-6.1012377135381994</v>
      </c>
    </row>
    <row r="485" spans="2:5" x14ac:dyDescent="0.2">
      <c r="B485" s="287" t="s">
        <v>3251</v>
      </c>
      <c r="C485" s="198">
        <v>1.7094241353E-2</v>
      </c>
      <c r="D485" s="198">
        <v>1.7094241353E-2</v>
      </c>
      <c r="E485" s="203">
        <f t="shared" si="7"/>
        <v>-4.0690136351733663</v>
      </c>
    </row>
    <row r="486" spans="2:5" x14ac:dyDescent="0.2">
      <c r="B486" s="287" t="s">
        <v>3252</v>
      </c>
      <c r="C486" s="198">
        <v>8.2650591399999998E-4</v>
      </c>
      <c r="D486" s="198">
        <v>8.2650591399999998E-4</v>
      </c>
      <c r="E486" s="203">
        <f t="shared" si="7"/>
        <v>-7.0983034852539015</v>
      </c>
    </row>
    <row r="487" spans="2:5" x14ac:dyDescent="0.2">
      <c r="B487" s="287" t="s">
        <v>3253</v>
      </c>
      <c r="C487" s="198">
        <v>2.1148056072000002E-2</v>
      </c>
      <c r="D487" s="198">
        <v>2.1148056072000002E-2</v>
      </c>
      <c r="E487" s="203">
        <f t="shared" si="7"/>
        <v>-3.8562072892033314</v>
      </c>
    </row>
    <row r="488" spans="2:5" x14ac:dyDescent="0.2">
      <c r="B488" s="287" t="s">
        <v>3254</v>
      </c>
      <c r="C488" s="198">
        <v>2.8458697663E-2</v>
      </c>
      <c r="D488" s="198">
        <v>2.8458697663E-2</v>
      </c>
      <c r="E488" s="203">
        <f t="shared" si="7"/>
        <v>-3.5593014476274774</v>
      </c>
    </row>
    <row r="489" spans="2:5" x14ac:dyDescent="0.2">
      <c r="B489" s="287" t="s">
        <v>3255</v>
      </c>
      <c r="C489" s="198">
        <v>0.97335174386199996</v>
      </c>
      <c r="D489" s="198">
        <v>0.97335174386199996</v>
      </c>
      <c r="E489" s="203">
        <f t="shared" si="7"/>
        <v>-2.7009757640091992E-2</v>
      </c>
    </row>
    <row r="490" spans="2:5" x14ac:dyDescent="0.2">
      <c r="B490" s="287" t="s">
        <v>3256</v>
      </c>
      <c r="C490" s="198">
        <v>1.551338481E-3</v>
      </c>
      <c r="D490" s="198">
        <v>1.551338481E-3</v>
      </c>
      <c r="E490" s="203">
        <f t="shared" si="7"/>
        <v>-6.4686371845547663</v>
      </c>
    </row>
    <row r="491" spans="2:5" x14ac:dyDescent="0.2">
      <c r="B491" s="287" t="s">
        <v>3257</v>
      </c>
      <c r="C491" s="198">
        <v>2.5096917658000002E-2</v>
      </c>
      <c r="D491" s="198">
        <v>2.5096917658000002E-2</v>
      </c>
      <c r="E491" s="203">
        <f t="shared" si="7"/>
        <v>-3.6850102428553591</v>
      </c>
    </row>
    <row r="492" spans="2:5" x14ac:dyDescent="0.2">
      <c r="B492" s="287" t="s">
        <v>3258</v>
      </c>
      <c r="C492" s="198">
        <v>7.3893564410000001E-3</v>
      </c>
      <c r="D492" s="198">
        <v>7.3893564410000001E-3</v>
      </c>
      <c r="E492" s="203">
        <f t="shared" si="7"/>
        <v>-4.9077146329291761</v>
      </c>
    </row>
    <row r="493" spans="2:5" x14ac:dyDescent="0.2">
      <c r="B493" s="287" t="s">
        <v>3259</v>
      </c>
      <c r="C493" s="198">
        <v>4.5687410220000002E-3</v>
      </c>
      <c r="D493" s="198">
        <v>4.5687410220000002E-3</v>
      </c>
      <c r="E493" s="203">
        <f t="shared" si="7"/>
        <v>-5.3885175995570354</v>
      </c>
    </row>
    <row r="494" spans="2:5" x14ac:dyDescent="0.2">
      <c r="B494" s="287" t="s">
        <v>3260</v>
      </c>
      <c r="C494" s="198">
        <v>1.1764590126E-2</v>
      </c>
      <c r="D494" s="198">
        <v>1.1764590126E-2</v>
      </c>
      <c r="E494" s="203">
        <f t="shared" si="7"/>
        <v>-4.4426610958287229</v>
      </c>
    </row>
    <row r="495" spans="2:5" x14ac:dyDescent="0.2">
      <c r="B495" s="287" t="s">
        <v>3261</v>
      </c>
      <c r="C495" s="198">
        <v>2.7582994969999998E-3</v>
      </c>
      <c r="D495" s="198">
        <v>2.7582994969999998E-3</v>
      </c>
      <c r="E495" s="203">
        <f t="shared" si="7"/>
        <v>-5.893140913411</v>
      </c>
    </row>
    <row r="496" spans="2:5" x14ac:dyDescent="0.2">
      <c r="B496" s="287" t="s">
        <v>3262</v>
      </c>
      <c r="C496" s="198">
        <v>1.469343847E-3</v>
      </c>
      <c r="D496" s="198">
        <v>1.469343847E-3</v>
      </c>
      <c r="E496" s="203">
        <f t="shared" si="7"/>
        <v>-6.5229393404259595</v>
      </c>
    </row>
    <row r="497" spans="2:5" x14ac:dyDescent="0.2">
      <c r="B497" s="287" t="s">
        <v>3263</v>
      </c>
      <c r="C497" s="198">
        <v>0.18286443335200001</v>
      </c>
      <c r="D497" s="198">
        <v>0.18286443335200001</v>
      </c>
      <c r="E497" s="203">
        <f t="shared" si="7"/>
        <v>-1.6990102020248206</v>
      </c>
    </row>
    <row r="498" spans="2:5" x14ac:dyDescent="0.2">
      <c r="B498" s="287" t="s">
        <v>3264</v>
      </c>
      <c r="C498" s="198">
        <v>1.0331323919999999E-3</v>
      </c>
      <c r="D498" s="198">
        <v>1.0331323919999999E-3</v>
      </c>
      <c r="E498" s="203">
        <f t="shared" si="7"/>
        <v>-6.8751599344236567</v>
      </c>
    </row>
    <row r="499" spans="2:5" x14ac:dyDescent="0.2">
      <c r="B499" s="287" t="s">
        <v>3265</v>
      </c>
      <c r="C499" s="198">
        <v>1.5841363350000001E-3</v>
      </c>
      <c r="D499" s="198">
        <v>1.5841363350000001E-3</v>
      </c>
      <c r="E499" s="203">
        <f t="shared" si="7"/>
        <v>-6.4477159192179618</v>
      </c>
    </row>
    <row r="500" spans="2:5" x14ac:dyDescent="0.2">
      <c r="B500" s="287" t="s">
        <v>3266</v>
      </c>
      <c r="C500" s="198">
        <v>1.1318539315000001E-2</v>
      </c>
      <c r="D500" s="198">
        <v>1.1318539315000001E-2</v>
      </c>
      <c r="E500" s="203">
        <f t="shared" si="7"/>
        <v>-4.4813132503103175</v>
      </c>
    </row>
    <row r="501" spans="2:5" x14ac:dyDescent="0.2">
      <c r="B501" s="287" t="s">
        <v>3267</v>
      </c>
      <c r="C501" s="198">
        <v>1.170883378E-3</v>
      </c>
      <c r="D501" s="198">
        <v>1.170883378E-3</v>
      </c>
      <c r="E501" s="203">
        <f t="shared" si="7"/>
        <v>-6.7499967911280283</v>
      </c>
    </row>
    <row r="502" spans="2:5" x14ac:dyDescent="0.2">
      <c r="B502" s="287" t="s">
        <v>3268</v>
      </c>
      <c r="C502" s="198">
        <v>3.4503342109999998E-3</v>
      </c>
      <c r="D502" s="198">
        <v>3.4503342109999998E-3</v>
      </c>
      <c r="E502" s="203">
        <f t="shared" si="7"/>
        <v>-5.6692841798771081</v>
      </c>
    </row>
    <row r="503" spans="2:5" x14ac:dyDescent="0.2">
      <c r="B503" s="287" t="s">
        <v>3269</v>
      </c>
      <c r="C503" s="198">
        <v>1.2715727883000001E-2</v>
      </c>
      <c r="D503" s="198">
        <v>1.2715727883000001E-2</v>
      </c>
      <c r="E503" s="203">
        <f t="shared" si="7"/>
        <v>-4.3649156357378933</v>
      </c>
    </row>
    <row r="504" spans="2:5" x14ac:dyDescent="0.2">
      <c r="B504" s="287" t="s">
        <v>3270</v>
      </c>
      <c r="C504" s="198">
        <v>2.941967478E-3</v>
      </c>
      <c r="D504" s="198">
        <v>2.941967478E-3</v>
      </c>
      <c r="E504" s="203">
        <f t="shared" si="7"/>
        <v>-5.8286767112487636</v>
      </c>
    </row>
    <row r="505" spans="2:5" x14ac:dyDescent="0.2">
      <c r="B505" s="287" t="s">
        <v>3271</v>
      </c>
      <c r="C505" s="198">
        <v>3.476572494E-3</v>
      </c>
      <c r="D505" s="198">
        <v>3.476572494E-3</v>
      </c>
      <c r="E505" s="203">
        <f t="shared" si="7"/>
        <v>-5.6617083860609938</v>
      </c>
    </row>
    <row r="506" spans="2:5" x14ac:dyDescent="0.2">
      <c r="B506" s="287" t="s">
        <v>3272</v>
      </c>
      <c r="C506" s="198">
        <v>0.27180565303900001</v>
      </c>
      <c r="D506" s="198">
        <v>0.27180565303900001</v>
      </c>
      <c r="E506" s="203">
        <f t="shared" si="7"/>
        <v>-1.3026679789567295</v>
      </c>
    </row>
    <row r="507" spans="2:5" x14ac:dyDescent="0.2">
      <c r="B507" s="287" t="s">
        <v>3273</v>
      </c>
      <c r="C507" s="198">
        <v>1.393908783E-3</v>
      </c>
      <c r="D507" s="198">
        <v>1.393908783E-3</v>
      </c>
      <c r="E507" s="203">
        <f t="shared" si="7"/>
        <v>-6.5756434042223866</v>
      </c>
    </row>
    <row r="508" spans="2:5" x14ac:dyDescent="0.2">
      <c r="B508" s="287" t="s">
        <v>3274</v>
      </c>
      <c r="C508" s="198">
        <v>9.9311901030000004E-3</v>
      </c>
      <c r="D508" s="198">
        <v>9.9311901030000004E-3</v>
      </c>
      <c r="E508" s="203">
        <f t="shared" si="7"/>
        <v>-4.6120749588616894</v>
      </c>
    </row>
    <row r="509" spans="2:5" x14ac:dyDescent="0.2">
      <c r="B509" s="287" t="s">
        <v>3275</v>
      </c>
      <c r="C509" s="198">
        <v>4.4277102600000001E-4</v>
      </c>
      <c r="D509" s="198">
        <v>4.4277102600000001E-4</v>
      </c>
      <c r="E509" s="203">
        <f t="shared" si="7"/>
        <v>-7.7224577928749998</v>
      </c>
    </row>
    <row r="510" spans="2:5" x14ac:dyDescent="0.2">
      <c r="B510" s="287" t="s">
        <v>3276</v>
      </c>
      <c r="C510" s="198">
        <v>5.6740287000000005E-4</v>
      </c>
      <c r="D510" s="198">
        <v>5.6740287000000005E-4</v>
      </c>
      <c r="E510" s="203">
        <f t="shared" si="7"/>
        <v>-7.4744409774422875</v>
      </c>
    </row>
    <row r="511" spans="2:5" x14ac:dyDescent="0.2">
      <c r="B511" s="287" t="s">
        <v>3277</v>
      </c>
      <c r="C511" s="198">
        <v>0.11792796279499999</v>
      </c>
      <c r="D511" s="198">
        <v>0.11792796279499999</v>
      </c>
      <c r="E511" s="203">
        <f t="shared" si="7"/>
        <v>-2.1376813257263216</v>
      </c>
    </row>
    <row r="512" spans="2:5" x14ac:dyDescent="0.2">
      <c r="B512" s="287" t="s">
        <v>3278</v>
      </c>
      <c r="C512" s="198">
        <v>5.4050862919999996E-3</v>
      </c>
      <c r="D512" s="198">
        <v>5.4050862919999996E-3</v>
      </c>
      <c r="E512" s="203">
        <f t="shared" si="7"/>
        <v>-5.2204148628010172</v>
      </c>
    </row>
    <row r="513" spans="2:5" x14ac:dyDescent="0.2">
      <c r="B513" s="287" t="s">
        <v>3279</v>
      </c>
      <c r="C513" s="198">
        <v>2.6959835750000002E-3</v>
      </c>
      <c r="D513" s="198">
        <v>2.6959835750000002E-3</v>
      </c>
      <c r="E513" s="203">
        <f t="shared" si="7"/>
        <v>-5.9159921783096854</v>
      </c>
    </row>
    <row r="514" spans="2:5" x14ac:dyDescent="0.2">
      <c r="B514" s="287" t="s">
        <v>3280</v>
      </c>
      <c r="C514" s="198">
        <v>1.5054214860000001E-3</v>
      </c>
      <c r="D514" s="198">
        <v>1.5054214860000001E-3</v>
      </c>
      <c r="E514" s="203">
        <f t="shared" ref="E514:E577" si="8">IF(D514=0,"",LN(D514))</f>
        <v>-6.4986823628471218</v>
      </c>
    </row>
    <row r="515" spans="2:5" x14ac:dyDescent="0.2">
      <c r="B515" s="287" t="s">
        <v>3281</v>
      </c>
      <c r="C515" s="198">
        <v>5.7871812868999999E-2</v>
      </c>
      <c r="D515" s="198">
        <v>5.7871812868999999E-2</v>
      </c>
      <c r="E515" s="203">
        <f t="shared" si="8"/>
        <v>-2.8495248373102466</v>
      </c>
    </row>
    <row r="516" spans="2:5" x14ac:dyDescent="0.2">
      <c r="B516" s="287" t="s">
        <v>3282</v>
      </c>
      <c r="C516" s="198">
        <v>2.0498658570000002E-3</v>
      </c>
      <c r="D516" s="198">
        <v>2.0498658570000002E-3</v>
      </c>
      <c r="E516" s="203">
        <f t="shared" si="8"/>
        <v>-6.1899809235825796</v>
      </c>
    </row>
    <row r="517" spans="2:5" x14ac:dyDescent="0.2">
      <c r="B517" s="287" t="s">
        <v>3283</v>
      </c>
      <c r="C517" s="198">
        <v>1.843239379E-3</v>
      </c>
      <c r="D517" s="198">
        <v>1.843239379E-3</v>
      </c>
      <c r="E517" s="203">
        <f t="shared" si="8"/>
        <v>-6.2962307232160928</v>
      </c>
    </row>
    <row r="518" spans="2:5" x14ac:dyDescent="0.2">
      <c r="B518" s="287" t="s">
        <v>3284</v>
      </c>
      <c r="C518" s="198">
        <v>9.7524418003000005E-2</v>
      </c>
      <c r="D518" s="198">
        <v>9.7524418003000005E-2</v>
      </c>
      <c r="E518" s="203">
        <f t="shared" si="8"/>
        <v>-2.3276524912770515</v>
      </c>
    </row>
    <row r="519" spans="2:5" x14ac:dyDescent="0.2">
      <c r="B519" s="287" t="s">
        <v>3285</v>
      </c>
      <c r="C519" s="198">
        <v>2.1482594180000001E-3</v>
      </c>
      <c r="D519" s="198">
        <v>2.1482594180000001E-3</v>
      </c>
      <c r="E519" s="203">
        <f t="shared" si="8"/>
        <v>-6.1430973377470357</v>
      </c>
    </row>
    <row r="520" spans="2:5" x14ac:dyDescent="0.2">
      <c r="B520" s="287" t="s">
        <v>3286</v>
      </c>
      <c r="C520" s="198">
        <v>1.67269054E-4</v>
      </c>
      <c r="D520" s="198">
        <v>1.67269054E-4</v>
      </c>
      <c r="E520" s="203">
        <f t="shared" si="8"/>
        <v>-8.6959069401833418</v>
      </c>
    </row>
    <row r="521" spans="2:5" x14ac:dyDescent="0.2">
      <c r="B521" s="287" t="s">
        <v>3287</v>
      </c>
      <c r="C521" s="198">
        <v>2.8074962779999998E-3</v>
      </c>
      <c r="D521" s="198">
        <v>2.8074962779999998E-3</v>
      </c>
      <c r="E521" s="203">
        <f t="shared" si="8"/>
        <v>-5.8754621970871943</v>
      </c>
    </row>
    <row r="522" spans="2:5" x14ac:dyDescent="0.2">
      <c r="B522" s="287" t="s">
        <v>3288</v>
      </c>
      <c r="C522" s="198">
        <v>5.4772415700000002E-3</v>
      </c>
      <c r="D522" s="198">
        <v>5.4772415700000002E-3</v>
      </c>
      <c r="E522" s="203">
        <f t="shared" si="8"/>
        <v>-5.2071536678906529</v>
      </c>
    </row>
    <row r="523" spans="2:5" x14ac:dyDescent="0.2">
      <c r="B523" s="287" t="s">
        <v>3289</v>
      </c>
      <c r="C523" s="198">
        <v>9.6753668500000004E-4</v>
      </c>
      <c r="D523" s="198">
        <v>9.6753668500000004E-4</v>
      </c>
      <c r="E523" s="203">
        <f t="shared" si="8"/>
        <v>-6.940757216466519</v>
      </c>
    </row>
    <row r="524" spans="2:5" x14ac:dyDescent="0.2">
      <c r="B524" s="287" t="s">
        <v>3290</v>
      </c>
      <c r="C524" s="198">
        <v>1.0187013361999999E-2</v>
      </c>
      <c r="D524" s="198">
        <v>1.0187013361999999E-2</v>
      </c>
      <c r="E524" s="203">
        <f t="shared" si="8"/>
        <v>-4.5866415697033291</v>
      </c>
    </row>
    <row r="525" spans="2:5" x14ac:dyDescent="0.2">
      <c r="B525" s="287" t="s">
        <v>3291</v>
      </c>
      <c r="C525" s="198">
        <v>1.528379983E-3</v>
      </c>
      <c r="D525" s="198">
        <v>1.528379983E-3</v>
      </c>
      <c r="E525" s="203">
        <f t="shared" si="8"/>
        <v>-6.4835469391797256</v>
      </c>
    </row>
    <row r="526" spans="2:5" x14ac:dyDescent="0.2">
      <c r="B526" s="287" t="s">
        <v>3292</v>
      </c>
      <c r="C526" s="198">
        <v>9.9803868840000007E-3</v>
      </c>
      <c r="D526" s="198">
        <v>9.9803868840000007E-3</v>
      </c>
      <c r="E526" s="203">
        <f t="shared" si="8"/>
        <v>-4.6071334234782801</v>
      </c>
    </row>
    <row r="527" spans="2:5" x14ac:dyDescent="0.2">
      <c r="B527" s="287" t="s">
        <v>3293</v>
      </c>
      <c r="C527" s="198">
        <v>9.0522076299999997E-4</v>
      </c>
      <c r="D527" s="198">
        <v>9.0522076299999997E-4</v>
      </c>
      <c r="E527" s="203">
        <f t="shared" si="8"/>
        <v>-7.0073317069955694</v>
      </c>
    </row>
    <row r="528" spans="2:5" x14ac:dyDescent="0.2">
      <c r="B528" s="287" t="s">
        <v>3294</v>
      </c>
      <c r="C528" s="198">
        <v>2.3712848240000002E-3</v>
      </c>
      <c r="D528" s="198">
        <v>2.3712848240000002E-3</v>
      </c>
      <c r="E528" s="203">
        <f t="shared" si="8"/>
        <v>-6.0443233508977423</v>
      </c>
    </row>
    <row r="529" spans="2:5" x14ac:dyDescent="0.2">
      <c r="B529" s="287" t="s">
        <v>3295</v>
      </c>
      <c r="C529" s="198">
        <v>1.4332662071000001E-2</v>
      </c>
      <c r="D529" s="198">
        <v>1.4332662071000001E-2</v>
      </c>
      <c r="E529" s="203">
        <f t="shared" si="8"/>
        <v>-4.2452142853091628</v>
      </c>
    </row>
    <row r="530" spans="2:5" x14ac:dyDescent="0.2">
      <c r="B530" s="287" t="s">
        <v>3296</v>
      </c>
      <c r="C530" s="198">
        <v>2.404082677E-3</v>
      </c>
      <c r="D530" s="198">
        <v>2.404082677E-3</v>
      </c>
      <c r="E530" s="203">
        <f t="shared" si="8"/>
        <v>-6.0305868714695992</v>
      </c>
    </row>
    <row r="531" spans="2:5" x14ac:dyDescent="0.2">
      <c r="B531" s="287" t="s">
        <v>3297</v>
      </c>
      <c r="C531" s="198">
        <v>1.3092903201000001E-2</v>
      </c>
      <c r="D531" s="198">
        <v>1.3092903201000001E-2</v>
      </c>
      <c r="E531" s="203">
        <f t="shared" si="8"/>
        <v>-4.3356849359510496</v>
      </c>
    </row>
    <row r="532" spans="2:5" x14ac:dyDescent="0.2">
      <c r="B532" s="287" t="s">
        <v>3298</v>
      </c>
      <c r="C532" s="198">
        <v>1.1643238069999999E-3</v>
      </c>
      <c r="D532" s="198">
        <v>1.1643238069999999E-3</v>
      </c>
      <c r="E532" s="203">
        <f t="shared" si="8"/>
        <v>-6.7556147836511791</v>
      </c>
    </row>
    <row r="533" spans="2:5" x14ac:dyDescent="0.2">
      <c r="B533" s="287" t="s">
        <v>3299</v>
      </c>
      <c r="C533" s="198">
        <v>1.1653077422999999E-2</v>
      </c>
      <c r="D533" s="198">
        <v>1.1653077422999999E-2</v>
      </c>
      <c r="E533" s="203">
        <f t="shared" si="8"/>
        <v>-4.4521849773729212</v>
      </c>
    </row>
    <row r="534" spans="2:5" x14ac:dyDescent="0.2">
      <c r="B534" s="287" t="s">
        <v>3300</v>
      </c>
      <c r="C534" s="198">
        <v>1.6707226679999999E-2</v>
      </c>
      <c r="D534" s="198">
        <v>1.6707226679999999E-2</v>
      </c>
      <c r="E534" s="203">
        <f t="shared" si="8"/>
        <v>-4.0919139178330166</v>
      </c>
    </row>
    <row r="535" spans="2:5" x14ac:dyDescent="0.2">
      <c r="B535" s="287" t="s">
        <v>3301</v>
      </c>
      <c r="C535" s="198">
        <v>0.17477320284199999</v>
      </c>
      <c r="D535" s="198">
        <v>0.17477320284199999</v>
      </c>
      <c r="E535" s="203">
        <f t="shared" si="8"/>
        <v>-1.7442661293318489</v>
      </c>
    </row>
    <row r="536" spans="2:5" x14ac:dyDescent="0.2">
      <c r="B536" s="287" t="s">
        <v>3302</v>
      </c>
      <c r="C536" s="198">
        <v>7.1433725379999998E-3</v>
      </c>
      <c r="D536" s="198">
        <v>7.1433725379999998E-3</v>
      </c>
      <c r="E536" s="203">
        <f t="shared" si="8"/>
        <v>-4.9415702698923738</v>
      </c>
    </row>
    <row r="537" spans="2:5" x14ac:dyDescent="0.2">
      <c r="B537" s="287" t="s">
        <v>3303</v>
      </c>
      <c r="C537" s="198">
        <v>7.0187406999999995E-4</v>
      </c>
      <c r="D537" s="198">
        <v>7.0187406999999995E-4</v>
      </c>
      <c r="E537" s="203">
        <f t="shared" si="8"/>
        <v>-7.2617565574947065</v>
      </c>
    </row>
    <row r="538" spans="2:5" x14ac:dyDescent="0.2">
      <c r="B538" s="287" t="s">
        <v>3304</v>
      </c>
      <c r="C538" s="198">
        <v>2.0498658570000002E-3</v>
      </c>
      <c r="D538" s="198">
        <v>2.0498658570000002E-3</v>
      </c>
      <c r="E538" s="203">
        <f t="shared" si="8"/>
        <v>-6.1899809235825796</v>
      </c>
    </row>
    <row r="539" spans="2:5" x14ac:dyDescent="0.2">
      <c r="B539" s="287" t="s">
        <v>3305</v>
      </c>
      <c r="C539" s="198">
        <v>5.7068265499999997E-4</v>
      </c>
      <c r="D539" s="198">
        <v>5.7068265499999997E-4</v>
      </c>
      <c r="E539" s="203">
        <f t="shared" si="8"/>
        <v>-7.4686772733839115</v>
      </c>
    </row>
    <row r="540" spans="2:5" x14ac:dyDescent="0.2">
      <c r="B540" s="287" t="s">
        <v>3306</v>
      </c>
      <c r="C540" s="198">
        <v>0.48726459340599998</v>
      </c>
      <c r="D540" s="198">
        <v>0.48726459340599998</v>
      </c>
      <c r="E540" s="203">
        <f t="shared" si="8"/>
        <v>-0.71894799049192393</v>
      </c>
    </row>
    <row r="541" spans="2:5" x14ac:dyDescent="0.2">
      <c r="B541" s="287" t="s">
        <v>3307</v>
      </c>
      <c r="C541" s="198">
        <v>1.689089466E-3</v>
      </c>
      <c r="D541" s="198">
        <v>1.689089466E-3</v>
      </c>
      <c r="E541" s="203">
        <f t="shared" si="8"/>
        <v>-6.3835656727547061</v>
      </c>
    </row>
    <row r="542" spans="2:5" x14ac:dyDescent="0.2">
      <c r="B542" s="287" t="s">
        <v>3308</v>
      </c>
      <c r="C542" s="198">
        <v>3.1768001103000001E-2</v>
      </c>
      <c r="D542" s="198">
        <v>3.1768001103000001E-2</v>
      </c>
      <c r="E542" s="203">
        <f t="shared" si="8"/>
        <v>-3.449295750432714</v>
      </c>
    </row>
    <row r="543" spans="2:5" x14ac:dyDescent="0.2">
      <c r="B543" s="287" t="s">
        <v>3309</v>
      </c>
      <c r="C543" s="198">
        <v>6.628446235E-3</v>
      </c>
      <c r="D543" s="198">
        <v>6.628446235E-3</v>
      </c>
      <c r="E543" s="203">
        <f t="shared" si="8"/>
        <v>-5.0163848559448088</v>
      </c>
    </row>
    <row r="544" spans="2:5" x14ac:dyDescent="0.2">
      <c r="B544" s="287" t="s">
        <v>3310</v>
      </c>
      <c r="C544" s="198">
        <v>3.6077639079999998E-3</v>
      </c>
      <c r="D544" s="198">
        <v>3.6077639079999998E-3</v>
      </c>
      <c r="E544" s="203">
        <f t="shared" si="8"/>
        <v>-5.6246671146212162</v>
      </c>
    </row>
    <row r="545" spans="2:5" x14ac:dyDescent="0.2">
      <c r="B545" s="287" t="s">
        <v>3311</v>
      </c>
      <c r="C545" s="198">
        <v>0.17847280073999999</v>
      </c>
      <c r="D545" s="198">
        <v>0.17847280073999999</v>
      </c>
      <c r="E545" s="203">
        <f t="shared" si="8"/>
        <v>-1.7233190661796911</v>
      </c>
    </row>
    <row r="546" spans="2:5" x14ac:dyDescent="0.2">
      <c r="B546" s="287" t="s">
        <v>3312</v>
      </c>
      <c r="C546" s="198">
        <v>3.0357693392999999E-2</v>
      </c>
      <c r="D546" s="198">
        <v>3.0357693392999999E-2</v>
      </c>
      <c r="E546" s="203">
        <f t="shared" si="8"/>
        <v>-3.4947053045385981</v>
      </c>
    </row>
    <row r="547" spans="2:5" x14ac:dyDescent="0.2">
      <c r="B547" s="287" t="s">
        <v>3313</v>
      </c>
      <c r="C547" s="198">
        <v>3.1184199305999999E-2</v>
      </c>
      <c r="D547" s="198">
        <v>3.1184199305999999E-2</v>
      </c>
      <c r="E547" s="203">
        <f t="shared" si="8"/>
        <v>-3.467843744946951</v>
      </c>
    </row>
    <row r="548" spans="2:5" x14ac:dyDescent="0.2">
      <c r="B548" s="287" t="s">
        <v>3314</v>
      </c>
      <c r="C548" s="198">
        <v>3.7763448759999999E-2</v>
      </c>
      <c r="D548" s="198">
        <v>3.7763448759999999E-2</v>
      </c>
      <c r="E548" s="203">
        <f t="shared" si="8"/>
        <v>-3.2764136081890638</v>
      </c>
    </row>
    <row r="549" spans="2:5" x14ac:dyDescent="0.2">
      <c r="B549" s="287" t="s">
        <v>3315</v>
      </c>
      <c r="C549" s="198">
        <v>2.3607895100000002E-2</v>
      </c>
      <c r="D549" s="198">
        <v>2.3607895100000002E-2</v>
      </c>
      <c r="E549" s="203">
        <f t="shared" si="8"/>
        <v>-3.7461740847603844</v>
      </c>
    </row>
    <row r="550" spans="2:5" x14ac:dyDescent="0.2">
      <c r="B550" s="287" t="s">
        <v>3316</v>
      </c>
      <c r="C550" s="198">
        <v>1.3830854909E-2</v>
      </c>
      <c r="D550" s="198">
        <v>1.3830854909E-2</v>
      </c>
      <c r="E550" s="203">
        <f t="shared" si="8"/>
        <v>-4.280853319670058</v>
      </c>
    </row>
    <row r="551" spans="2:5" x14ac:dyDescent="0.2">
      <c r="B551" s="287" t="s">
        <v>3317</v>
      </c>
      <c r="C551" s="198">
        <v>3.260106659E-3</v>
      </c>
      <c r="D551" s="198">
        <v>3.260106659E-3</v>
      </c>
      <c r="E551" s="203">
        <f t="shared" si="8"/>
        <v>-5.7259953666540637</v>
      </c>
    </row>
    <row r="552" spans="2:5" x14ac:dyDescent="0.2">
      <c r="B552" s="287" t="s">
        <v>3318</v>
      </c>
      <c r="C552" s="198">
        <v>4.1948454899999998E-3</v>
      </c>
      <c r="D552" s="198">
        <v>4.1948454899999998E-3</v>
      </c>
      <c r="E552" s="203">
        <f t="shared" si="8"/>
        <v>-5.4738987716840697</v>
      </c>
    </row>
    <row r="553" spans="2:5" x14ac:dyDescent="0.2">
      <c r="B553" s="287" t="s">
        <v>3319</v>
      </c>
      <c r="C553" s="198">
        <v>5.0344705450000001E-3</v>
      </c>
      <c r="D553" s="198">
        <v>5.0344705450000001E-3</v>
      </c>
      <c r="E553" s="203">
        <f t="shared" si="8"/>
        <v>-5.291446913256368</v>
      </c>
    </row>
    <row r="554" spans="2:5" x14ac:dyDescent="0.2">
      <c r="B554" s="287" t="s">
        <v>3320</v>
      </c>
      <c r="C554" s="198">
        <v>6.0348050900000001E-4</v>
      </c>
      <c r="D554" s="198">
        <v>6.0348050900000001E-4</v>
      </c>
      <c r="E554" s="203">
        <f t="shared" si="8"/>
        <v>-7.412796814551383</v>
      </c>
    </row>
    <row r="555" spans="2:5" x14ac:dyDescent="0.2">
      <c r="B555" s="287" t="s">
        <v>3321</v>
      </c>
      <c r="C555" s="198">
        <v>1.761244745E-3</v>
      </c>
      <c r="D555" s="198">
        <v>1.761244745E-3</v>
      </c>
      <c r="E555" s="203">
        <f t="shared" si="8"/>
        <v>-6.3417344784322012</v>
      </c>
    </row>
    <row r="556" spans="2:5" x14ac:dyDescent="0.2">
      <c r="B556" s="287" t="s">
        <v>3322</v>
      </c>
      <c r="C556" s="198">
        <v>4.5129846709999998E-3</v>
      </c>
      <c r="D556" s="198">
        <v>4.5129846709999998E-3</v>
      </c>
      <c r="E556" s="203">
        <f t="shared" si="8"/>
        <v>-5.4007965547749937</v>
      </c>
    </row>
    <row r="557" spans="2:5" x14ac:dyDescent="0.2">
      <c r="B557" s="287" t="s">
        <v>3323</v>
      </c>
      <c r="C557" s="198">
        <v>5.6084329899999999E-4</v>
      </c>
      <c r="D557" s="198">
        <v>5.6084329899999999E-4</v>
      </c>
      <c r="E557" s="203">
        <f t="shared" si="8"/>
        <v>-7.4860690158805872</v>
      </c>
    </row>
    <row r="558" spans="2:5" x14ac:dyDescent="0.2">
      <c r="B558" s="287" t="s">
        <v>3324</v>
      </c>
      <c r="C558" s="198">
        <v>2.5438015336999999E-2</v>
      </c>
      <c r="D558" s="198">
        <v>2.5438015336999999E-2</v>
      </c>
      <c r="E558" s="203">
        <f t="shared" si="8"/>
        <v>-3.6715105570361302</v>
      </c>
    </row>
    <row r="559" spans="2:5" x14ac:dyDescent="0.2">
      <c r="B559" s="287" t="s">
        <v>3325</v>
      </c>
      <c r="C559" s="198">
        <v>3.4995309910000002E-3</v>
      </c>
      <c r="D559" s="198">
        <v>3.4995309910000002E-3</v>
      </c>
      <c r="E559" s="203">
        <f t="shared" si="8"/>
        <v>-5.6551263220373444</v>
      </c>
    </row>
    <row r="560" spans="2:5" x14ac:dyDescent="0.2">
      <c r="B560" s="287" t="s">
        <v>3326</v>
      </c>
      <c r="C560" s="198">
        <v>4.1036674560999999E-2</v>
      </c>
      <c r="D560" s="198">
        <v>4.1036674560999999E-2</v>
      </c>
      <c r="E560" s="203">
        <f t="shared" si="8"/>
        <v>-3.1932891106180668</v>
      </c>
    </row>
    <row r="561" spans="2:5" x14ac:dyDescent="0.2">
      <c r="B561" s="287" t="s">
        <v>3327</v>
      </c>
      <c r="C561" s="198">
        <v>2.613988941E-3</v>
      </c>
      <c r="D561" s="198">
        <v>2.613988941E-3</v>
      </c>
      <c r="E561" s="203">
        <f t="shared" si="8"/>
        <v>-5.9468778944700054</v>
      </c>
    </row>
    <row r="562" spans="2:5" x14ac:dyDescent="0.2">
      <c r="B562" s="287" t="s">
        <v>3328</v>
      </c>
      <c r="C562" s="198">
        <v>0.18133605336899999</v>
      </c>
      <c r="D562" s="198">
        <v>0.18133605336899999</v>
      </c>
      <c r="E562" s="203">
        <f t="shared" si="8"/>
        <v>-1.7074033207101147</v>
      </c>
    </row>
    <row r="563" spans="2:5" x14ac:dyDescent="0.2">
      <c r="B563" s="287" t="s">
        <v>3329</v>
      </c>
      <c r="C563" s="198">
        <v>1.8688217044000002E-2</v>
      </c>
      <c r="D563" s="198">
        <v>1.8688217044000002E-2</v>
      </c>
      <c r="E563" s="203">
        <f t="shared" si="8"/>
        <v>-3.9798620583198594</v>
      </c>
    </row>
    <row r="564" spans="2:5" x14ac:dyDescent="0.2">
      <c r="B564" s="287" t="s">
        <v>3330</v>
      </c>
      <c r="C564" s="198">
        <v>2.8133998912E-2</v>
      </c>
      <c r="D564" s="198">
        <v>2.8133998912E-2</v>
      </c>
      <c r="E564" s="203">
        <f t="shared" si="8"/>
        <v>-3.5707765083187031</v>
      </c>
    </row>
    <row r="565" spans="2:5" x14ac:dyDescent="0.2">
      <c r="B565" s="287" t="s">
        <v>3331</v>
      </c>
      <c r="C565" s="198">
        <v>1.528379983E-3</v>
      </c>
      <c r="D565" s="198">
        <v>1.528379983E-3</v>
      </c>
      <c r="E565" s="203">
        <f t="shared" si="8"/>
        <v>-6.4835469391797256</v>
      </c>
    </row>
    <row r="566" spans="2:5" x14ac:dyDescent="0.2">
      <c r="B566" s="287" t="s">
        <v>3332</v>
      </c>
      <c r="C566" s="198">
        <v>2.1679381309999998E-3</v>
      </c>
      <c r="D566" s="198">
        <v>2.1679381309999998E-3</v>
      </c>
      <c r="E566" s="203">
        <f t="shared" si="8"/>
        <v>-6.1339787331735591</v>
      </c>
    </row>
    <row r="567" spans="2:5" x14ac:dyDescent="0.2">
      <c r="B567" s="287" t="s">
        <v>3333</v>
      </c>
      <c r="C567" s="198">
        <v>2.8238952049999999E-3</v>
      </c>
      <c r="D567" s="198">
        <v>2.8238952049999999E-3</v>
      </c>
      <c r="E567" s="203">
        <f t="shared" si="8"/>
        <v>-5.869638068750735</v>
      </c>
    </row>
    <row r="568" spans="2:5" x14ac:dyDescent="0.2">
      <c r="B568" s="287" t="s">
        <v>3334</v>
      </c>
      <c r="C568" s="198">
        <v>2.0170680039999999E-3</v>
      </c>
      <c r="D568" s="198">
        <v>2.0170680039999999E-3</v>
      </c>
      <c r="E568" s="203">
        <f t="shared" si="8"/>
        <v>-6.2061103051594753</v>
      </c>
    </row>
    <row r="569" spans="2:5" x14ac:dyDescent="0.2">
      <c r="B569" s="287" t="s">
        <v>3335</v>
      </c>
      <c r="C569" s="198">
        <v>0.20772192667799999</v>
      </c>
      <c r="D569" s="198">
        <v>0.20772192667799999</v>
      </c>
      <c r="E569" s="203">
        <f t="shared" si="8"/>
        <v>-1.5715549846879717</v>
      </c>
    </row>
    <row r="570" spans="2:5" x14ac:dyDescent="0.2">
      <c r="B570" s="287" t="s">
        <v>3336</v>
      </c>
      <c r="C570" s="198">
        <v>4.4605081050000002E-3</v>
      </c>
      <c r="D570" s="198">
        <v>4.4605081050000002E-3</v>
      </c>
      <c r="E570" s="203">
        <f t="shared" si="8"/>
        <v>-5.4124925945512192</v>
      </c>
    </row>
    <row r="571" spans="2:5" x14ac:dyDescent="0.2">
      <c r="B571" s="287" t="s">
        <v>3337</v>
      </c>
      <c r="C571" s="198">
        <v>2.03346693E-2</v>
      </c>
      <c r="D571" s="198">
        <v>2.03346693E-2</v>
      </c>
      <c r="E571" s="203">
        <f t="shared" si="8"/>
        <v>-3.895428002356613</v>
      </c>
    </row>
    <row r="572" spans="2:5" x14ac:dyDescent="0.2">
      <c r="B572" s="287" t="s">
        <v>3338</v>
      </c>
      <c r="C572" s="198">
        <v>2.4358965949999999E-2</v>
      </c>
      <c r="D572" s="198">
        <v>2.4358965949999999E-2</v>
      </c>
      <c r="E572" s="203">
        <f t="shared" si="8"/>
        <v>-3.7148552857277828</v>
      </c>
    </row>
    <row r="573" spans="2:5" x14ac:dyDescent="0.2">
      <c r="B573" s="287" t="s">
        <v>3339</v>
      </c>
      <c r="C573" s="198">
        <v>5.3591692960000001E-3</v>
      </c>
      <c r="D573" s="198">
        <v>5.3591692960000001E-3</v>
      </c>
      <c r="E573" s="203">
        <f t="shared" si="8"/>
        <v>-5.2289462979999435</v>
      </c>
    </row>
    <row r="574" spans="2:5" x14ac:dyDescent="0.2">
      <c r="B574" s="287" t="s">
        <v>3340</v>
      </c>
      <c r="C574" s="198">
        <v>1.140053395E-2</v>
      </c>
      <c r="D574" s="198">
        <v>1.140053395E-2</v>
      </c>
      <c r="E574" s="203">
        <f t="shared" si="8"/>
        <v>-4.4740950869592409</v>
      </c>
    </row>
    <row r="575" spans="2:5" x14ac:dyDescent="0.2">
      <c r="B575" s="287" t="s">
        <v>3341</v>
      </c>
      <c r="C575" s="198">
        <v>0.92440422698799996</v>
      </c>
      <c r="D575" s="198">
        <v>0.92440422698799996</v>
      </c>
      <c r="E575" s="203">
        <f t="shared" si="8"/>
        <v>-7.8605827909544831E-2</v>
      </c>
    </row>
    <row r="576" spans="2:5" x14ac:dyDescent="0.2">
      <c r="B576" s="287" t="s">
        <v>3342</v>
      </c>
      <c r="C576" s="198">
        <v>1.202369317E-2</v>
      </c>
      <c r="D576" s="198">
        <v>1.202369317E-2</v>
      </c>
      <c r="E576" s="203">
        <f t="shared" si="8"/>
        <v>-4.4208761449874627</v>
      </c>
    </row>
    <row r="577" spans="2:5" x14ac:dyDescent="0.2">
      <c r="B577" s="287" t="s">
        <v>3343</v>
      </c>
      <c r="C577" s="198">
        <v>1.817001096E-3</v>
      </c>
      <c r="D577" s="198">
        <v>1.817001096E-3</v>
      </c>
      <c r="E577" s="203">
        <f t="shared" si="8"/>
        <v>-6.3105678863762096</v>
      </c>
    </row>
    <row r="578" spans="2:5" x14ac:dyDescent="0.2">
      <c r="B578" s="287" t="s">
        <v>3344</v>
      </c>
      <c r="C578" s="198">
        <v>4.7294505049999998E-3</v>
      </c>
      <c r="D578" s="198">
        <v>4.7294505049999998E-3</v>
      </c>
      <c r="E578" s="203">
        <f t="shared" ref="E578:E641" si="9">IF(D578=0,"",LN(D578))</f>
        <v>-5.3539462555312598</v>
      </c>
    </row>
    <row r="579" spans="2:5" x14ac:dyDescent="0.2">
      <c r="B579" s="287" t="s">
        <v>3345</v>
      </c>
      <c r="C579" s="198">
        <v>8.5864781009999998E-3</v>
      </c>
      <c r="D579" s="198">
        <v>8.5864781009999998E-3</v>
      </c>
      <c r="E579" s="203">
        <f t="shared" si="9"/>
        <v>-4.7575666269424914</v>
      </c>
    </row>
    <row r="580" spans="2:5" x14ac:dyDescent="0.2">
      <c r="B580" s="287" t="s">
        <v>3346</v>
      </c>
      <c r="C580" s="198">
        <v>1.7619007012999999E-2</v>
      </c>
      <c r="D580" s="198">
        <v>1.7619007012999999E-2</v>
      </c>
      <c r="E580" s="203">
        <f t="shared" si="9"/>
        <v>-4.0387770157375131</v>
      </c>
    </row>
    <row r="581" spans="2:5" x14ac:dyDescent="0.2">
      <c r="B581" s="287" t="s">
        <v>3347</v>
      </c>
      <c r="C581" s="198">
        <v>1.1325098886E-2</v>
      </c>
      <c r="D581" s="198">
        <v>1.1325098886E-2</v>
      </c>
      <c r="E581" s="203">
        <f t="shared" si="9"/>
        <v>-4.4807338759955311</v>
      </c>
    </row>
    <row r="582" spans="2:5" x14ac:dyDescent="0.2">
      <c r="B582" s="287" t="s">
        <v>3348</v>
      </c>
      <c r="C582" s="198">
        <v>0.16232313757399999</v>
      </c>
      <c r="D582" s="198">
        <v>0.16232313757399999</v>
      </c>
      <c r="E582" s="203">
        <f t="shared" si="9"/>
        <v>-1.8181662540924952</v>
      </c>
    </row>
    <row r="583" spans="2:5" x14ac:dyDescent="0.2">
      <c r="B583" s="287" t="s">
        <v>3349</v>
      </c>
      <c r="C583" s="198">
        <v>0.87429894587699997</v>
      </c>
      <c r="D583" s="198">
        <v>0.87429894587699997</v>
      </c>
      <c r="E583" s="203">
        <f t="shared" si="9"/>
        <v>-0.13433291847255985</v>
      </c>
    </row>
    <row r="584" spans="2:5" x14ac:dyDescent="0.2">
      <c r="B584" s="287" t="s">
        <v>3350</v>
      </c>
      <c r="C584" s="198">
        <v>3.5349526727000001E-2</v>
      </c>
      <c r="D584" s="198">
        <v>3.5349526727000001E-2</v>
      </c>
      <c r="E584" s="203">
        <f t="shared" si="9"/>
        <v>-3.3424702749328556</v>
      </c>
    </row>
    <row r="585" spans="2:5" x14ac:dyDescent="0.2">
      <c r="B585" s="287" t="s">
        <v>3351</v>
      </c>
      <c r="C585" s="198">
        <v>1.016733465E-3</v>
      </c>
      <c r="D585" s="198">
        <v>1.016733465E-3</v>
      </c>
      <c r="E585" s="203">
        <f t="shared" si="9"/>
        <v>-6.8911602759106039</v>
      </c>
    </row>
    <row r="586" spans="2:5" x14ac:dyDescent="0.2">
      <c r="B586" s="287" t="s">
        <v>3352</v>
      </c>
      <c r="C586" s="198">
        <v>3.4536139959999998E-3</v>
      </c>
      <c r="D586" s="198">
        <v>3.4536139959999998E-3</v>
      </c>
      <c r="E586" s="203">
        <f t="shared" si="9"/>
        <v>-5.6683340611484061</v>
      </c>
    </row>
    <row r="587" spans="2:5" x14ac:dyDescent="0.2">
      <c r="B587" s="287" t="s">
        <v>3353</v>
      </c>
      <c r="C587" s="198">
        <v>6.3427769287000002E-2</v>
      </c>
      <c r="D587" s="198">
        <v>6.3427769287000002E-2</v>
      </c>
      <c r="E587" s="203">
        <f t="shared" si="9"/>
        <v>-2.7578535120613177</v>
      </c>
    </row>
    <row r="588" spans="2:5" x14ac:dyDescent="0.2">
      <c r="B588" s="287" t="s">
        <v>3354</v>
      </c>
      <c r="C588" s="198">
        <v>5.2640555210000002E-3</v>
      </c>
      <c r="D588" s="198">
        <v>5.2640555210000002E-3</v>
      </c>
      <c r="E588" s="203">
        <f t="shared" si="9"/>
        <v>-5.2468535377123118</v>
      </c>
    </row>
    <row r="589" spans="2:5" x14ac:dyDescent="0.2">
      <c r="B589" s="287" t="s">
        <v>3355</v>
      </c>
      <c r="C589" s="198">
        <v>2.1082460364000001E-2</v>
      </c>
      <c r="D589" s="198">
        <v>2.1082460364000001E-2</v>
      </c>
      <c r="E589" s="203">
        <f t="shared" si="9"/>
        <v>-3.8593138465599339</v>
      </c>
    </row>
    <row r="590" spans="2:5" x14ac:dyDescent="0.2">
      <c r="B590" s="287" t="s">
        <v>3356</v>
      </c>
      <c r="C590" s="198">
        <v>3.3027438689999999E-3</v>
      </c>
      <c r="D590" s="198">
        <v>3.3027438689999999E-3</v>
      </c>
      <c r="E590" s="203">
        <f t="shared" si="9"/>
        <v>-5.713001680539378</v>
      </c>
    </row>
    <row r="591" spans="2:5" x14ac:dyDescent="0.2">
      <c r="B591" s="287" t="s">
        <v>3357</v>
      </c>
      <c r="C591" s="198">
        <v>4.8573621350000004E-3</v>
      </c>
      <c r="D591" s="198">
        <v>4.8573621350000004E-3</v>
      </c>
      <c r="E591" s="203">
        <f t="shared" si="9"/>
        <v>-5.3272597589991371</v>
      </c>
    </row>
    <row r="592" spans="2:5" x14ac:dyDescent="0.2">
      <c r="B592" s="287" t="s">
        <v>3358</v>
      </c>
      <c r="C592" s="198">
        <v>3.67335962E-4</v>
      </c>
      <c r="D592" s="198">
        <v>3.67335962E-4</v>
      </c>
      <c r="E592" s="203">
        <f t="shared" si="9"/>
        <v>-7.9092337008652738</v>
      </c>
    </row>
    <row r="593" spans="2:5" x14ac:dyDescent="0.2">
      <c r="B593" s="287" t="s">
        <v>3359</v>
      </c>
      <c r="C593" s="198">
        <v>1.5893839908000001E-2</v>
      </c>
      <c r="D593" s="198">
        <v>1.5893839908000001E-2</v>
      </c>
      <c r="E593" s="203">
        <f t="shared" si="9"/>
        <v>-4.1418236719950583</v>
      </c>
    </row>
    <row r="594" spans="2:5" x14ac:dyDescent="0.2">
      <c r="B594" s="287" t="s">
        <v>3360</v>
      </c>
      <c r="C594" s="198">
        <v>3.7717531800000002E-4</v>
      </c>
      <c r="D594" s="198">
        <v>3.7717531800000002E-4</v>
      </c>
      <c r="E594" s="203">
        <f t="shared" si="9"/>
        <v>-7.8828004441285291</v>
      </c>
    </row>
    <row r="595" spans="2:5" x14ac:dyDescent="0.2">
      <c r="B595" s="287" t="s">
        <v>3361</v>
      </c>
      <c r="C595" s="198">
        <v>7.2844033090000001E-3</v>
      </c>
      <c r="D595" s="198">
        <v>7.2844033090000001E-3</v>
      </c>
      <c r="E595" s="203">
        <f t="shared" si="9"/>
        <v>-4.9220197494842974</v>
      </c>
    </row>
    <row r="596" spans="2:5" x14ac:dyDescent="0.2">
      <c r="B596" s="287" t="s">
        <v>3362</v>
      </c>
      <c r="C596" s="198">
        <v>9.4129840200000005E-4</v>
      </c>
      <c r="D596" s="198">
        <v>9.4129840200000005E-4</v>
      </c>
      <c r="E596" s="203">
        <f t="shared" si="9"/>
        <v>-6.9682503570647238</v>
      </c>
    </row>
    <row r="597" spans="2:5" x14ac:dyDescent="0.2">
      <c r="B597" s="287" t="s">
        <v>3363</v>
      </c>
      <c r="C597" s="198">
        <v>8.4290484100000001E-4</v>
      </c>
      <c r="D597" s="198">
        <v>8.4290484100000001E-4</v>
      </c>
      <c r="E597" s="203">
        <f t="shared" si="9"/>
        <v>-7.0786564877100382</v>
      </c>
    </row>
    <row r="598" spans="2:5" x14ac:dyDescent="0.2">
      <c r="B598" s="287" t="s">
        <v>3364</v>
      </c>
      <c r="C598" s="198">
        <v>4.32472499E-2</v>
      </c>
      <c r="D598" s="198">
        <v>4.32472499E-2</v>
      </c>
      <c r="E598" s="203">
        <f t="shared" si="9"/>
        <v>-3.1408216337530996</v>
      </c>
    </row>
    <row r="599" spans="2:5" x14ac:dyDescent="0.2">
      <c r="B599" s="287" t="s">
        <v>3365</v>
      </c>
      <c r="C599" s="198">
        <v>2.8983463322999999E-2</v>
      </c>
      <c r="D599" s="198">
        <v>2.8983463322999999E-2</v>
      </c>
      <c r="E599" s="203">
        <f t="shared" si="9"/>
        <v>-3.5410298418801389</v>
      </c>
    </row>
    <row r="600" spans="2:5" x14ac:dyDescent="0.2">
      <c r="B600" s="287" t="s">
        <v>3366</v>
      </c>
      <c r="C600" s="198">
        <v>1.016733465E-3</v>
      </c>
      <c r="D600" s="198">
        <v>1.016733465E-3</v>
      </c>
      <c r="E600" s="203">
        <f t="shared" si="9"/>
        <v>-6.8911602759106039</v>
      </c>
    </row>
    <row r="601" spans="2:5" x14ac:dyDescent="0.2">
      <c r="B601" s="287" t="s">
        <v>3367</v>
      </c>
      <c r="C601" s="198">
        <v>4.1259699970000001E-3</v>
      </c>
      <c r="D601" s="198">
        <v>4.1259699970000001E-3</v>
      </c>
      <c r="E601" s="203">
        <f t="shared" si="9"/>
        <v>-5.4904541360512269</v>
      </c>
    </row>
    <row r="602" spans="2:5" x14ac:dyDescent="0.2">
      <c r="B602" s="287" t="s">
        <v>3368</v>
      </c>
      <c r="C602" s="198">
        <v>2.1023424230000001E-3</v>
      </c>
      <c r="D602" s="198">
        <v>2.1023424230000001E-3</v>
      </c>
      <c r="E602" s="203">
        <f t="shared" si="9"/>
        <v>-6.1647031163693908</v>
      </c>
    </row>
    <row r="603" spans="2:5" x14ac:dyDescent="0.2">
      <c r="B603" s="287" t="s">
        <v>3369</v>
      </c>
      <c r="C603" s="198">
        <v>1.7691162291000002E-2</v>
      </c>
      <c r="D603" s="198">
        <v>1.7691162291000002E-2</v>
      </c>
      <c r="E603" s="203">
        <f t="shared" si="9"/>
        <v>-4.0346900696901207</v>
      </c>
    </row>
    <row r="604" spans="2:5" x14ac:dyDescent="0.2">
      <c r="B604" s="287" t="s">
        <v>3370</v>
      </c>
      <c r="C604" s="198">
        <v>0.22527861776800001</v>
      </c>
      <c r="D604" s="198">
        <v>0.22527861776800001</v>
      </c>
      <c r="E604" s="203">
        <f t="shared" si="9"/>
        <v>-1.4904173416491802</v>
      </c>
    </row>
    <row r="605" spans="2:5" x14ac:dyDescent="0.2">
      <c r="B605" s="287" t="s">
        <v>3371</v>
      </c>
      <c r="C605" s="198">
        <v>7.5467861389999997E-3</v>
      </c>
      <c r="D605" s="198">
        <v>7.5467861389999997E-3</v>
      </c>
      <c r="E605" s="203">
        <f t="shared" si="9"/>
        <v>-4.8866334833009999</v>
      </c>
    </row>
    <row r="606" spans="2:5" x14ac:dyDescent="0.2">
      <c r="B606" s="287" t="s">
        <v>3372</v>
      </c>
      <c r="C606" s="198">
        <v>2.5877506580000002E-3</v>
      </c>
      <c r="D606" s="198">
        <v>2.5877506580000002E-3</v>
      </c>
      <c r="E606" s="203">
        <f t="shared" si="9"/>
        <v>-5.9569662524254978</v>
      </c>
    </row>
    <row r="607" spans="2:5" x14ac:dyDescent="0.2">
      <c r="B607" s="287" t="s">
        <v>3373</v>
      </c>
      <c r="C607" s="198">
        <v>0.27815531751700001</v>
      </c>
      <c r="D607" s="198">
        <v>0.27815531751700001</v>
      </c>
      <c r="E607" s="203">
        <f t="shared" si="9"/>
        <v>-1.2795756251997454</v>
      </c>
    </row>
    <row r="608" spans="2:5" x14ac:dyDescent="0.2">
      <c r="B608" s="287" t="s">
        <v>3374</v>
      </c>
      <c r="C608" s="198">
        <v>6.6481249470000002E-3</v>
      </c>
      <c r="D608" s="198">
        <v>6.6481249470000002E-3</v>
      </c>
      <c r="E608" s="203">
        <f t="shared" si="9"/>
        <v>-5.0134204269305176</v>
      </c>
    </row>
    <row r="609" spans="2:5" x14ac:dyDescent="0.2">
      <c r="B609" s="287" t="s">
        <v>3375</v>
      </c>
      <c r="C609" s="198">
        <v>1.4824629880000001E-3</v>
      </c>
      <c r="D609" s="198">
        <v>1.4824629880000001E-3</v>
      </c>
      <c r="E609" s="203">
        <f t="shared" si="9"/>
        <v>-6.5140503933399669</v>
      </c>
    </row>
    <row r="610" spans="2:5" x14ac:dyDescent="0.2">
      <c r="B610" s="287" t="s">
        <v>3376</v>
      </c>
      <c r="C610" s="198">
        <v>5.2312576669999999E-3</v>
      </c>
      <c r="D610" s="198">
        <v>5.2312576669999999E-3</v>
      </c>
      <c r="E610" s="203">
        <f t="shared" si="9"/>
        <v>-5.2531035581122696</v>
      </c>
    </row>
    <row r="611" spans="2:5" x14ac:dyDescent="0.2">
      <c r="B611" s="287" t="s">
        <v>3377</v>
      </c>
      <c r="C611" s="198">
        <v>0.14083398382500001</v>
      </c>
      <c r="D611" s="198">
        <v>0.14083398382500001</v>
      </c>
      <c r="E611" s="203">
        <f t="shared" si="9"/>
        <v>-1.9601735019879454</v>
      </c>
    </row>
    <row r="612" spans="2:5" x14ac:dyDescent="0.2">
      <c r="B612" s="287" t="s">
        <v>3378</v>
      </c>
      <c r="C612" s="198">
        <v>0.248843875657</v>
      </c>
      <c r="D612" s="198">
        <v>0.248843875657</v>
      </c>
      <c r="E612" s="203">
        <f t="shared" si="9"/>
        <v>-1.3909295845610903</v>
      </c>
    </row>
    <row r="613" spans="2:5" x14ac:dyDescent="0.2">
      <c r="B613" s="287" t="s">
        <v>3379</v>
      </c>
      <c r="C613" s="198">
        <v>2.4893570969999998E-3</v>
      </c>
      <c r="D613" s="198">
        <v>2.4893570969999998E-3</v>
      </c>
      <c r="E613" s="203">
        <f t="shared" si="9"/>
        <v>-5.9957307958192274</v>
      </c>
    </row>
    <row r="614" spans="2:5" x14ac:dyDescent="0.2">
      <c r="B614" s="287" t="s">
        <v>3380</v>
      </c>
      <c r="C614" s="198">
        <v>1.3775098559999999E-3</v>
      </c>
      <c r="D614" s="198">
        <v>1.3775098559999999E-3</v>
      </c>
      <c r="E614" s="203">
        <f t="shared" si="9"/>
        <v>-6.5874778619718759</v>
      </c>
    </row>
    <row r="615" spans="2:5" x14ac:dyDescent="0.2">
      <c r="B615" s="287" t="s">
        <v>3381</v>
      </c>
      <c r="C615" s="198">
        <v>5.0836673249E-2</v>
      </c>
      <c r="D615" s="198">
        <v>5.0836673249E-2</v>
      </c>
      <c r="E615" s="203">
        <f t="shared" si="9"/>
        <v>-2.9791372705021284</v>
      </c>
    </row>
    <row r="616" spans="2:5" x14ac:dyDescent="0.2">
      <c r="B616" s="287" t="s">
        <v>3382</v>
      </c>
      <c r="C616" s="198">
        <v>8.8554205999999996E-5</v>
      </c>
      <c r="D616" s="198">
        <v>8.8554205999999996E-5</v>
      </c>
      <c r="E616" s="203">
        <f t="shared" si="9"/>
        <v>-9.331895696275085</v>
      </c>
    </row>
    <row r="617" spans="2:5" x14ac:dyDescent="0.2">
      <c r="B617" s="287" t="s">
        <v>3383</v>
      </c>
      <c r="C617" s="198">
        <v>0.33681755865899998</v>
      </c>
      <c r="D617" s="198">
        <v>0.33681755865899998</v>
      </c>
      <c r="E617" s="203">
        <f t="shared" si="9"/>
        <v>-1.0882138641872545</v>
      </c>
    </row>
    <row r="618" spans="2:5" x14ac:dyDescent="0.2">
      <c r="B618" s="287" t="s">
        <v>3384</v>
      </c>
      <c r="C618" s="198">
        <v>1.8202808809E-2</v>
      </c>
      <c r="D618" s="198">
        <v>1.8202808809E-2</v>
      </c>
      <c r="E618" s="203">
        <f t="shared" si="9"/>
        <v>-4.0061793666422272</v>
      </c>
    </row>
    <row r="619" spans="2:5" x14ac:dyDescent="0.2">
      <c r="B619" s="287" t="s">
        <v>3385</v>
      </c>
      <c r="C619" s="198">
        <v>6.5661303129999999E-3</v>
      </c>
      <c r="D619" s="198">
        <v>6.5661303129999999E-3</v>
      </c>
      <c r="E619" s="203">
        <f t="shared" si="9"/>
        <v>-5.0258306134655015</v>
      </c>
    </row>
    <row r="620" spans="2:5" x14ac:dyDescent="0.2">
      <c r="B620" s="287" t="s">
        <v>3386</v>
      </c>
      <c r="C620" s="198">
        <v>7.2115920735000005E-2</v>
      </c>
      <c r="D620" s="198">
        <v>7.2115920735000005E-2</v>
      </c>
      <c r="E620" s="203">
        <f t="shared" si="9"/>
        <v>-2.6294804444347415</v>
      </c>
    </row>
    <row r="621" spans="2:5" x14ac:dyDescent="0.2">
      <c r="B621" s="287" t="s">
        <v>3387</v>
      </c>
      <c r="C621" s="198">
        <v>3.6710637656000002E-2</v>
      </c>
      <c r="D621" s="198">
        <v>3.6710637656000002E-2</v>
      </c>
      <c r="E621" s="203">
        <f t="shared" si="9"/>
        <v>-3.3046887115343586</v>
      </c>
    </row>
    <row r="622" spans="2:5" x14ac:dyDescent="0.2">
      <c r="B622" s="287" t="s">
        <v>3388</v>
      </c>
      <c r="C622" s="198">
        <v>8.7176695160000005E-3</v>
      </c>
      <c r="D622" s="198">
        <v>8.7176695160000005E-3</v>
      </c>
      <c r="E622" s="203">
        <f t="shared" si="9"/>
        <v>-4.7424033341203051</v>
      </c>
    </row>
    <row r="623" spans="2:5" x14ac:dyDescent="0.2">
      <c r="B623" s="287" t="s">
        <v>3389</v>
      </c>
      <c r="C623" s="198">
        <v>9.3933053029999995E-3</v>
      </c>
      <c r="D623" s="198">
        <v>9.3933053029999995E-3</v>
      </c>
      <c r="E623" s="203">
        <f t="shared" si="9"/>
        <v>-4.6677580452508787</v>
      </c>
    </row>
    <row r="624" spans="2:5" x14ac:dyDescent="0.2">
      <c r="B624" s="287" t="s">
        <v>3390</v>
      </c>
      <c r="C624" s="198">
        <v>4.7763514356E-2</v>
      </c>
      <c r="D624" s="198">
        <v>4.7763514356E-2</v>
      </c>
      <c r="E624" s="203">
        <f t="shared" si="9"/>
        <v>-3.0414932289365941</v>
      </c>
    </row>
    <row r="625" spans="2:5" x14ac:dyDescent="0.2">
      <c r="B625" s="287" t="s">
        <v>3391</v>
      </c>
      <c r="C625" s="198">
        <v>1.1695714633000001E-2</v>
      </c>
      <c r="D625" s="198">
        <v>1.1695714633000001E-2</v>
      </c>
      <c r="E625" s="203">
        <f t="shared" si="9"/>
        <v>-4.4485327749556776</v>
      </c>
    </row>
    <row r="626" spans="2:5" x14ac:dyDescent="0.2">
      <c r="B626" s="287" t="s">
        <v>3392</v>
      </c>
      <c r="C626" s="198">
        <v>4.975434408E-3</v>
      </c>
      <c r="D626" s="198">
        <v>4.975434408E-3</v>
      </c>
      <c r="E626" s="203">
        <f t="shared" si="9"/>
        <v>-5.3032425939926373</v>
      </c>
    </row>
    <row r="627" spans="2:5" x14ac:dyDescent="0.2">
      <c r="B627" s="287" t="s">
        <v>3393</v>
      </c>
      <c r="C627" s="198">
        <v>1.2463184409999999E-3</v>
      </c>
      <c r="D627" s="198">
        <v>1.2463184409999999E-3</v>
      </c>
      <c r="E627" s="203">
        <f t="shared" si="9"/>
        <v>-6.6875613206434821</v>
      </c>
    </row>
    <row r="628" spans="2:5" x14ac:dyDescent="0.2">
      <c r="B628" s="287" t="s">
        <v>3394</v>
      </c>
      <c r="C628" s="198">
        <v>0.26368490445999998</v>
      </c>
      <c r="D628" s="198">
        <v>0.26368490445999998</v>
      </c>
      <c r="E628" s="203">
        <f t="shared" si="9"/>
        <v>-1.3330004323884992</v>
      </c>
    </row>
    <row r="629" spans="2:5" x14ac:dyDescent="0.2">
      <c r="B629" s="287" t="s">
        <v>3395</v>
      </c>
      <c r="C629" s="198">
        <v>3.4306554980000001E-3</v>
      </c>
      <c r="D629" s="198">
        <v>3.4306554980000001E-3</v>
      </c>
      <c r="E629" s="203">
        <f t="shared" si="9"/>
        <v>-5.6750039287743306</v>
      </c>
    </row>
    <row r="630" spans="2:5" x14ac:dyDescent="0.2">
      <c r="B630" s="287" t="s">
        <v>3396</v>
      </c>
      <c r="C630" s="198">
        <v>1.741566032E-3</v>
      </c>
      <c r="D630" s="198">
        <v>1.741566032E-3</v>
      </c>
      <c r="E630" s="203">
        <f t="shared" si="9"/>
        <v>-6.3529705521385953</v>
      </c>
    </row>
    <row r="631" spans="2:5" x14ac:dyDescent="0.2">
      <c r="B631" s="287" t="s">
        <v>3397</v>
      </c>
      <c r="C631" s="198">
        <v>2.1580987750000002E-3</v>
      </c>
      <c r="D631" s="198">
        <v>2.1580987750000002E-3</v>
      </c>
      <c r="E631" s="203">
        <f t="shared" si="9"/>
        <v>-6.1385276416459504</v>
      </c>
    </row>
    <row r="632" spans="2:5" x14ac:dyDescent="0.2">
      <c r="B632" s="287" t="s">
        <v>3398</v>
      </c>
      <c r="C632" s="198">
        <v>6.9390419090999994E-2</v>
      </c>
      <c r="D632" s="198">
        <v>6.9390419090999994E-2</v>
      </c>
      <c r="E632" s="203">
        <f t="shared" si="9"/>
        <v>-2.6680064744434362</v>
      </c>
    </row>
    <row r="633" spans="2:5" x14ac:dyDescent="0.2">
      <c r="B633" s="287" t="s">
        <v>3399</v>
      </c>
      <c r="C633" s="198">
        <v>1.1426772232999999E-2</v>
      </c>
      <c r="D633" s="198">
        <v>1.1426772232999999E-2</v>
      </c>
      <c r="E633" s="203">
        <f t="shared" si="9"/>
        <v>-4.4717962353694114</v>
      </c>
    </row>
    <row r="634" spans="2:5" x14ac:dyDescent="0.2">
      <c r="B634" s="287" t="s">
        <v>3400</v>
      </c>
      <c r="C634" s="198">
        <v>3.2273088050000002E-3</v>
      </c>
      <c r="D634" s="198">
        <v>3.2273088050000002E-3</v>
      </c>
      <c r="E634" s="203">
        <f t="shared" si="9"/>
        <v>-5.7361066763475375</v>
      </c>
    </row>
    <row r="635" spans="2:5" x14ac:dyDescent="0.2">
      <c r="B635" s="287" t="s">
        <v>3401</v>
      </c>
      <c r="C635" s="198">
        <v>6.6907621600000001E-4</v>
      </c>
      <c r="D635" s="198">
        <v>6.6907621600000001E-4</v>
      </c>
      <c r="E635" s="203">
        <f t="shared" si="9"/>
        <v>-7.309612579063451</v>
      </c>
    </row>
    <row r="636" spans="2:5" x14ac:dyDescent="0.2">
      <c r="B636" s="287" t="s">
        <v>3402</v>
      </c>
      <c r="C636" s="198">
        <v>4.5457825239999996E-3</v>
      </c>
      <c r="D636" s="198">
        <v>4.5457825239999996E-3</v>
      </c>
      <c r="E636" s="203">
        <f t="shared" si="9"/>
        <v>-5.3935553936754284</v>
      </c>
    </row>
    <row r="637" spans="2:5" x14ac:dyDescent="0.2">
      <c r="B637" s="287" t="s">
        <v>3403</v>
      </c>
      <c r="C637" s="198">
        <v>8.0354741600000001E-4</v>
      </c>
      <c r="D637" s="198">
        <v>8.0354741600000001E-4</v>
      </c>
      <c r="E637" s="203">
        <f t="shared" si="9"/>
        <v>-7.1264743627045624</v>
      </c>
    </row>
    <row r="638" spans="2:5" x14ac:dyDescent="0.2">
      <c r="B638" s="287" t="s">
        <v>3404</v>
      </c>
      <c r="C638" s="198">
        <v>1.2233599439999999E-3</v>
      </c>
      <c r="D638" s="198">
        <v>1.2233599439999999E-3</v>
      </c>
      <c r="E638" s="203">
        <f t="shared" si="9"/>
        <v>-6.7061541532317959</v>
      </c>
    </row>
    <row r="639" spans="2:5" x14ac:dyDescent="0.2">
      <c r="B639" s="287" t="s">
        <v>3405</v>
      </c>
      <c r="C639" s="198">
        <v>0.22584274085200001</v>
      </c>
      <c r="D639" s="198">
        <v>0.22584274085200001</v>
      </c>
      <c r="E639" s="203">
        <f t="shared" si="9"/>
        <v>-1.4879163588547906</v>
      </c>
    </row>
    <row r="640" spans="2:5" x14ac:dyDescent="0.2">
      <c r="B640" s="287" t="s">
        <v>3406</v>
      </c>
      <c r="C640" s="198">
        <v>2.8042164930000002E-3</v>
      </c>
      <c r="D640" s="198">
        <v>2.8042164930000002E-3</v>
      </c>
      <c r="E640" s="203">
        <f t="shared" si="9"/>
        <v>-5.8766311041596984</v>
      </c>
    </row>
    <row r="641" spans="2:5" x14ac:dyDescent="0.2">
      <c r="B641" s="287" t="s">
        <v>3407</v>
      </c>
      <c r="C641" s="198">
        <v>3.9685403000000002E-4</v>
      </c>
      <c r="D641" s="198">
        <v>3.9685403000000002E-4</v>
      </c>
      <c r="E641" s="203">
        <f t="shared" si="9"/>
        <v>-7.8319420275085587</v>
      </c>
    </row>
    <row r="642" spans="2:5" x14ac:dyDescent="0.2">
      <c r="B642" s="287" t="s">
        <v>3408</v>
      </c>
      <c r="C642" s="198">
        <v>5.3230916569999998E-3</v>
      </c>
      <c r="D642" s="198">
        <v>5.3230916569999998E-3</v>
      </c>
      <c r="E642" s="203">
        <f t="shared" ref="E642:E705" si="10">IF(D642=0,"",LN(D642))</f>
        <v>-5.2357010058903546</v>
      </c>
    </row>
    <row r="643" spans="2:5" x14ac:dyDescent="0.2">
      <c r="B643" s="287" t="s">
        <v>3409</v>
      </c>
      <c r="C643" s="198">
        <v>1.843239379E-3</v>
      </c>
      <c r="D643" s="198">
        <v>1.843239379E-3</v>
      </c>
      <c r="E643" s="203">
        <f t="shared" si="10"/>
        <v>-6.2962307232160928</v>
      </c>
    </row>
    <row r="644" spans="2:5" x14ac:dyDescent="0.2">
      <c r="B644" s="287" t="s">
        <v>3410</v>
      </c>
      <c r="C644" s="198">
        <v>1.3384804098999999E-2</v>
      </c>
      <c r="D644" s="198">
        <v>1.3384804098999999E-2</v>
      </c>
      <c r="E644" s="203">
        <f t="shared" si="10"/>
        <v>-4.313635237977965</v>
      </c>
    </row>
    <row r="645" spans="2:5" x14ac:dyDescent="0.2">
      <c r="B645" s="287" t="s">
        <v>3411</v>
      </c>
      <c r="C645" s="198">
        <v>5.5720273665999999E-2</v>
      </c>
      <c r="D645" s="198">
        <v>5.5720273665999999E-2</v>
      </c>
      <c r="E645" s="203">
        <f t="shared" si="10"/>
        <v>-2.8874112186324856</v>
      </c>
    </row>
    <row r="646" spans="2:5" x14ac:dyDescent="0.2">
      <c r="B646" s="287" t="s">
        <v>3412</v>
      </c>
      <c r="C646" s="198">
        <v>1.3479917880000001E-3</v>
      </c>
      <c r="D646" s="198">
        <v>1.3479917880000001E-3</v>
      </c>
      <c r="E646" s="203">
        <f t="shared" si="10"/>
        <v>-6.6091393584987088</v>
      </c>
    </row>
    <row r="647" spans="2:5" x14ac:dyDescent="0.2">
      <c r="B647" s="287" t="s">
        <v>3413</v>
      </c>
      <c r="C647" s="198">
        <v>1.311914149E-3</v>
      </c>
      <c r="D647" s="198">
        <v>1.311914149E-3</v>
      </c>
      <c r="E647" s="203">
        <f t="shared" si="10"/>
        <v>-6.6362680258146316</v>
      </c>
    </row>
    <row r="648" spans="2:5" x14ac:dyDescent="0.2">
      <c r="B648" s="287" t="s">
        <v>3414</v>
      </c>
      <c r="C648" s="198">
        <v>1.9711510079999999E-3</v>
      </c>
      <c r="D648" s="198">
        <v>1.9711510079999999E-3</v>
      </c>
      <c r="E648" s="203">
        <f t="shared" si="10"/>
        <v>-6.229137638830041</v>
      </c>
    </row>
    <row r="649" spans="2:5" x14ac:dyDescent="0.2">
      <c r="B649" s="287" t="s">
        <v>3415</v>
      </c>
      <c r="C649" s="198">
        <v>1.3896450617000001E-2</v>
      </c>
      <c r="D649" s="198">
        <v>1.3896450617000001E-2</v>
      </c>
      <c r="E649" s="203">
        <f t="shared" si="10"/>
        <v>-4.2761218227481477</v>
      </c>
    </row>
    <row r="650" spans="2:5" x14ac:dyDescent="0.2">
      <c r="B650" s="287" t="s">
        <v>3416</v>
      </c>
      <c r="C650" s="198">
        <v>4.808165354E-3</v>
      </c>
      <c r="D650" s="198">
        <v>4.808165354E-3</v>
      </c>
      <c r="E650" s="203">
        <f t="shared" si="10"/>
        <v>-5.3374396909096538</v>
      </c>
    </row>
    <row r="651" spans="2:5" x14ac:dyDescent="0.2">
      <c r="B651" s="287" t="s">
        <v>3417</v>
      </c>
      <c r="C651" s="198">
        <v>2.1918805634000001E-2</v>
      </c>
      <c r="D651" s="198">
        <v>2.1918805634000001E-2</v>
      </c>
      <c r="E651" s="203">
        <f t="shared" si="10"/>
        <v>-3.8204103058868202</v>
      </c>
    </row>
    <row r="652" spans="2:5" x14ac:dyDescent="0.2">
      <c r="B652" s="287" t="s">
        <v>3418</v>
      </c>
      <c r="C652" s="198">
        <v>1.5306758326E-2</v>
      </c>
      <c r="D652" s="198">
        <v>1.5306758326E-2</v>
      </c>
      <c r="E652" s="203">
        <f t="shared" si="10"/>
        <v>-4.1794608274600007</v>
      </c>
    </row>
    <row r="653" spans="2:5" x14ac:dyDescent="0.2">
      <c r="B653" s="287" t="s">
        <v>3419</v>
      </c>
      <c r="C653" s="198">
        <v>0.242015362515</v>
      </c>
      <c r="D653" s="198">
        <v>0.242015362515</v>
      </c>
      <c r="E653" s="203">
        <f t="shared" si="10"/>
        <v>-1.4187540733733717</v>
      </c>
    </row>
    <row r="654" spans="2:5" x14ac:dyDescent="0.2">
      <c r="B654" s="287" t="s">
        <v>3420</v>
      </c>
      <c r="C654" s="198">
        <v>0.57173218584600005</v>
      </c>
      <c r="D654" s="198">
        <v>0.57173218584600005</v>
      </c>
      <c r="E654" s="203">
        <f t="shared" si="10"/>
        <v>-0.55908460380819391</v>
      </c>
    </row>
    <row r="655" spans="2:5" x14ac:dyDescent="0.2">
      <c r="B655" s="287" t="s">
        <v>3421</v>
      </c>
      <c r="C655" s="198">
        <v>2.6884400685E-2</v>
      </c>
      <c r="D655" s="198">
        <v>2.6884400685E-2</v>
      </c>
      <c r="E655" s="203">
        <f t="shared" si="10"/>
        <v>-3.6162090607673623</v>
      </c>
    </row>
    <row r="656" spans="2:5" x14ac:dyDescent="0.2">
      <c r="B656" s="287" t="s">
        <v>3422</v>
      </c>
      <c r="C656" s="198">
        <v>1.1361176525000001E-2</v>
      </c>
      <c r="D656" s="198">
        <v>1.1361176525000001E-2</v>
      </c>
      <c r="E656" s="203">
        <f t="shared" si="10"/>
        <v>-4.4775533037103097</v>
      </c>
    </row>
    <row r="657" spans="2:5" x14ac:dyDescent="0.2">
      <c r="B657" s="287" t="s">
        <v>3423</v>
      </c>
      <c r="C657" s="198">
        <v>0.17510118137899999</v>
      </c>
      <c r="D657" s="198">
        <v>0.17510118137899999</v>
      </c>
      <c r="E657" s="203">
        <f t="shared" si="10"/>
        <v>-1.7423912928313092</v>
      </c>
    </row>
    <row r="658" spans="2:5" x14ac:dyDescent="0.2">
      <c r="B658" s="287" t="s">
        <v>3424</v>
      </c>
      <c r="C658" s="198">
        <v>1.5021417E-3</v>
      </c>
      <c r="D658" s="198">
        <v>1.5021417E-3</v>
      </c>
      <c r="E658" s="203">
        <f t="shared" si="10"/>
        <v>-6.5008633892111867</v>
      </c>
    </row>
    <row r="659" spans="2:5" x14ac:dyDescent="0.2">
      <c r="B659" s="287" t="s">
        <v>3425</v>
      </c>
      <c r="C659" s="198">
        <v>5.9036136700000002E-4</v>
      </c>
      <c r="D659" s="198">
        <v>5.9036136700000002E-4</v>
      </c>
      <c r="E659" s="203">
        <f t="shared" si="10"/>
        <v>-7.4347757221170969</v>
      </c>
    </row>
    <row r="660" spans="2:5" x14ac:dyDescent="0.2">
      <c r="B660" s="287" t="s">
        <v>3426</v>
      </c>
      <c r="C660" s="198">
        <v>8.6586333799999998E-4</v>
      </c>
      <c r="D660" s="198">
        <v>8.6586333799999998E-4</v>
      </c>
      <c r="E660" s="203">
        <f t="shared" si="10"/>
        <v>-7.051783470168969</v>
      </c>
    </row>
    <row r="661" spans="2:5" x14ac:dyDescent="0.2">
      <c r="B661" s="287" t="s">
        <v>3427</v>
      </c>
      <c r="C661" s="198">
        <v>6.0348050900000001E-4</v>
      </c>
      <c r="D661" s="198">
        <v>6.0348050900000001E-4</v>
      </c>
      <c r="E661" s="203">
        <f t="shared" si="10"/>
        <v>-7.412796814551383</v>
      </c>
    </row>
    <row r="662" spans="2:5" x14ac:dyDescent="0.2">
      <c r="B662" s="287" t="s">
        <v>3428</v>
      </c>
      <c r="C662" s="198">
        <v>1.5939756909999999E-3</v>
      </c>
      <c r="D662" s="198">
        <v>1.5939756909999999E-3</v>
      </c>
      <c r="E662" s="203">
        <f t="shared" si="10"/>
        <v>-6.4415239490440772</v>
      </c>
    </row>
    <row r="663" spans="2:5" x14ac:dyDescent="0.2">
      <c r="B663" s="287" t="s">
        <v>3429</v>
      </c>
      <c r="C663" s="198">
        <v>4.1587678510000003E-3</v>
      </c>
      <c r="D663" s="198">
        <v>4.1587678510000003E-3</v>
      </c>
      <c r="E663" s="203">
        <f t="shared" si="10"/>
        <v>-5.4825364382452486</v>
      </c>
    </row>
    <row r="664" spans="2:5" x14ac:dyDescent="0.2">
      <c r="B664" s="287" t="s">
        <v>3430</v>
      </c>
      <c r="C664" s="198">
        <v>2.6599059359999999E-3</v>
      </c>
      <c r="D664" s="198">
        <v>2.6599059359999999E-3</v>
      </c>
      <c r="E664" s="203">
        <f t="shared" si="10"/>
        <v>-5.9294645192198088</v>
      </c>
    </row>
    <row r="665" spans="2:5" x14ac:dyDescent="0.2">
      <c r="B665" s="287" t="s">
        <v>3431</v>
      </c>
      <c r="C665" s="198">
        <v>2.6566261599999998E-4</v>
      </c>
      <c r="D665" s="198">
        <v>2.6566261599999998E-4</v>
      </c>
      <c r="E665" s="203">
        <f t="shared" si="10"/>
        <v>-8.2332834151353218</v>
      </c>
    </row>
    <row r="666" spans="2:5" x14ac:dyDescent="0.2">
      <c r="B666" s="287" t="s">
        <v>3432</v>
      </c>
      <c r="C666" s="198">
        <v>0.153254531024</v>
      </c>
      <c r="D666" s="198">
        <v>0.153254531024</v>
      </c>
      <c r="E666" s="203">
        <f t="shared" si="10"/>
        <v>-1.8756551383777662</v>
      </c>
    </row>
    <row r="667" spans="2:5" x14ac:dyDescent="0.2">
      <c r="B667" s="287" t="s">
        <v>3433</v>
      </c>
      <c r="C667" s="198">
        <v>6.6940419420000001E-3</v>
      </c>
      <c r="D667" s="198">
        <v>6.6940419420000001E-3</v>
      </c>
      <c r="E667" s="203">
        <f t="shared" si="10"/>
        <v>-5.006537410601636</v>
      </c>
    </row>
    <row r="668" spans="2:5" x14ac:dyDescent="0.2">
      <c r="B668" s="287" t="s">
        <v>0</v>
      </c>
      <c r="C668" s="198">
        <v>2.6238283000000001E-4</v>
      </c>
      <c r="D668" s="198">
        <v>2.6238283000000001E-4</v>
      </c>
      <c r="E668" s="203">
        <f t="shared" si="10"/>
        <v>-8.2457059374864858</v>
      </c>
    </row>
    <row r="669" spans="2:5" x14ac:dyDescent="0.2">
      <c r="B669" s="287" t="s">
        <v>1</v>
      </c>
      <c r="C669" s="198">
        <v>8.6586333799999998E-4</v>
      </c>
      <c r="D669" s="198">
        <v>8.6586333799999998E-4</v>
      </c>
      <c r="E669" s="203">
        <f t="shared" si="10"/>
        <v>-7.051783470168969</v>
      </c>
    </row>
    <row r="670" spans="2:5" x14ac:dyDescent="0.2">
      <c r="B670" s="287" t="s">
        <v>2</v>
      </c>
      <c r="C670" s="198">
        <v>1.1315259530000001E-3</v>
      </c>
      <c r="D670" s="198">
        <v>1.1315259530000001E-3</v>
      </c>
      <c r="E670" s="203">
        <f t="shared" si="10"/>
        <v>-6.7841881563441815</v>
      </c>
    </row>
    <row r="671" spans="2:5" x14ac:dyDescent="0.2">
      <c r="B671" s="287" t="s">
        <v>3</v>
      </c>
      <c r="C671" s="198">
        <v>3.9423020159999999E-3</v>
      </c>
      <c r="D671" s="198">
        <v>3.9423020159999999E-3</v>
      </c>
      <c r="E671" s="203">
        <f t="shared" si="10"/>
        <v>-5.5359904582700956</v>
      </c>
    </row>
    <row r="672" spans="2:5" x14ac:dyDescent="0.2">
      <c r="B672" s="287" t="s">
        <v>4</v>
      </c>
      <c r="C672" s="198">
        <v>4.4532925766000001E-2</v>
      </c>
      <c r="D672" s="198">
        <v>4.4532925766000001E-2</v>
      </c>
      <c r="E672" s="203">
        <f t="shared" si="10"/>
        <v>-3.1115264585506588</v>
      </c>
    </row>
    <row r="673" spans="2:5" x14ac:dyDescent="0.2">
      <c r="B673" s="287" t="s">
        <v>5</v>
      </c>
      <c r="C673" s="198">
        <v>1.01673347E-4</v>
      </c>
      <c r="D673" s="198">
        <v>1.01673347E-4</v>
      </c>
      <c r="E673" s="203">
        <f t="shared" si="10"/>
        <v>-9.19374536398694</v>
      </c>
    </row>
    <row r="674" spans="2:5" x14ac:dyDescent="0.2">
      <c r="B674" s="287" t="s">
        <v>6</v>
      </c>
      <c r="C674" s="198">
        <v>1.9649194157000002E-2</v>
      </c>
      <c r="D674" s="198">
        <v>1.9649194157000002E-2</v>
      </c>
      <c r="E674" s="203">
        <f t="shared" si="10"/>
        <v>-3.9297189513296753</v>
      </c>
    </row>
    <row r="675" spans="2:5" x14ac:dyDescent="0.2">
      <c r="B675" s="287" t="s">
        <v>7</v>
      </c>
      <c r="C675" s="198">
        <v>1.2397588710000001E-3</v>
      </c>
      <c r="D675" s="198">
        <v>1.2397588710000001E-3</v>
      </c>
      <c r="E675" s="203">
        <f t="shared" si="10"/>
        <v>-6.6928383771457369</v>
      </c>
    </row>
    <row r="676" spans="2:5" x14ac:dyDescent="0.2">
      <c r="B676" s="287" t="s">
        <v>8</v>
      </c>
      <c r="C676" s="198">
        <v>8.3001528379999995E-2</v>
      </c>
      <c r="D676" s="198">
        <v>8.3001528379999995E-2</v>
      </c>
      <c r="E676" s="203">
        <f t="shared" si="10"/>
        <v>-2.4888962571382112</v>
      </c>
    </row>
    <row r="677" spans="2:5" x14ac:dyDescent="0.2">
      <c r="B677" s="287" t="s">
        <v>9</v>
      </c>
      <c r="C677" s="198">
        <v>1.554618266E-3</v>
      </c>
      <c r="D677" s="198">
        <v>1.554618266E-3</v>
      </c>
      <c r="E677" s="203">
        <f t="shared" si="10"/>
        <v>-6.4665252515909701</v>
      </c>
    </row>
    <row r="678" spans="2:5" x14ac:dyDescent="0.2">
      <c r="B678" s="287" t="s">
        <v>10</v>
      </c>
      <c r="C678" s="198">
        <v>4.8508025639999999E-3</v>
      </c>
      <c r="D678" s="198">
        <v>4.8508025639999999E-3</v>
      </c>
      <c r="E678" s="203">
        <f t="shared" si="10"/>
        <v>-5.3286111106091703</v>
      </c>
    </row>
    <row r="679" spans="2:5" x14ac:dyDescent="0.2">
      <c r="B679" s="287" t="s">
        <v>11</v>
      </c>
      <c r="C679" s="198">
        <v>3.0305216829999999E-3</v>
      </c>
      <c r="D679" s="198">
        <v>3.0305216829999999E-3</v>
      </c>
      <c r="E679" s="203">
        <f t="shared" si="10"/>
        <v>-5.7990205016736009</v>
      </c>
    </row>
    <row r="680" spans="2:5" x14ac:dyDescent="0.2">
      <c r="B680" s="287" t="s">
        <v>12</v>
      </c>
      <c r="C680" s="198">
        <v>0.19734796555</v>
      </c>
      <c r="D680" s="198">
        <v>0.19734796555</v>
      </c>
      <c r="E680" s="203">
        <f t="shared" si="10"/>
        <v>-1.622786785768576</v>
      </c>
    </row>
    <row r="681" spans="2:5" x14ac:dyDescent="0.2">
      <c r="B681" s="287" t="s">
        <v>13</v>
      </c>
      <c r="C681" s="198">
        <v>1.6438284279000001E-2</v>
      </c>
      <c r="D681" s="198">
        <v>1.6438284279000001E-2</v>
      </c>
      <c r="E681" s="203">
        <f t="shared" si="10"/>
        <v>-4.1081422573914983</v>
      </c>
    </row>
    <row r="682" spans="2:5" x14ac:dyDescent="0.2">
      <c r="B682" s="287" t="s">
        <v>14</v>
      </c>
      <c r="C682" s="198">
        <v>2.2892901889999999E-3</v>
      </c>
      <c r="D682" s="198">
        <v>2.2892901889999999E-3</v>
      </c>
      <c r="E682" s="203">
        <f t="shared" si="10"/>
        <v>-6.0795134705992417</v>
      </c>
    </row>
    <row r="683" spans="2:5" x14ac:dyDescent="0.2">
      <c r="B683" s="287" t="s">
        <v>15</v>
      </c>
      <c r="C683" s="198">
        <v>2.1758096150999998E-2</v>
      </c>
      <c r="D683" s="198">
        <v>2.1758096150999998E-2</v>
      </c>
      <c r="E683" s="203">
        <f t="shared" si="10"/>
        <v>-3.8277693538827982</v>
      </c>
    </row>
    <row r="684" spans="2:5" x14ac:dyDescent="0.2">
      <c r="B684" s="287" t="s">
        <v>16</v>
      </c>
      <c r="C684" s="198">
        <v>0.221382232747</v>
      </c>
      <c r="D684" s="198">
        <v>0.221382232747</v>
      </c>
      <c r="E684" s="203">
        <f t="shared" si="10"/>
        <v>-1.5078645114896478</v>
      </c>
    </row>
    <row r="685" spans="2:5" x14ac:dyDescent="0.2">
      <c r="B685" s="287" t="s">
        <v>17</v>
      </c>
      <c r="C685" s="198">
        <v>1.551338481E-3</v>
      </c>
      <c r="D685" s="198">
        <v>1.551338481E-3</v>
      </c>
      <c r="E685" s="203">
        <f t="shared" si="10"/>
        <v>-6.4686371845547663</v>
      </c>
    </row>
    <row r="686" spans="2:5" x14ac:dyDescent="0.2">
      <c r="B686" s="287" t="s">
        <v>18</v>
      </c>
      <c r="C686" s="198">
        <v>0.49334531548299998</v>
      </c>
      <c r="D686" s="198">
        <v>0.49334531548299998</v>
      </c>
      <c r="E686" s="203">
        <f t="shared" si="10"/>
        <v>-0.70654591304582193</v>
      </c>
    </row>
    <row r="687" spans="2:5" x14ac:dyDescent="0.2">
      <c r="B687" s="287" t="s">
        <v>19</v>
      </c>
      <c r="C687" s="198">
        <v>0.27093650991500001</v>
      </c>
      <c r="D687" s="198">
        <v>0.27093650991500001</v>
      </c>
      <c r="E687" s="203">
        <f t="shared" si="10"/>
        <v>-1.3058707663069171</v>
      </c>
    </row>
    <row r="688" spans="2:5" x14ac:dyDescent="0.2">
      <c r="B688" s="287" t="s">
        <v>20</v>
      </c>
      <c r="C688" s="198">
        <v>0.23512781323599999</v>
      </c>
      <c r="D688" s="198">
        <v>0.23512781323599999</v>
      </c>
      <c r="E688" s="203">
        <f t="shared" si="10"/>
        <v>-1.4476260265797831</v>
      </c>
    </row>
    <row r="689" spans="2:5" x14ac:dyDescent="0.2">
      <c r="B689" s="287" t="s">
        <v>21</v>
      </c>
      <c r="C689" s="198">
        <v>3.8045510399999999E-4</v>
      </c>
      <c r="D689" s="198">
        <v>3.8045510399999999E-4</v>
      </c>
      <c r="E689" s="203">
        <f t="shared" si="10"/>
        <v>-7.874142379739788</v>
      </c>
    </row>
    <row r="690" spans="2:5" x14ac:dyDescent="0.2">
      <c r="B690" s="287" t="s">
        <v>22</v>
      </c>
      <c r="C690" s="198">
        <v>2.7386207850000001E-3</v>
      </c>
      <c r="D690" s="198">
        <v>2.7386207850000001E-3</v>
      </c>
      <c r="E690" s="203">
        <f t="shared" si="10"/>
        <v>-5.9003008484505983</v>
      </c>
    </row>
    <row r="691" spans="2:5" x14ac:dyDescent="0.2">
      <c r="B691" s="287" t="s">
        <v>23</v>
      </c>
      <c r="C691" s="198">
        <v>1.8301202370000001E-3</v>
      </c>
      <c r="D691" s="198">
        <v>1.8301202370000001E-3</v>
      </c>
      <c r="E691" s="203">
        <f t="shared" si="10"/>
        <v>-6.3033736110084844</v>
      </c>
    </row>
    <row r="692" spans="2:5" x14ac:dyDescent="0.2">
      <c r="B692" s="287" t="s">
        <v>24</v>
      </c>
      <c r="C692" s="198">
        <v>3.0741428280999999E-2</v>
      </c>
      <c r="D692" s="198">
        <v>3.0741428280999999E-2</v>
      </c>
      <c r="E692" s="203">
        <f t="shared" si="10"/>
        <v>-3.4821440786784628</v>
      </c>
    </row>
    <row r="693" spans="2:5" x14ac:dyDescent="0.2">
      <c r="B693" s="287" t="s">
        <v>25</v>
      </c>
      <c r="C693" s="198">
        <v>0.10554677302</v>
      </c>
      <c r="D693" s="198">
        <v>0.10554677302</v>
      </c>
      <c r="E693" s="203">
        <f t="shared" si="10"/>
        <v>-2.24860107815375</v>
      </c>
    </row>
    <row r="694" spans="2:5" x14ac:dyDescent="0.2">
      <c r="B694" s="287" t="s">
        <v>26</v>
      </c>
      <c r="C694" s="198">
        <v>1.0298526069999999E-3</v>
      </c>
      <c r="D694" s="198">
        <v>1.0298526069999999E-3</v>
      </c>
      <c r="E694" s="203">
        <f t="shared" si="10"/>
        <v>-6.878339586980375</v>
      </c>
    </row>
    <row r="695" spans="2:5" x14ac:dyDescent="0.2">
      <c r="B695" s="287" t="s">
        <v>27</v>
      </c>
      <c r="C695" s="198">
        <v>1.338152432E-3</v>
      </c>
      <c r="D695" s="198">
        <v>1.338152432E-3</v>
      </c>
      <c r="E695" s="203">
        <f t="shared" si="10"/>
        <v>-6.6164653985035056</v>
      </c>
    </row>
    <row r="696" spans="2:5" x14ac:dyDescent="0.2">
      <c r="B696" s="287" t="s">
        <v>28</v>
      </c>
      <c r="C696" s="198">
        <v>0.13980741100399999</v>
      </c>
      <c r="D696" s="198">
        <v>0.13980741100399999</v>
      </c>
      <c r="E696" s="203">
        <f t="shared" si="10"/>
        <v>-1.9674894391139521</v>
      </c>
    </row>
    <row r="697" spans="2:5" x14ac:dyDescent="0.2">
      <c r="B697" s="287" t="s">
        <v>29</v>
      </c>
      <c r="C697" s="198">
        <v>0.158557943969</v>
      </c>
      <c r="D697" s="198">
        <v>0.158557943969</v>
      </c>
      <c r="E697" s="203">
        <f t="shared" si="10"/>
        <v>-1.8416351753803424</v>
      </c>
    </row>
    <row r="698" spans="2:5" x14ac:dyDescent="0.2">
      <c r="B698" s="287" t="s">
        <v>30</v>
      </c>
      <c r="C698" s="198">
        <v>7.1364849884999998E-2</v>
      </c>
      <c r="D698" s="198">
        <v>7.1364849884999998E-2</v>
      </c>
      <c r="E698" s="203">
        <f t="shared" si="10"/>
        <v>-2.6399498293847166</v>
      </c>
    </row>
    <row r="699" spans="2:5" x14ac:dyDescent="0.2">
      <c r="B699" s="287" t="s">
        <v>31</v>
      </c>
      <c r="C699" s="198">
        <v>3.1462981063000002E-2</v>
      </c>
      <c r="D699" s="198">
        <v>3.1462981063000002E-2</v>
      </c>
      <c r="E699" s="203">
        <f t="shared" si="10"/>
        <v>-3.4589436285938913</v>
      </c>
    </row>
    <row r="700" spans="2:5" x14ac:dyDescent="0.2">
      <c r="B700" s="287" t="s">
        <v>32</v>
      </c>
      <c r="C700" s="198">
        <v>1.2987950069999999E-3</v>
      </c>
      <c r="D700" s="198">
        <v>1.2987950069999999E-3</v>
      </c>
      <c r="E700" s="203">
        <f t="shared" si="10"/>
        <v>-6.6463183620608044</v>
      </c>
    </row>
    <row r="701" spans="2:5" x14ac:dyDescent="0.2">
      <c r="B701" s="287" t="s">
        <v>33</v>
      </c>
      <c r="C701" s="198">
        <v>1.7336945470999999E-2</v>
      </c>
      <c r="D701" s="198">
        <v>1.7336945470999999E-2</v>
      </c>
      <c r="E701" s="203">
        <f t="shared" si="10"/>
        <v>-4.0549154782218402</v>
      </c>
    </row>
    <row r="702" spans="2:5" x14ac:dyDescent="0.2">
      <c r="B702" s="287" t="s">
        <v>34</v>
      </c>
      <c r="C702" s="198">
        <v>7.6451797E-3</v>
      </c>
      <c r="D702" s="198">
        <v>7.6451797E-3</v>
      </c>
      <c r="E702" s="203">
        <f t="shared" si="10"/>
        <v>-4.873679934318174</v>
      </c>
    </row>
    <row r="703" spans="2:5" x14ac:dyDescent="0.2">
      <c r="B703" s="287" t="s">
        <v>35</v>
      </c>
      <c r="C703" s="198">
        <v>0.34648964571800001</v>
      </c>
      <c r="D703" s="198">
        <v>0.34648964571800001</v>
      </c>
      <c r="E703" s="203">
        <f t="shared" si="10"/>
        <v>-1.0599023432864041</v>
      </c>
    </row>
    <row r="704" spans="2:5" x14ac:dyDescent="0.2">
      <c r="B704" s="287" t="s">
        <v>36</v>
      </c>
      <c r="C704" s="198">
        <v>7.0089013380000001E-3</v>
      </c>
      <c r="D704" s="198">
        <v>7.0089013380000001E-3</v>
      </c>
      <c r="E704" s="203">
        <f t="shared" si="10"/>
        <v>-4.9605743180361301</v>
      </c>
    </row>
    <row r="705" spans="2:5" x14ac:dyDescent="0.2">
      <c r="B705" s="287" t="s">
        <v>37</v>
      </c>
      <c r="C705" s="198">
        <v>3.5618469129999998E-3</v>
      </c>
      <c r="D705" s="198">
        <v>3.5618469129999998E-3</v>
      </c>
      <c r="E705" s="203">
        <f t="shared" si="10"/>
        <v>-5.6374760728596884</v>
      </c>
    </row>
    <row r="706" spans="2:5" x14ac:dyDescent="0.2">
      <c r="B706" s="287" t="s">
        <v>38</v>
      </c>
      <c r="C706" s="198">
        <v>8.3634526999999995E-4</v>
      </c>
      <c r="D706" s="198">
        <v>8.3634526999999995E-4</v>
      </c>
      <c r="E706" s="203">
        <f t="shared" ref="E706:E769" si="11">IF(D706=0,"",LN(D706))</f>
        <v>-7.0864690277492413</v>
      </c>
    </row>
    <row r="707" spans="2:5" x14ac:dyDescent="0.2">
      <c r="B707" s="287" t="s">
        <v>39</v>
      </c>
      <c r="C707" s="198">
        <v>2.6064454343000001E-2</v>
      </c>
      <c r="D707" s="198">
        <v>2.6064454343000001E-2</v>
      </c>
      <c r="E707" s="203">
        <f t="shared" si="11"/>
        <v>-3.6471827954527103</v>
      </c>
    </row>
    <row r="708" spans="2:5" x14ac:dyDescent="0.2">
      <c r="B708" s="287" t="s">
        <v>40</v>
      </c>
      <c r="C708" s="198">
        <v>1.6497320416000001E-2</v>
      </c>
      <c r="D708" s="198">
        <v>1.6497320416000001E-2</v>
      </c>
      <c r="E708" s="203">
        <f t="shared" si="11"/>
        <v>-4.1045573102940551</v>
      </c>
    </row>
    <row r="709" spans="2:5" x14ac:dyDescent="0.2">
      <c r="B709" s="287" t="s">
        <v>41</v>
      </c>
      <c r="C709" s="198">
        <v>0.31765705252300003</v>
      </c>
      <c r="D709" s="198">
        <v>0.31765705252300003</v>
      </c>
      <c r="E709" s="203">
        <f t="shared" si="11"/>
        <v>-1.1467829293344129</v>
      </c>
    </row>
    <row r="710" spans="2:5" x14ac:dyDescent="0.2">
      <c r="B710" s="287" t="s">
        <v>42</v>
      </c>
      <c r="C710" s="198">
        <v>1.436873971E-2</v>
      </c>
      <c r="D710" s="198">
        <v>1.436873971E-2</v>
      </c>
      <c r="E710" s="203">
        <f t="shared" si="11"/>
        <v>-4.2427002855904901</v>
      </c>
    </row>
    <row r="711" spans="2:5" x14ac:dyDescent="0.2">
      <c r="B711" s="287" t="s">
        <v>43</v>
      </c>
      <c r="C711" s="198">
        <v>1.3847253836E-2</v>
      </c>
      <c r="D711" s="198">
        <v>1.3847253836E-2</v>
      </c>
      <c r="E711" s="203">
        <f t="shared" si="11"/>
        <v>-4.2796683449978365</v>
      </c>
    </row>
    <row r="712" spans="2:5" x14ac:dyDescent="0.2">
      <c r="B712" s="287" t="s">
        <v>44</v>
      </c>
      <c r="C712" s="198">
        <v>6.1987943600000004E-4</v>
      </c>
      <c r="D712" s="198">
        <v>6.1987943600000004E-4</v>
      </c>
      <c r="E712" s="203">
        <f t="shared" si="11"/>
        <v>-7.3859855568990742</v>
      </c>
    </row>
    <row r="713" spans="2:5" x14ac:dyDescent="0.2">
      <c r="B713" s="287" t="s">
        <v>45</v>
      </c>
      <c r="C713" s="198">
        <v>1.3053545776E-2</v>
      </c>
      <c r="D713" s="198">
        <v>1.3053545776E-2</v>
      </c>
      <c r="E713" s="203">
        <f t="shared" si="11"/>
        <v>-4.3386954751459097</v>
      </c>
    </row>
    <row r="714" spans="2:5" x14ac:dyDescent="0.2">
      <c r="B714" s="287" t="s">
        <v>46</v>
      </c>
      <c r="C714" s="198">
        <v>0.43228883101900001</v>
      </c>
      <c r="D714" s="198">
        <v>0.43228883101900001</v>
      </c>
      <c r="E714" s="203">
        <f t="shared" si="11"/>
        <v>-0.83866132382320369</v>
      </c>
    </row>
    <row r="715" spans="2:5" x14ac:dyDescent="0.2">
      <c r="B715" s="287" t="s">
        <v>47</v>
      </c>
      <c r="C715" s="198">
        <v>1.0823291799999999E-4</v>
      </c>
      <c r="D715" s="198">
        <v>1.0823291799999999E-4</v>
      </c>
      <c r="E715" s="203">
        <f t="shared" si="11"/>
        <v>-9.1312250049193047</v>
      </c>
    </row>
    <row r="716" spans="2:5" x14ac:dyDescent="0.2">
      <c r="B716" s="287" t="s">
        <v>48</v>
      </c>
      <c r="C716" s="198">
        <v>2.8730919849999999E-3</v>
      </c>
      <c r="D716" s="198">
        <v>2.8730919849999999E-3</v>
      </c>
      <c r="E716" s="203">
        <f t="shared" si="11"/>
        <v>-5.8523664824421768</v>
      </c>
    </row>
    <row r="717" spans="2:5" x14ac:dyDescent="0.2">
      <c r="B717" s="287" t="s">
        <v>49</v>
      </c>
      <c r="C717" s="198">
        <v>1.1292891393190001</v>
      </c>
      <c r="D717" s="198">
        <v>1.1292891393190001</v>
      </c>
      <c r="E717" s="203">
        <f t="shared" si="11"/>
        <v>0.12158835452157343</v>
      </c>
    </row>
    <row r="718" spans="2:5" x14ac:dyDescent="0.2">
      <c r="B718" s="287" t="s">
        <v>50</v>
      </c>
      <c r="C718" s="198">
        <v>2.292569975E-3</v>
      </c>
      <c r="D718" s="198">
        <v>2.292569975E-3</v>
      </c>
      <c r="E718" s="203">
        <f t="shared" si="11"/>
        <v>-6.0780818308534652</v>
      </c>
    </row>
    <row r="719" spans="2:5" x14ac:dyDescent="0.2">
      <c r="B719" s="287" t="s">
        <v>51</v>
      </c>
      <c r="C719" s="198">
        <v>1.338152432E-3</v>
      </c>
      <c r="D719" s="198">
        <v>1.338152432E-3</v>
      </c>
      <c r="E719" s="203">
        <f t="shared" si="11"/>
        <v>-6.6164653985035056</v>
      </c>
    </row>
    <row r="720" spans="2:5" x14ac:dyDescent="0.2">
      <c r="B720" s="287" t="s">
        <v>52</v>
      </c>
      <c r="C720" s="198">
        <v>8.068272013E-3</v>
      </c>
      <c r="D720" s="198">
        <v>8.068272013E-3</v>
      </c>
      <c r="E720" s="203">
        <f t="shared" si="11"/>
        <v>-4.8198159444114115</v>
      </c>
    </row>
    <row r="721" spans="2:5" x14ac:dyDescent="0.2">
      <c r="B721" s="287" t="s">
        <v>53</v>
      </c>
      <c r="C721" s="198">
        <v>1.916621296303</v>
      </c>
      <c r="D721" s="198">
        <v>1.916621296303</v>
      </c>
      <c r="E721" s="203">
        <f t="shared" si="11"/>
        <v>0.65056389436688822</v>
      </c>
    </row>
    <row r="722" spans="2:5" x14ac:dyDescent="0.2">
      <c r="B722" s="287" t="s">
        <v>54</v>
      </c>
      <c r="C722" s="198">
        <v>1.525100198E-3</v>
      </c>
      <c r="D722" s="198">
        <v>1.525100198E-3</v>
      </c>
      <c r="E722" s="203">
        <f t="shared" si="11"/>
        <v>-6.4856951674745922</v>
      </c>
    </row>
    <row r="723" spans="2:5" x14ac:dyDescent="0.2">
      <c r="B723" s="287" t="s">
        <v>55</v>
      </c>
      <c r="C723" s="198">
        <v>5.828178604E-3</v>
      </c>
      <c r="D723" s="198">
        <v>5.828178604E-3</v>
      </c>
      <c r="E723" s="203">
        <f t="shared" si="11"/>
        <v>-5.1450507452711207</v>
      </c>
    </row>
    <row r="724" spans="2:5" x14ac:dyDescent="0.2">
      <c r="B724" s="287" t="s">
        <v>56</v>
      </c>
      <c r="C724" s="198">
        <v>0</v>
      </c>
      <c r="D724" s="198">
        <v>0</v>
      </c>
      <c r="E724" s="203" t="str">
        <f t="shared" si="11"/>
        <v/>
      </c>
    </row>
    <row r="725" spans="2:5" x14ac:dyDescent="0.2">
      <c r="B725" s="287" t="s">
        <v>57</v>
      </c>
      <c r="C725" s="198">
        <v>1.498861915E-3</v>
      </c>
      <c r="D725" s="198">
        <v>1.498861915E-3</v>
      </c>
      <c r="E725" s="203">
        <f t="shared" si="11"/>
        <v>-6.5030491821835259</v>
      </c>
    </row>
    <row r="726" spans="2:5" x14ac:dyDescent="0.2">
      <c r="B726" s="287" t="s">
        <v>58</v>
      </c>
      <c r="C726" s="198">
        <v>0.43194117377000002</v>
      </c>
      <c r="D726" s="198">
        <v>0.43194117377000002</v>
      </c>
      <c r="E726" s="203">
        <f t="shared" si="11"/>
        <v>-0.8394658718389556</v>
      </c>
    </row>
    <row r="727" spans="2:5" x14ac:dyDescent="0.2">
      <c r="B727" s="287" t="s">
        <v>59</v>
      </c>
      <c r="C727" s="198">
        <v>8.8357417900000006E-3</v>
      </c>
      <c r="D727" s="198">
        <v>8.8357417900000006E-3</v>
      </c>
      <c r="E727" s="203">
        <f t="shared" si="11"/>
        <v>-4.7289502163501203</v>
      </c>
    </row>
    <row r="728" spans="2:5" x14ac:dyDescent="0.2">
      <c r="B728" s="287" t="s">
        <v>60</v>
      </c>
      <c r="C728" s="198">
        <v>1.154484451E-3</v>
      </c>
      <c r="D728" s="198">
        <v>1.154484451E-3</v>
      </c>
      <c r="E728" s="203">
        <f t="shared" si="11"/>
        <v>-6.7641013974284583</v>
      </c>
    </row>
    <row r="729" spans="2:5" x14ac:dyDescent="0.2">
      <c r="B729" s="287" t="s">
        <v>61</v>
      </c>
      <c r="C729" s="198">
        <v>1.9153946569999999E-3</v>
      </c>
      <c r="D729" s="198">
        <v>1.9153946569999999E-3</v>
      </c>
      <c r="E729" s="203">
        <f t="shared" si="11"/>
        <v>-6.2578315903763126</v>
      </c>
    </row>
    <row r="730" spans="2:5" x14ac:dyDescent="0.2">
      <c r="B730" s="287" t="s">
        <v>62</v>
      </c>
      <c r="C730" s="198">
        <v>1.3512715729999999E-3</v>
      </c>
      <c r="D730" s="198">
        <v>1.3512715729999999E-3</v>
      </c>
      <c r="E730" s="203">
        <f t="shared" si="11"/>
        <v>-6.606709223920908</v>
      </c>
    </row>
    <row r="731" spans="2:5" x14ac:dyDescent="0.2">
      <c r="B731" s="287" t="s">
        <v>63</v>
      </c>
      <c r="C731" s="198">
        <v>4.2335469567000003E-2</v>
      </c>
      <c r="D731" s="198">
        <v>4.2335469567000003E-2</v>
      </c>
      <c r="E731" s="203">
        <f t="shared" si="11"/>
        <v>-3.1621300202522318</v>
      </c>
    </row>
    <row r="732" spans="2:5" x14ac:dyDescent="0.2">
      <c r="B732" s="287" t="s">
        <v>64</v>
      </c>
      <c r="C732" s="198">
        <v>1.24631845E-4</v>
      </c>
      <c r="D732" s="198">
        <v>1.24631845E-4</v>
      </c>
      <c r="E732" s="203">
        <f t="shared" si="11"/>
        <v>-8.9901464064162582</v>
      </c>
    </row>
    <row r="733" spans="2:5" x14ac:dyDescent="0.2">
      <c r="B733" s="287" t="s">
        <v>65</v>
      </c>
      <c r="C733" s="198">
        <v>9.1768394680000007E-3</v>
      </c>
      <c r="D733" s="198">
        <v>9.1768394680000007E-3</v>
      </c>
      <c r="E733" s="203">
        <f t="shared" si="11"/>
        <v>-4.6910724181608536</v>
      </c>
    </row>
    <row r="734" spans="2:5" x14ac:dyDescent="0.2">
      <c r="B734" s="287" t="s">
        <v>66</v>
      </c>
      <c r="C734" s="198">
        <v>9.6196104930000009E-3</v>
      </c>
      <c r="D734" s="198">
        <v>9.6196104930000009E-3</v>
      </c>
      <c r="E734" s="203">
        <f t="shared" si="11"/>
        <v>-4.6439515044173749</v>
      </c>
    </row>
    <row r="735" spans="2:5" x14ac:dyDescent="0.2">
      <c r="B735" s="287" t="s">
        <v>67</v>
      </c>
      <c r="C735" s="198">
        <v>9.7868795469999992E-3</v>
      </c>
      <c r="D735" s="198">
        <v>9.7868795469999992E-3</v>
      </c>
      <c r="E735" s="203">
        <f t="shared" si="11"/>
        <v>-4.6267126120628479</v>
      </c>
    </row>
    <row r="736" spans="2:5" x14ac:dyDescent="0.2">
      <c r="B736" s="287" t="s">
        <v>68</v>
      </c>
      <c r="C736" s="198">
        <v>1.3709502860000001E-3</v>
      </c>
      <c r="D736" s="198">
        <v>1.3709502860000001E-3</v>
      </c>
      <c r="E736" s="203">
        <f t="shared" si="11"/>
        <v>-6.592251140182678</v>
      </c>
    </row>
    <row r="737" spans="2:5" x14ac:dyDescent="0.2">
      <c r="B737" s="287" t="s">
        <v>69</v>
      </c>
      <c r="C737" s="198">
        <v>5.296853374E-3</v>
      </c>
      <c r="D737" s="198">
        <v>5.296853374E-3</v>
      </c>
      <c r="E737" s="203">
        <f t="shared" si="11"/>
        <v>-5.2406423377543536</v>
      </c>
    </row>
    <row r="738" spans="2:5" x14ac:dyDescent="0.2">
      <c r="B738" s="287" t="s">
        <v>70</v>
      </c>
      <c r="C738" s="198">
        <v>1.949832403E-2</v>
      </c>
      <c r="D738" s="198">
        <v>1.949832403E-2</v>
      </c>
      <c r="E738" s="203">
        <f t="shared" si="11"/>
        <v>-3.9374267642855938</v>
      </c>
    </row>
    <row r="739" spans="2:5" x14ac:dyDescent="0.2">
      <c r="B739" s="287" t="s">
        <v>71</v>
      </c>
      <c r="C739" s="198">
        <v>5.6740287000000005E-4</v>
      </c>
      <c r="D739" s="198">
        <v>5.6740287000000005E-4</v>
      </c>
      <c r="E739" s="203">
        <f t="shared" si="11"/>
        <v>-7.4744409774422875</v>
      </c>
    </row>
    <row r="740" spans="2:5" x14ac:dyDescent="0.2">
      <c r="B740" s="287" t="s">
        <v>72</v>
      </c>
      <c r="C740" s="198">
        <v>3.4936273770999997E-2</v>
      </c>
      <c r="D740" s="198">
        <v>3.4936273770999997E-2</v>
      </c>
      <c r="E740" s="203">
        <f t="shared" si="11"/>
        <v>-3.3542296264716698</v>
      </c>
    </row>
    <row r="741" spans="2:5" x14ac:dyDescent="0.2">
      <c r="B741" s="287" t="s">
        <v>73</v>
      </c>
      <c r="C741" s="198">
        <v>0.258345413877</v>
      </c>
      <c r="D741" s="198">
        <v>0.258345413877</v>
      </c>
      <c r="E741" s="203">
        <f t="shared" si="11"/>
        <v>-1.3534577759954345</v>
      </c>
    </row>
    <row r="742" spans="2:5" x14ac:dyDescent="0.2">
      <c r="B742" s="287" t="s">
        <v>74</v>
      </c>
      <c r="C742" s="198">
        <v>3.6110436939999998E-3</v>
      </c>
      <c r="D742" s="198">
        <v>3.6110436939999998E-3</v>
      </c>
      <c r="E742" s="203">
        <f t="shared" si="11"/>
        <v>-5.6237584365107853</v>
      </c>
    </row>
    <row r="743" spans="2:5" x14ac:dyDescent="0.2">
      <c r="B743" s="287" t="s">
        <v>75</v>
      </c>
      <c r="C743" s="198">
        <v>3.1649928830000001E-3</v>
      </c>
      <c r="D743" s="198">
        <v>3.1649928830000001E-3</v>
      </c>
      <c r="E743" s="203">
        <f t="shared" si="11"/>
        <v>-5.7556044720457136</v>
      </c>
    </row>
    <row r="744" spans="2:5" x14ac:dyDescent="0.2">
      <c r="B744" s="287" t="s">
        <v>76</v>
      </c>
      <c r="C744" s="198">
        <v>1.4112916450999999E-2</v>
      </c>
      <c r="D744" s="198">
        <v>1.4112916450999999E-2</v>
      </c>
      <c r="E744" s="203">
        <f t="shared" si="11"/>
        <v>-4.2606648405706249</v>
      </c>
    </row>
    <row r="745" spans="2:5" x14ac:dyDescent="0.2">
      <c r="B745" s="287" t="s">
        <v>77</v>
      </c>
      <c r="C745" s="198">
        <v>1.2430386559999999E-3</v>
      </c>
      <c r="D745" s="198">
        <v>1.2430386559999999E-3</v>
      </c>
      <c r="E745" s="203">
        <f t="shared" si="11"/>
        <v>-6.6901963679829821</v>
      </c>
    </row>
    <row r="746" spans="2:5" x14ac:dyDescent="0.2">
      <c r="B746" s="287" t="s">
        <v>78</v>
      </c>
      <c r="C746" s="198">
        <v>4.0997317140000003E-3</v>
      </c>
      <c r="D746" s="198">
        <v>4.0997317140000003E-3</v>
      </c>
      <c r="E746" s="203">
        <f t="shared" si="11"/>
        <v>-5.4968337430226342</v>
      </c>
    </row>
    <row r="747" spans="2:5" x14ac:dyDescent="0.2">
      <c r="B747" s="287" t="s">
        <v>79</v>
      </c>
      <c r="C747" s="198">
        <v>2.9914922367999999E-2</v>
      </c>
      <c r="D747" s="198">
        <v>2.9914922367999999E-2</v>
      </c>
      <c r="E747" s="203">
        <f t="shared" si="11"/>
        <v>-3.5093978472295864</v>
      </c>
    </row>
    <row r="748" spans="2:5" x14ac:dyDescent="0.2">
      <c r="B748" s="287" t="s">
        <v>80</v>
      </c>
      <c r="C748" s="198">
        <v>6.8121142160000002E-3</v>
      </c>
      <c r="D748" s="198">
        <v>6.8121142160000002E-3</v>
      </c>
      <c r="E748" s="203">
        <f t="shared" si="11"/>
        <v>-4.989052749440285</v>
      </c>
    </row>
    <row r="749" spans="2:5" x14ac:dyDescent="0.2">
      <c r="B749" s="287" t="s">
        <v>81</v>
      </c>
      <c r="C749" s="198">
        <v>1.152811759999</v>
      </c>
      <c r="D749" s="198">
        <v>1.152811759999</v>
      </c>
      <c r="E749" s="203">
        <f t="shared" si="11"/>
        <v>0.14220396689940798</v>
      </c>
    </row>
    <row r="750" spans="2:5" x14ac:dyDescent="0.2">
      <c r="B750" s="287" t="s">
        <v>82</v>
      </c>
      <c r="C750" s="198">
        <v>0.34459485692800002</v>
      </c>
      <c r="D750" s="198">
        <v>0.34459485692800002</v>
      </c>
      <c r="E750" s="203">
        <f t="shared" si="11"/>
        <v>-1.065385879758824</v>
      </c>
    </row>
    <row r="751" spans="2:5" x14ac:dyDescent="0.2">
      <c r="B751" s="287" t="s">
        <v>83</v>
      </c>
      <c r="C751" s="198">
        <v>4.5765442803000003E-2</v>
      </c>
      <c r="D751" s="198">
        <v>4.5765442803000003E-2</v>
      </c>
      <c r="E751" s="203">
        <f t="shared" si="11"/>
        <v>-3.0842259966104262</v>
      </c>
    </row>
    <row r="752" spans="2:5" x14ac:dyDescent="0.2">
      <c r="B752" s="287" t="s">
        <v>84</v>
      </c>
      <c r="C752" s="198">
        <v>6.5870530225000001E-2</v>
      </c>
      <c r="D752" s="198">
        <v>6.5870530225000001E-2</v>
      </c>
      <c r="E752" s="203">
        <f t="shared" si="11"/>
        <v>-2.7200641267946035</v>
      </c>
    </row>
    <row r="753" spans="2:5" x14ac:dyDescent="0.2">
      <c r="B753" s="287" t="s">
        <v>85</v>
      </c>
      <c r="C753" s="198">
        <v>1.08387581E-3</v>
      </c>
      <c r="D753" s="198">
        <v>1.08387581E-3</v>
      </c>
      <c r="E753" s="203">
        <f t="shared" si="11"/>
        <v>-6.8272119489485803</v>
      </c>
    </row>
    <row r="754" spans="2:5" x14ac:dyDescent="0.2">
      <c r="B754" s="287" t="s">
        <v>86</v>
      </c>
      <c r="C754" s="198">
        <v>1.5494570914E-2</v>
      </c>
      <c r="D754" s="198">
        <v>1.5494570914E-2</v>
      </c>
      <c r="E754" s="203">
        <f t="shared" si="11"/>
        <v>-4.1672655800264664</v>
      </c>
    </row>
    <row r="755" spans="2:5" x14ac:dyDescent="0.2">
      <c r="B755" s="287" t="s">
        <v>87</v>
      </c>
      <c r="C755" s="198">
        <v>0.30897902134100003</v>
      </c>
      <c r="D755" s="198">
        <v>0.30897902134100003</v>
      </c>
      <c r="E755" s="203">
        <f t="shared" si="11"/>
        <v>-1.1744818964894881</v>
      </c>
    </row>
    <row r="756" spans="2:5" x14ac:dyDescent="0.2">
      <c r="B756" s="287" t="s">
        <v>88</v>
      </c>
      <c r="C756" s="198">
        <v>3.7417981337E-2</v>
      </c>
      <c r="D756" s="198">
        <v>3.7417981337E-2</v>
      </c>
      <c r="E756" s="203">
        <f t="shared" si="11"/>
        <v>-3.2856039056896797</v>
      </c>
    </row>
    <row r="757" spans="2:5" x14ac:dyDescent="0.2">
      <c r="B757" s="287" t="s">
        <v>89</v>
      </c>
      <c r="C757" s="198">
        <v>6.076175439E-3</v>
      </c>
      <c r="D757" s="198">
        <v>6.076175439E-3</v>
      </c>
      <c r="E757" s="203">
        <f t="shared" si="11"/>
        <v>-5.1033798205706598</v>
      </c>
    </row>
    <row r="758" spans="2:5" x14ac:dyDescent="0.2">
      <c r="B758" s="287" t="s">
        <v>90</v>
      </c>
      <c r="C758" s="198">
        <v>0.24689720327600001</v>
      </c>
      <c r="D758" s="198">
        <v>0.24689720327600001</v>
      </c>
      <c r="E758" s="203">
        <f t="shared" si="11"/>
        <v>-1.3987832100503628</v>
      </c>
    </row>
    <row r="759" spans="2:5" x14ac:dyDescent="0.2">
      <c r="B759" s="287" t="s">
        <v>91</v>
      </c>
      <c r="C759" s="198">
        <v>2.9377887630000002E-3</v>
      </c>
      <c r="D759" s="198">
        <v>2.9377887630000002E-3</v>
      </c>
      <c r="E759" s="203">
        <f t="shared" si="11"/>
        <v>-5.8300981020453415</v>
      </c>
    </row>
    <row r="760" spans="2:5" x14ac:dyDescent="0.2">
      <c r="B760" s="287" t="s">
        <v>92</v>
      </c>
      <c r="C760" s="198">
        <v>0.35268348237899999</v>
      </c>
      <c r="D760" s="198">
        <v>0.35268348237899999</v>
      </c>
      <c r="E760" s="203">
        <f t="shared" si="11"/>
        <v>-1.0421842747647638</v>
      </c>
    </row>
    <row r="761" spans="2:5" x14ac:dyDescent="0.2">
      <c r="B761" s="287" t="s">
        <v>93</v>
      </c>
      <c r="C761" s="198">
        <v>8.3701096170000003E-2</v>
      </c>
      <c r="D761" s="198">
        <v>8.3701096170000003E-2</v>
      </c>
      <c r="E761" s="203">
        <f t="shared" si="11"/>
        <v>-2.480503205156694</v>
      </c>
    </row>
    <row r="762" spans="2:5" x14ac:dyDescent="0.2">
      <c r="B762" s="287" t="s">
        <v>94</v>
      </c>
      <c r="C762" s="198">
        <v>0.52172928341199998</v>
      </c>
      <c r="D762" s="198">
        <v>0.52172928341199998</v>
      </c>
      <c r="E762" s="203">
        <f t="shared" si="11"/>
        <v>-0.65060643977958876</v>
      </c>
    </row>
    <row r="763" spans="2:5" x14ac:dyDescent="0.2">
      <c r="B763" s="287" t="s">
        <v>95</v>
      </c>
      <c r="C763" s="198">
        <v>1.274767371E-3</v>
      </c>
      <c r="D763" s="198">
        <v>1.274767371E-3</v>
      </c>
      <c r="E763" s="203">
        <f t="shared" si="11"/>
        <v>-6.6649915711361718</v>
      </c>
    </row>
    <row r="764" spans="2:5" x14ac:dyDescent="0.2">
      <c r="B764" s="287" t="s">
        <v>96</v>
      </c>
      <c r="C764" s="198">
        <v>1.5886060380000001E-3</v>
      </c>
      <c r="D764" s="198">
        <v>1.5886060380000001E-3</v>
      </c>
      <c r="E764" s="203">
        <f t="shared" si="11"/>
        <v>-6.4448983529415456</v>
      </c>
    </row>
    <row r="765" spans="2:5" x14ac:dyDescent="0.2">
      <c r="B765" s="287" t="s">
        <v>97</v>
      </c>
      <c r="C765" s="198">
        <v>1.1233483026E-2</v>
      </c>
      <c r="D765" s="198">
        <v>1.1233483026E-2</v>
      </c>
      <c r="E765" s="203">
        <f t="shared" si="11"/>
        <v>-4.4888564046240411</v>
      </c>
    </row>
    <row r="766" spans="2:5" x14ac:dyDescent="0.2">
      <c r="B766" s="287" t="s">
        <v>98</v>
      </c>
      <c r="C766" s="198">
        <v>2.7213371468E-2</v>
      </c>
      <c r="D766" s="198">
        <v>2.7213371468E-2</v>
      </c>
      <c r="E766" s="203">
        <f t="shared" si="11"/>
        <v>-3.6040468283867035</v>
      </c>
    </row>
    <row r="767" spans="2:5" x14ac:dyDescent="0.2">
      <c r="B767" s="287" t="s">
        <v>99</v>
      </c>
      <c r="C767" s="198">
        <v>0.17766504031300001</v>
      </c>
      <c r="D767" s="198">
        <v>0.17766504031300001</v>
      </c>
      <c r="E767" s="203">
        <f t="shared" si="11"/>
        <v>-1.7278552974869004</v>
      </c>
    </row>
    <row r="768" spans="2:5" x14ac:dyDescent="0.2">
      <c r="B768" s="287" t="s">
        <v>100</v>
      </c>
      <c r="C768" s="198">
        <v>0.385225640295</v>
      </c>
      <c r="D768" s="198">
        <v>0.385225640295</v>
      </c>
      <c r="E768" s="203">
        <f t="shared" si="11"/>
        <v>-0.95392603768308137</v>
      </c>
    </row>
    <row r="769" spans="2:5" x14ac:dyDescent="0.2">
      <c r="B769" s="287" t="s">
        <v>101</v>
      </c>
      <c r="C769" s="198">
        <v>1.42359807E-4</v>
      </c>
      <c r="D769" s="198">
        <v>1.42359807E-4</v>
      </c>
      <c r="E769" s="203">
        <f t="shared" si="11"/>
        <v>-8.8571528530411001</v>
      </c>
    </row>
    <row r="770" spans="2:5" x14ac:dyDescent="0.2">
      <c r="B770" s="287" t="s">
        <v>102</v>
      </c>
      <c r="C770" s="198">
        <v>1.8797965539999999E-3</v>
      </c>
      <c r="D770" s="198">
        <v>1.8797965539999999E-3</v>
      </c>
      <c r="E770" s="203">
        <f t="shared" ref="E770:E833" si="12">IF(D770=0,"",LN(D770))</f>
        <v>-6.2765917239534952</v>
      </c>
    </row>
    <row r="771" spans="2:5" x14ac:dyDescent="0.2">
      <c r="B771" s="287" t="s">
        <v>103</v>
      </c>
      <c r="C771" s="198">
        <v>1.297415522E-3</v>
      </c>
      <c r="D771" s="198">
        <v>1.297415522E-3</v>
      </c>
      <c r="E771" s="203">
        <f t="shared" si="12"/>
        <v>-6.6473810533290303</v>
      </c>
    </row>
    <row r="772" spans="2:5" x14ac:dyDescent="0.2">
      <c r="B772" s="287" t="s">
        <v>104</v>
      </c>
      <c r="C772" s="198">
        <v>1.3750663260000001E-3</v>
      </c>
      <c r="D772" s="198">
        <v>1.3750663260000001E-3</v>
      </c>
      <c r="E772" s="203">
        <f t="shared" si="12"/>
        <v>-6.5892533119360639</v>
      </c>
    </row>
    <row r="773" spans="2:5" x14ac:dyDescent="0.2">
      <c r="B773" s="287" t="s">
        <v>105</v>
      </c>
      <c r="C773" s="198">
        <v>1.1272308428E-2</v>
      </c>
      <c r="D773" s="198">
        <v>1.1272308428E-2</v>
      </c>
      <c r="E773" s="203">
        <f t="shared" si="12"/>
        <v>-4.4854061424464016</v>
      </c>
    </row>
    <row r="774" spans="2:5" x14ac:dyDescent="0.2">
      <c r="B774" s="287" t="s">
        <v>106</v>
      </c>
      <c r="C774" s="198">
        <v>4.0514307159999999E-2</v>
      </c>
      <c r="D774" s="198">
        <v>4.0514307159999999E-2</v>
      </c>
      <c r="E774" s="203">
        <f t="shared" si="12"/>
        <v>-3.2061001040425237</v>
      </c>
    </row>
    <row r="775" spans="2:5" x14ac:dyDescent="0.2">
      <c r="B775" s="287" t="s">
        <v>107</v>
      </c>
      <c r="C775" s="198">
        <v>2.0399513388000001E-2</v>
      </c>
      <c r="D775" s="198">
        <v>2.0399513388000001E-2</v>
      </c>
      <c r="E775" s="203">
        <f t="shared" si="12"/>
        <v>-3.8922442319458779</v>
      </c>
    </row>
    <row r="776" spans="2:5" x14ac:dyDescent="0.2">
      <c r="B776" s="287" t="s">
        <v>108</v>
      </c>
      <c r="C776" s="198">
        <v>1.0062250060000001E-3</v>
      </c>
      <c r="D776" s="198">
        <v>1.0062250060000001E-3</v>
      </c>
      <c r="E776" s="203">
        <f t="shared" si="12"/>
        <v>-6.9015495682977521</v>
      </c>
    </row>
    <row r="777" spans="2:5" x14ac:dyDescent="0.2">
      <c r="B777" s="287" t="s">
        <v>109</v>
      </c>
      <c r="C777" s="198">
        <v>0.30961640502600002</v>
      </c>
      <c r="D777" s="198">
        <v>0.30961640502600002</v>
      </c>
      <c r="E777" s="203">
        <f t="shared" si="12"/>
        <v>-1.1724211508602917</v>
      </c>
    </row>
    <row r="778" spans="2:5" x14ac:dyDescent="0.2">
      <c r="B778" s="287" t="s">
        <v>110</v>
      </c>
      <c r="C778" s="198">
        <v>5.6199769629999997E-3</v>
      </c>
      <c r="D778" s="198">
        <v>5.6199769629999997E-3</v>
      </c>
      <c r="E778" s="203">
        <f t="shared" si="12"/>
        <v>-5.1814277141952587</v>
      </c>
    </row>
    <row r="779" spans="2:5" x14ac:dyDescent="0.2">
      <c r="B779" s="287" t="s">
        <v>111</v>
      </c>
      <c r="C779" s="198">
        <v>0.102628479726</v>
      </c>
      <c r="D779" s="198">
        <v>0.102628479726</v>
      </c>
      <c r="E779" s="203">
        <f t="shared" si="12"/>
        <v>-2.2766398045882785</v>
      </c>
    </row>
    <row r="780" spans="2:5" x14ac:dyDescent="0.2">
      <c r="B780" s="287" t="s">
        <v>112</v>
      </c>
      <c r="C780" s="198">
        <v>1.021399267494</v>
      </c>
      <c r="D780" s="198">
        <v>1.021399267494</v>
      </c>
      <c r="E780" s="203">
        <f t="shared" si="12"/>
        <v>2.1173518072347686E-2</v>
      </c>
    </row>
    <row r="781" spans="2:5" x14ac:dyDescent="0.2">
      <c r="B781" s="287" t="s">
        <v>113</v>
      </c>
      <c r="C781" s="198">
        <v>0.77305258253599995</v>
      </c>
      <c r="D781" s="198">
        <v>0.77305258253599995</v>
      </c>
      <c r="E781" s="203">
        <f t="shared" si="12"/>
        <v>-0.25740820872893971</v>
      </c>
    </row>
    <row r="782" spans="2:5" x14ac:dyDescent="0.2">
      <c r="B782" s="287" t="s">
        <v>114</v>
      </c>
      <c r="C782" s="198">
        <v>3.370044908E-2</v>
      </c>
      <c r="D782" s="198">
        <v>3.370044908E-2</v>
      </c>
      <c r="E782" s="203">
        <f t="shared" si="12"/>
        <v>-3.3902441158965853</v>
      </c>
    </row>
    <row r="783" spans="2:5" x14ac:dyDescent="0.2">
      <c r="B783" s="287" t="s">
        <v>115</v>
      </c>
      <c r="C783" s="198">
        <v>1.7591142630999999E-2</v>
      </c>
      <c r="D783" s="198">
        <v>1.7591142630999999E-2</v>
      </c>
      <c r="E783" s="203">
        <f t="shared" si="12"/>
        <v>-4.0403597632179205</v>
      </c>
    </row>
    <row r="784" spans="2:5" x14ac:dyDescent="0.2">
      <c r="B784" s="287" t="s">
        <v>116</v>
      </c>
      <c r="C784" s="198">
        <v>1.3960967529E-2</v>
      </c>
      <c r="D784" s="198">
        <v>1.3960967529E-2</v>
      </c>
      <c r="E784" s="203">
        <f t="shared" si="12"/>
        <v>-4.2714898768145888</v>
      </c>
    </row>
    <row r="785" spans="2:5" x14ac:dyDescent="0.2">
      <c r="B785" s="287" t="s">
        <v>117</v>
      </c>
      <c r="C785" s="198">
        <v>1.9241222222999999E-2</v>
      </c>
      <c r="D785" s="198">
        <v>1.9241222222999999E-2</v>
      </c>
      <c r="E785" s="203">
        <f t="shared" si="12"/>
        <v>-3.9507003106582603</v>
      </c>
    </row>
    <row r="786" spans="2:5" x14ac:dyDescent="0.2">
      <c r="B786" s="287" t="s">
        <v>118</v>
      </c>
      <c r="C786" s="198">
        <v>1.129172113E-2</v>
      </c>
      <c r="D786" s="198">
        <v>1.129172113E-2</v>
      </c>
      <c r="E786" s="203">
        <f t="shared" si="12"/>
        <v>-4.4836854651409803</v>
      </c>
    </row>
    <row r="787" spans="2:5" x14ac:dyDescent="0.2">
      <c r="B787" s="287" t="s">
        <v>119</v>
      </c>
      <c r="C787" s="198">
        <v>1.517426134E-3</v>
      </c>
      <c r="D787" s="198">
        <v>1.517426134E-3</v>
      </c>
      <c r="E787" s="203">
        <f t="shared" si="12"/>
        <v>-6.4907397123273674</v>
      </c>
    </row>
    <row r="788" spans="2:5" x14ac:dyDescent="0.2">
      <c r="B788" s="287" t="s">
        <v>120</v>
      </c>
      <c r="C788" s="198">
        <v>0.351845500782</v>
      </c>
      <c r="D788" s="198">
        <v>0.351845500782</v>
      </c>
      <c r="E788" s="203">
        <f t="shared" si="12"/>
        <v>-1.0445631179697972</v>
      </c>
    </row>
    <row r="789" spans="2:5" x14ac:dyDescent="0.2">
      <c r="B789" s="287" t="s">
        <v>121</v>
      </c>
      <c r="C789" s="198">
        <v>1.6377848813000001E-2</v>
      </c>
      <c r="D789" s="198">
        <v>1.6377848813000001E-2</v>
      </c>
      <c r="E789" s="203">
        <f t="shared" si="12"/>
        <v>-4.1118255392794465</v>
      </c>
    </row>
    <row r="790" spans="2:5" x14ac:dyDescent="0.2">
      <c r="B790" s="287" t="s">
        <v>122</v>
      </c>
      <c r="C790" s="198">
        <v>8.9201361469999994E-3</v>
      </c>
      <c r="D790" s="198">
        <v>8.9201361469999994E-3</v>
      </c>
      <c r="E790" s="203">
        <f t="shared" si="12"/>
        <v>-4.7194440693901072</v>
      </c>
    </row>
    <row r="791" spans="2:5" x14ac:dyDescent="0.2">
      <c r="B791" s="287" t="s">
        <v>123</v>
      </c>
      <c r="C791" s="198">
        <v>1.0052252520410001</v>
      </c>
      <c r="D791" s="198">
        <v>1.0052252520410001</v>
      </c>
      <c r="E791" s="203">
        <f t="shared" si="12"/>
        <v>5.2116477814325565E-3</v>
      </c>
    </row>
    <row r="792" spans="2:5" x14ac:dyDescent="0.2">
      <c r="B792" s="287" t="s">
        <v>124</v>
      </c>
      <c r="C792" s="198">
        <v>8.1759826060000002E-3</v>
      </c>
      <c r="D792" s="198">
        <v>8.1759826060000002E-3</v>
      </c>
      <c r="E792" s="203">
        <f t="shared" si="12"/>
        <v>-4.8065543729692353</v>
      </c>
    </row>
    <row r="793" spans="2:5" x14ac:dyDescent="0.2">
      <c r="B793" s="287" t="s">
        <v>125</v>
      </c>
      <c r="C793" s="198">
        <v>8.2245143579999999E-3</v>
      </c>
      <c r="D793" s="198">
        <v>8.2245143579999999E-3</v>
      </c>
      <c r="E793" s="203">
        <f t="shared" si="12"/>
        <v>-4.8006360286939644</v>
      </c>
    </row>
    <row r="794" spans="2:5" x14ac:dyDescent="0.2">
      <c r="B794" s="287" t="s">
        <v>126</v>
      </c>
      <c r="C794" s="198">
        <v>3.5654660979999998E-3</v>
      </c>
      <c r="D794" s="198">
        <v>3.5654660979999998E-3</v>
      </c>
      <c r="E794" s="203">
        <f t="shared" si="12"/>
        <v>-5.6364604908849714</v>
      </c>
    </row>
    <row r="795" spans="2:5" x14ac:dyDescent="0.2">
      <c r="B795" s="287" t="s">
        <v>127</v>
      </c>
      <c r="C795" s="198">
        <v>1.2521192190000001E-3</v>
      </c>
      <c r="D795" s="198">
        <v>1.2521192190000001E-3</v>
      </c>
      <c r="E795" s="203">
        <f t="shared" si="12"/>
        <v>-6.682917787994187</v>
      </c>
    </row>
    <row r="796" spans="2:5" x14ac:dyDescent="0.2">
      <c r="B796" s="287" t="s">
        <v>128</v>
      </c>
      <c r="C796" s="198">
        <v>3.1872419728E-2</v>
      </c>
      <c r="D796" s="198">
        <v>3.1872419728E-2</v>
      </c>
      <c r="E796" s="203">
        <f t="shared" si="12"/>
        <v>-3.4460142284899553</v>
      </c>
    </row>
    <row r="797" spans="2:5" x14ac:dyDescent="0.2">
      <c r="B797" s="287" t="s">
        <v>129</v>
      </c>
      <c r="C797" s="198">
        <v>6.7620908699999997E-4</v>
      </c>
      <c r="D797" s="198">
        <v>6.7620908699999997E-4</v>
      </c>
      <c r="E797" s="203">
        <f t="shared" si="12"/>
        <v>-7.299008229448928</v>
      </c>
    </row>
    <row r="798" spans="2:5" x14ac:dyDescent="0.2">
      <c r="B798" s="287" t="s">
        <v>130</v>
      </c>
      <c r="C798" s="198">
        <v>1.4158329989999999E-2</v>
      </c>
      <c r="D798" s="198">
        <v>1.4158329989999999E-2</v>
      </c>
      <c r="E798" s="203">
        <f t="shared" si="12"/>
        <v>-4.2574521362311843</v>
      </c>
    </row>
    <row r="799" spans="2:5" x14ac:dyDescent="0.2">
      <c r="B799" s="287" t="s">
        <v>131</v>
      </c>
      <c r="C799" s="198">
        <v>0.52119219868199995</v>
      </c>
      <c r="D799" s="198">
        <v>0.52119219868199995</v>
      </c>
      <c r="E799" s="203">
        <f t="shared" si="12"/>
        <v>-0.65163640183656146</v>
      </c>
    </row>
    <row r="800" spans="2:5" x14ac:dyDescent="0.2">
      <c r="B800" s="287" t="s">
        <v>132</v>
      </c>
      <c r="C800" s="198">
        <v>8.9256364130000002E-2</v>
      </c>
      <c r="D800" s="198">
        <v>8.9256364130000002E-2</v>
      </c>
      <c r="E800" s="203">
        <f t="shared" si="12"/>
        <v>-2.4162425540858847</v>
      </c>
    </row>
    <row r="801" spans="2:5" x14ac:dyDescent="0.2">
      <c r="B801" s="287" t="s">
        <v>133</v>
      </c>
      <c r="C801" s="198">
        <v>0.10993736168400001</v>
      </c>
      <c r="D801" s="198">
        <v>0.10993736168400001</v>
      </c>
      <c r="E801" s="203">
        <f t="shared" si="12"/>
        <v>-2.2078445146181815</v>
      </c>
    </row>
    <row r="802" spans="2:5" x14ac:dyDescent="0.2">
      <c r="B802" s="287" t="s">
        <v>134</v>
      </c>
      <c r="C802" s="198">
        <v>1.8118521009999999E-3</v>
      </c>
      <c r="D802" s="198">
        <v>1.8118521009999999E-3</v>
      </c>
      <c r="E802" s="203">
        <f t="shared" si="12"/>
        <v>-6.3134056966572834</v>
      </c>
    </row>
    <row r="803" spans="2:5" x14ac:dyDescent="0.2">
      <c r="B803" s="287" t="s">
        <v>135</v>
      </c>
      <c r="C803" s="198">
        <v>0.21560392913000001</v>
      </c>
      <c r="D803" s="198">
        <v>0.21560392913000001</v>
      </c>
      <c r="E803" s="203">
        <f t="shared" si="12"/>
        <v>-1.5343122159482323</v>
      </c>
    </row>
    <row r="804" spans="2:5" x14ac:dyDescent="0.2">
      <c r="B804" s="287" t="s">
        <v>136</v>
      </c>
      <c r="C804" s="198">
        <v>3.94724922E-4</v>
      </c>
      <c r="D804" s="198">
        <v>3.94724922E-4</v>
      </c>
      <c r="E804" s="203">
        <f t="shared" si="12"/>
        <v>-7.8373214356622691</v>
      </c>
    </row>
    <row r="805" spans="2:5" x14ac:dyDescent="0.2">
      <c r="B805" s="287" t="s">
        <v>137</v>
      </c>
      <c r="C805" s="198">
        <v>4.9728869270000003E-3</v>
      </c>
      <c r="D805" s="198">
        <v>4.9728869270000003E-3</v>
      </c>
      <c r="E805" s="203">
        <f t="shared" si="12"/>
        <v>-5.3037547368898954</v>
      </c>
    </row>
    <row r="806" spans="2:5" x14ac:dyDescent="0.2">
      <c r="B806" s="287" t="s">
        <v>138</v>
      </c>
      <c r="C806" s="198">
        <v>0.494878282364</v>
      </c>
      <c r="D806" s="198">
        <v>0.494878282364</v>
      </c>
      <c r="E806" s="203">
        <f t="shared" si="12"/>
        <v>-0.70344344086452726</v>
      </c>
    </row>
    <row r="807" spans="2:5" x14ac:dyDescent="0.2">
      <c r="B807" s="287" t="s">
        <v>139</v>
      </c>
      <c r="C807" s="198">
        <v>2.4621775870000001E-3</v>
      </c>
      <c r="D807" s="198">
        <v>2.4621775870000001E-3</v>
      </c>
      <c r="E807" s="203">
        <f t="shared" si="12"/>
        <v>-6.0067091226270533</v>
      </c>
    </row>
    <row r="808" spans="2:5" x14ac:dyDescent="0.2">
      <c r="B808" s="287" t="s">
        <v>140</v>
      </c>
      <c r="C808" s="198">
        <v>2.3126997890000001E-2</v>
      </c>
      <c r="D808" s="198">
        <v>2.3126997890000001E-2</v>
      </c>
      <c r="E808" s="203">
        <f t="shared" si="12"/>
        <v>-3.766754604072259</v>
      </c>
    </row>
    <row r="809" spans="2:5" x14ac:dyDescent="0.2">
      <c r="B809" s="287" t="s">
        <v>141</v>
      </c>
      <c r="C809" s="198">
        <v>9.4151600199999998E-4</v>
      </c>
      <c r="D809" s="198">
        <v>9.4151600199999998E-4</v>
      </c>
      <c r="E809" s="203">
        <f t="shared" si="12"/>
        <v>-6.968019213728974</v>
      </c>
    </row>
    <row r="810" spans="2:5" x14ac:dyDescent="0.2">
      <c r="B810" s="287" t="s">
        <v>142</v>
      </c>
      <c r="C810" s="198">
        <v>1.2974155223E-2</v>
      </c>
      <c r="D810" s="198">
        <v>1.2974155223E-2</v>
      </c>
      <c r="E810" s="203">
        <f t="shared" si="12"/>
        <v>-4.344795960103756</v>
      </c>
    </row>
    <row r="811" spans="2:5" x14ac:dyDescent="0.2">
      <c r="B811" s="287" t="s">
        <v>143</v>
      </c>
      <c r="C811" s="198">
        <v>1.4624234810000001E-3</v>
      </c>
      <c r="D811" s="198">
        <v>1.4624234810000001E-3</v>
      </c>
      <c r="E811" s="203">
        <f t="shared" si="12"/>
        <v>-6.5276603009107976</v>
      </c>
    </row>
    <row r="812" spans="2:5" x14ac:dyDescent="0.2">
      <c r="B812" s="287" t="s">
        <v>144</v>
      </c>
      <c r="C812" s="198">
        <v>4.7182569982000003E-2</v>
      </c>
      <c r="D812" s="198">
        <v>4.7182569982000003E-2</v>
      </c>
      <c r="E812" s="203">
        <f t="shared" si="12"/>
        <v>-3.0537307346336657</v>
      </c>
    </row>
    <row r="813" spans="2:5" x14ac:dyDescent="0.2">
      <c r="B813" s="287" t="s">
        <v>145</v>
      </c>
      <c r="C813" s="198">
        <v>3.2105372141000003E-2</v>
      </c>
      <c r="D813" s="198">
        <v>3.2105372141000003E-2</v>
      </c>
      <c r="E813" s="203">
        <f t="shared" si="12"/>
        <v>-3.438731906431244</v>
      </c>
    </row>
    <row r="814" spans="2:5" x14ac:dyDescent="0.2">
      <c r="B814" s="287" t="s">
        <v>146</v>
      </c>
      <c r="C814" s="198">
        <v>8.1856760149600003</v>
      </c>
      <c r="D814" s="198">
        <v>8.1856760149600003</v>
      </c>
      <c r="E814" s="203">
        <f t="shared" si="12"/>
        <v>2.1023857993441548</v>
      </c>
    </row>
    <row r="815" spans="2:5" x14ac:dyDescent="0.2">
      <c r="B815" s="287" t="s">
        <v>147</v>
      </c>
      <c r="C815" s="198">
        <v>8.9951985918999999E-2</v>
      </c>
      <c r="D815" s="198">
        <v>8.9951985918999999E-2</v>
      </c>
      <c r="E815" s="203">
        <f t="shared" si="12"/>
        <v>-2.408479240797071</v>
      </c>
    </row>
    <row r="816" spans="2:5" x14ac:dyDescent="0.2">
      <c r="B816" s="287" t="s">
        <v>148</v>
      </c>
      <c r="C816" s="198">
        <v>0.22051210705400001</v>
      </c>
      <c r="D816" s="198">
        <v>0.22051210705400001</v>
      </c>
      <c r="E816" s="203">
        <f t="shared" si="12"/>
        <v>-1.511802678328209</v>
      </c>
    </row>
    <row r="817" spans="2:5" x14ac:dyDescent="0.2">
      <c r="B817" s="287" t="s">
        <v>149</v>
      </c>
      <c r="C817" s="198">
        <v>9.8542106148000005E-2</v>
      </c>
      <c r="D817" s="198">
        <v>9.8542106148000005E-2</v>
      </c>
      <c r="E817" s="203">
        <f t="shared" si="12"/>
        <v>-2.3172713485611403</v>
      </c>
    </row>
    <row r="818" spans="2:5" x14ac:dyDescent="0.2">
      <c r="B818" s="287" t="s">
        <v>150</v>
      </c>
      <c r="C818" s="198">
        <v>8.67100648E-4</v>
      </c>
      <c r="D818" s="198">
        <v>8.67100648E-4</v>
      </c>
      <c r="E818" s="203">
        <f t="shared" si="12"/>
        <v>-7.05035550026279</v>
      </c>
    </row>
    <row r="819" spans="2:5" x14ac:dyDescent="0.2">
      <c r="B819" s="287" t="s">
        <v>151</v>
      </c>
      <c r="C819" s="198">
        <v>2.8009292211999999E-2</v>
      </c>
      <c r="D819" s="198">
        <v>2.8009292211999999E-2</v>
      </c>
      <c r="E819" s="203">
        <f t="shared" si="12"/>
        <v>-3.5752189591475614</v>
      </c>
    </row>
    <row r="820" spans="2:5" x14ac:dyDescent="0.2">
      <c r="B820" s="287" t="s">
        <v>152</v>
      </c>
      <c r="C820" s="198">
        <v>0</v>
      </c>
      <c r="D820" s="198">
        <v>0</v>
      </c>
      <c r="E820" s="203" t="str">
        <f t="shared" si="12"/>
        <v/>
      </c>
    </row>
    <row r="821" spans="2:5" x14ac:dyDescent="0.2">
      <c r="B821" s="287" t="s">
        <v>153</v>
      </c>
      <c r="C821" s="198">
        <v>1.1142890421E-2</v>
      </c>
      <c r="D821" s="198">
        <v>1.1142890421E-2</v>
      </c>
      <c r="E821" s="203">
        <f t="shared" si="12"/>
        <v>-4.4969536148523179</v>
      </c>
    </row>
    <row r="822" spans="2:5" x14ac:dyDescent="0.2">
      <c r="B822" s="287" t="s">
        <v>154</v>
      </c>
      <c r="C822" s="198">
        <v>2.2098124730000001E-3</v>
      </c>
      <c r="D822" s="198">
        <v>2.2098124730000001E-3</v>
      </c>
      <c r="E822" s="203">
        <f t="shared" si="12"/>
        <v>-6.1148476208989209</v>
      </c>
    </row>
    <row r="823" spans="2:5" x14ac:dyDescent="0.2">
      <c r="B823" s="287" t="s">
        <v>155</v>
      </c>
      <c r="C823" s="198">
        <v>3.4263417409999999E-3</v>
      </c>
      <c r="D823" s="198">
        <v>3.4263417409999999E-3</v>
      </c>
      <c r="E823" s="203">
        <f t="shared" si="12"/>
        <v>-5.6762621347845501</v>
      </c>
    </row>
    <row r="824" spans="2:5" x14ac:dyDescent="0.2">
      <c r="B824" s="287" t="s">
        <v>156</v>
      </c>
      <c r="C824" s="198">
        <v>8.2516921403999993E-2</v>
      </c>
      <c r="D824" s="198">
        <v>8.2516921403999993E-2</v>
      </c>
      <c r="E824" s="203">
        <f t="shared" si="12"/>
        <v>-2.4947518987459842</v>
      </c>
    </row>
    <row r="825" spans="2:5" x14ac:dyDescent="0.2">
      <c r="B825" s="287" t="s">
        <v>157</v>
      </c>
      <c r="C825" s="198">
        <v>1.326534574E-3</v>
      </c>
      <c r="D825" s="198">
        <v>1.326534574E-3</v>
      </c>
      <c r="E825" s="203">
        <f t="shared" si="12"/>
        <v>-6.6251853206477405</v>
      </c>
    </row>
    <row r="826" spans="2:5" x14ac:dyDescent="0.2">
      <c r="B826" s="287" t="s">
        <v>158</v>
      </c>
      <c r="C826" s="198">
        <v>9.531636231E-3</v>
      </c>
      <c r="D826" s="198">
        <v>9.531636231E-3</v>
      </c>
      <c r="E826" s="203">
        <f t="shared" si="12"/>
        <v>-4.653138883398749</v>
      </c>
    </row>
    <row r="827" spans="2:5" x14ac:dyDescent="0.2">
      <c r="B827" s="287" t="s">
        <v>159</v>
      </c>
      <c r="C827" s="198">
        <v>6.5071374030000004E-2</v>
      </c>
      <c r="D827" s="198">
        <v>6.5071374030000004E-2</v>
      </c>
      <c r="E827" s="203">
        <f t="shared" si="12"/>
        <v>-2.732270549515615</v>
      </c>
    </row>
    <row r="828" spans="2:5" x14ac:dyDescent="0.2">
      <c r="B828" s="287" t="s">
        <v>160</v>
      </c>
      <c r="C828" s="198">
        <v>9.3828055199999996E-4</v>
      </c>
      <c r="D828" s="198">
        <v>9.3828055199999996E-4</v>
      </c>
      <c r="E828" s="203">
        <f t="shared" si="12"/>
        <v>-6.9714615577294987</v>
      </c>
    </row>
    <row r="829" spans="2:5" x14ac:dyDescent="0.2">
      <c r="B829" s="287" t="s">
        <v>161</v>
      </c>
      <c r="C829" s="198">
        <v>0.17424840492300001</v>
      </c>
      <c r="D829" s="198">
        <v>0.17424840492300001</v>
      </c>
      <c r="E829" s="203">
        <f t="shared" si="12"/>
        <v>-1.74727338334036</v>
      </c>
    </row>
    <row r="830" spans="2:5" x14ac:dyDescent="0.2">
      <c r="B830" s="287" t="s">
        <v>162</v>
      </c>
      <c r="C830" s="198">
        <v>5.2414292899999998E-4</v>
      </c>
      <c r="D830" s="198">
        <v>5.2414292899999998E-4</v>
      </c>
      <c r="E830" s="203">
        <f t="shared" si="12"/>
        <v>-7.5537461455697388</v>
      </c>
    </row>
    <row r="831" spans="2:5" x14ac:dyDescent="0.2">
      <c r="B831" s="287" t="s">
        <v>163</v>
      </c>
      <c r="C831" s="198">
        <v>4.1990093051540001</v>
      </c>
      <c r="D831" s="198">
        <v>4.1990093051540001</v>
      </c>
      <c r="E831" s="203">
        <f t="shared" si="12"/>
        <v>1.4348486177400868</v>
      </c>
    </row>
    <row r="832" spans="2:5" x14ac:dyDescent="0.2">
      <c r="B832" s="287" t="s">
        <v>164</v>
      </c>
      <c r="C832" s="198">
        <v>4.3031487399999998E-4</v>
      </c>
      <c r="D832" s="198">
        <v>4.3031487399999998E-4</v>
      </c>
      <c r="E832" s="203">
        <f t="shared" si="12"/>
        <v>-7.7509933521356755</v>
      </c>
    </row>
    <row r="833" spans="2:5" x14ac:dyDescent="0.2">
      <c r="B833" s="287" t="s">
        <v>165</v>
      </c>
      <c r="C833" s="198">
        <v>4.277265138E-3</v>
      </c>
      <c r="D833" s="198">
        <v>4.277265138E-3</v>
      </c>
      <c r="E833" s="203">
        <f t="shared" si="12"/>
        <v>-5.4544414600758788</v>
      </c>
    </row>
    <row r="834" spans="2:5" x14ac:dyDescent="0.2">
      <c r="B834" s="287" t="s">
        <v>166</v>
      </c>
      <c r="C834" s="198">
        <v>1.5423391010000001E-2</v>
      </c>
      <c r="D834" s="198">
        <v>1.5423391010000001E-2</v>
      </c>
      <c r="E834" s="203">
        <f t="shared" ref="E834:E897" si="13">IF(D834=0,"",LN(D834))</f>
        <v>-4.1718700251662542</v>
      </c>
    </row>
    <row r="835" spans="2:5" x14ac:dyDescent="0.2">
      <c r="B835" s="287" t="s">
        <v>167</v>
      </c>
      <c r="C835" s="198">
        <v>2.0512754140000001E-3</v>
      </c>
      <c r="D835" s="198">
        <v>2.0512754140000001E-3</v>
      </c>
      <c r="E835" s="203">
        <f t="shared" si="13"/>
        <v>-6.1892935261181368</v>
      </c>
    </row>
    <row r="836" spans="2:5" x14ac:dyDescent="0.2">
      <c r="B836" s="287" t="s">
        <v>168</v>
      </c>
      <c r="C836" s="198">
        <v>0.75673944272600002</v>
      </c>
      <c r="D836" s="198">
        <v>0.75673944272600002</v>
      </c>
      <c r="E836" s="203">
        <f t="shared" si="13"/>
        <v>-0.27873628198568323</v>
      </c>
    </row>
    <row r="837" spans="2:5" x14ac:dyDescent="0.2">
      <c r="B837" s="287" t="s">
        <v>169</v>
      </c>
      <c r="C837" s="198">
        <v>3.5816433490000001E-3</v>
      </c>
      <c r="D837" s="198">
        <v>3.5816433490000001E-3</v>
      </c>
      <c r="E837" s="203">
        <f t="shared" si="13"/>
        <v>-5.6319335478608181</v>
      </c>
    </row>
    <row r="838" spans="2:5" x14ac:dyDescent="0.2">
      <c r="B838" s="287" t="s">
        <v>170</v>
      </c>
      <c r="C838" s="198">
        <v>1.637137791E-3</v>
      </c>
      <c r="D838" s="198">
        <v>1.637137791E-3</v>
      </c>
      <c r="E838" s="203">
        <f t="shared" si="13"/>
        <v>-6.4148058112582627</v>
      </c>
    </row>
    <row r="839" spans="2:5" x14ac:dyDescent="0.2">
      <c r="B839" s="287" t="s">
        <v>171</v>
      </c>
      <c r="C839" s="198">
        <v>9.3828055230000002E-3</v>
      </c>
      <c r="D839" s="198">
        <v>9.3828055230000002E-3</v>
      </c>
      <c r="E839" s="203">
        <f t="shared" si="13"/>
        <v>-4.6688764644157192</v>
      </c>
    </row>
    <row r="840" spans="2:5" x14ac:dyDescent="0.2">
      <c r="B840" s="287" t="s">
        <v>172</v>
      </c>
      <c r="C840" s="198">
        <v>9.3504510200000004E-4</v>
      </c>
      <c r="D840" s="198">
        <v>9.3504510200000004E-4</v>
      </c>
      <c r="E840" s="203">
        <f t="shared" si="13"/>
        <v>-6.9749157924058194</v>
      </c>
    </row>
    <row r="841" spans="2:5" x14ac:dyDescent="0.2">
      <c r="B841" s="287" t="s">
        <v>173</v>
      </c>
      <c r="C841" s="198">
        <v>5.8037505337999999E-2</v>
      </c>
      <c r="D841" s="198">
        <v>5.8037505337999999E-2</v>
      </c>
      <c r="E841" s="203">
        <f t="shared" si="13"/>
        <v>-2.8466658336610848</v>
      </c>
    </row>
    <row r="842" spans="2:5" x14ac:dyDescent="0.2">
      <c r="B842" s="287" t="s">
        <v>174</v>
      </c>
      <c r="C842" s="198">
        <v>1.1809393158E-2</v>
      </c>
      <c r="D842" s="198">
        <v>1.1809393158E-2</v>
      </c>
      <c r="E842" s="203">
        <f t="shared" si="13"/>
        <v>-4.4388600338356472</v>
      </c>
    </row>
    <row r="843" spans="2:5" x14ac:dyDescent="0.2">
      <c r="B843" s="287" t="s">
        <v>175</v>
      </c>
      <c r="C843" s="198">
        <v>6.2767733499999995E-4</v>
      </c>
      <c r="D843" s="198">
        <v>6.2767733499999995E-4</v>
      </c>
      <c r="E843" s="203">
        <f t="shared" si="13"/>
        <v>-7.3734843213060808</v>
      </c>
    </row>
    <row r="844" spans="2:5" x14ac:dyDescent="0.2">
      <c r="B844" s="287" t="s">
        <v>176</v>
      </c>
      <c r="C844" s="198">
        <v>1.1000530609999999E-3</v>
      </c>
      <c r="D844" s="198">
        <v>1.1000530609999999E-3</v>
      </c>
      <c r="E844" s="203">
        <f t="shared" si="13"/>
        <v>-6.8123968630684653</v>
      </c>
    </row>
    <row r="845" spans="2:5" x14ac:dyDescent="0.2">
      <c r="B845" s="287" t="s">
        <v>177</v>
      </c>
      <c r="C845" s="198">
        <v>0</v>
      </c>
      <c r="D845" s="198">
        <v>0</v>
      </c>
      <c r="E845" s="203" t="str">
        <f t="shared" si="13"/>
        <v/>
      </c>
    </row>
    <row r="846" spans="2:5" x14ac:dyDescent="0.2">
      <c r="B846" s="287" t="s">
        <v>178</v>
      </c>
      <c r="C846" s="198">
        <v>1.1958223867E-2</v>
      </c>
      <c r="D846" s="198">
        <v>1.1958223867E-2</v>
      </c>
      <c r="E846" s="203">
        <f t="shared" si="13"/>
        <v>-4.4263360475914535</v>
      </c>
    </row>
    <row r="847" spans="2:5" x14ac:dyDescent="0.2">
      <c r="B847" s="287" t="s">
        <v>179</v>
      </c>
      <c r="C847" s="198">
        <v>1.77949759E-4</v>
      </c>
      <c r="D847" s="198">
        <v>1.77949759E-4</v>
      </c>
      <c r="E847" s="203">
        <f t="shared" si="13"/>
        <v>-8.6340093003219991</v>
      </c>
    </row>
    <row r="848" spans="2:5" x14ac:dyDescent="0.2">
      <c r="B848" s="287" t="s">
        <v>180</v>
      </c>
      <c r="C848" s="198">
        <v>7.4835962669999997E-3</v>
      </c>
      <c r="D848" s="198">
        <v>7.4835962669999997E-3</v>
      </c>
      <c r="E848" s="203">
        <f t="shared" si="13"/>
        <v>-4.8950418181772299</v>
      </c>
    </row>
    <row r="849" spans="2:5" x14ac:dyDescent="0.2">
      <c r="B849" s="287" t="s">
        <v>181</v>
      </c>
      <c r="C849" s="198">
        <v>8.2795170109999996E-3</v>
      </c>
      <c r="D849" s="198">
        <v>8.2795170109999996E-3</v>
      </c>
      <c r="E849" s="203">
        <f t="shared" si="13"/>
        <v>-4.7939706442911776</v>
      </c>
    </row>
    <row r="850" spans="2:5" x14ac:dyDescent="0.2">
      <c r="B850" s="287" t="s">
        <v>182</v>
      </c>
      <c r="C850" s="198">
        <v>0.16905874283299999</v>
      </c>
      <c r="D850" s="198">
        <v>0.16905874283299999</v>
      </c>
      <c r="E850" s="203">
        <f t="shared" si="13"/>
        <v>-1.777509033726915</v>
      </c>
    </row>
    <row r="851" spans="2:5" x14ac:dyDescent="0.2">
      <c r="B851" s="287" t="s">
        <v>183</v>
      </c>
      <c r="C851" s="198">
        <v>8.1533344499999996E-4</v>
      </c>
      <c r="D851" s="198">
        <v>8.1533344499999996E-4</v>
      </c>
      <c r="E851" s="203">
        <f t="shared" si="13"/>
        <v>-7.1119133934269767</v>
      </c>
    </row>
    <row r="852" spans="2:5" x14ac:dyDescent="0.2">
      <c r="B852" s="287" t="s">
        <v>184</v>
      </c>
      <c r="C852" s="198">
        <v>1.1356430129999999E-3</v>
      </c>
      <c r="D852" s="198">
        <v>1.1356430129999999E-3</v>
      </c>
      <c r="E852" s="203">
        <f t="shared" si="13"/>
        <v>-6.7805562571894971</v>
      </c>
    </row>
    <row r="853" spans="2:5" x14ac:dyDescent="0.2">
      <c r="B853" s="287" t="s">
        <v>185</v>
      </c>
      <c r="C853" s="198">
        <v>2.0800709210000001E-2</v>
      </c>
      <c r="D853" s="198">
        <v>2.0800709210000001E-2</v>
      </c>
      <c r="E853" s="203">
        <f t="shared" si="13"/>
        <v>-3.8727681962215263</v>
      </c>
    </row>
    <row r="854" spans="2:5" x14ac:dyDescent="0.2">
      <c r="B854" s="287" t="s">
        <v>186</v>
      </c>
      <c r="C854" s="198">
        <v>6.3738368500000002E-4</v>
      </c>
      <c r="D854" s="198">
        <v>6.3738368500000002E-4</v>
      </c>
      <c r="E854" s="203">
        <f t="shared" si="13"/>
        <v>-7.3581387524805741</v>
      </c>
    </row>
    <row r="855" spans="2:5" x14ac:dyDescent="0.2">
      <c r="B855" s="287" t="s">
        <v>187</v>
      </c>
      <c r="C855" s="198">
        <v>2.4589421299999999E-4</v>
      </c>
      <c r="D855" s="198">
        <v>2.4589421299999999E-4</v>
      </c>
      <c r="E855" s="203">
        <f t="shared" si="13"/>
        <v>-8.3106091429759488</v>
      </c>
    </row>
    <row r="856" spans="2:5" x14ac:dyDescent="0.2">
      <c r="B856" s="287" t="s">
        <v>188</v>
      </c>
      <c r="C856" s="198">
        <v>7.2797629E-4</v>
      </c>
      <c r="D856" s="198">
        <v>7.2797629E-4</v>
      </c>
      <c r="E856" s="203">
        <f t="shared" si="13"/>
        <v>-7.2252420789792779</v>
      </c>
    </row>
    <row r="857" spans="2:5" x14ac:dyDescent="0.2">
      <c r="B857" s="287" t="s">
        <v>189</v>
      </c>
      <c r="C857" s="198">
        <v>0.74024835315500004</v>
      </c>
      <c r="D857" s="198">
        <v>0.74024835315500004</v>
      </c>
      <c r="E857" s="203">
        <f t="shared" si="13"/>
        <v>-0.30076953671753448</v>
      </c>
    </row>
    <row r="858" spans="2:5" x14ac:dyDescent="0.2">
      <c r="B858" s="287" t="s">
        <v>190</v>
      </c>
      <c r="C858" s="198">
        <v>0</v>
      </c>
      <c r="D858" s="198">
        <v>0</v>
      </c>
      <c r="E858" s="203" t="str">
        <f t="shared" si="13"/>
        <v/>
      </c>
    </row>
    <row r="859" spans="2:5" x14ac:dyDescent="0.2">
      <c r="B859" s="287" t="s">
        <v>191</v>
      </c>
      <c r="C859" s="198">
        <v>2.2224307289999998E-2</v>
      </c>
      <c r="D859" s="198">
        <v>2.2224307289999998E-2</v>
      </c>
      <c r="E859" s="203">
        <f t="shared" si="13"/>
        <v>-3.8065686661218958</v>
      </c>
    </row>
    <row r="860" spans="2:5" x14ac:dyDescent="0.2">
      <c r="B860" s="287" t="s">
        <v>192</v>
      </c>
      <c r="C860" s="198">
        <v>8.3151069599999997E-4</v>
      </c>
      <c r="D860" s="198">
        <v>8.3151069599999997E-4</v>
      </c>
      <c r="E860" s="203">
        <f t="shared" si="13"/>
        <v>-7.0922663959143266</v>
      </c>
    </row>
    <row r="861" spans="2:5" x14ac:dyDescent="0.2">
      <c r="B861" s="287" t="s">
        <v>193</v>
      </c>
      <c r="C861" s="198">
        <v>0.140554426742</v>
      </c>
      <c r="D861" s="198">
        <v>0.140554426742</v>
      </c>
      <c r="E861" s="203">
        <f t="shared" si="13"/>
        <v>-1.9621604862735702</v>
      </c>
    </row>
    <row r="862" spans="2:5" x14ac:dyDescent="0.2">
      <c r="B862" s="287" t="s">
        <v>194</v>
      </c>
      <c r="C862" s="198">
        <v>3.9796037219999997E-3</v>
      </c>
      <c r="D862" s="198">
        <v>3.9796037219999997E-3</v>
      </c>
      <c r="E862" s="203">
        <f t="shared" si="13"/>
        <v>-5.5265730319796305</v>
      </c>
    </row>
    <row r="863" spans="2:5" x14ac:dyDescent="0.2">
      <c r="B863" s="287" t="s">
        <v>195</v>
      </c>
      <c r="C863" s="198">
        <v>2.6530691479999999E-3</v>
      </c>
      <c r="D863" s="198">
        <v>2.6530691479999999E-3</v>
      </c>
      <c r="E863" s="203">
        <f t="shared" si="13"/>
        <v>-5.9320381400877951</v>
      </c>
    </row>
    <row r="864" spans="2:5" x14ac:dyDescent="0.2">
      <c r="B864" s="287" t="s">
        <v>196</v>
      </c>
      <c r="C864" s="198">
        <v>2.5301220409999999E-3</v>
      </c>
      <c r="D864" s="198">
        <v>2.5301220409999999E-3</v>
      </c>
      <c r="E864" s="203">
        <f t="shared" si="13"/>
        <v>-5.9794877398566939</v>
      </c>
    </row>
    <row r="865" spans="2:5" x14ac:dyDescent="0.2">
      <c r="B865" s="287" t="s">
        <v>197</v>
      </c>
      <c r="C865" s="198">
        <v>1.2618255699999999E-4</v>
      </c>
      <c r="D865" s="198">
        <v>1.2618255699999999E-4</v>
      </c>
      <c r="E865" s="203">
        <f t="shared" si="13"/>
        <v>-8.9777808345257171</v>
      </c>
    </row>
    <row r="866" spans="2:5" x14ac:dyDescent="0.2">
      <c r="B866" s="287" t="s">
        <v>198</v>
      </c>
      <c r="C866" s="198">
        <v>3.6715888648000003E-2</v>
      </c>
      <c r="D866" s="198">
        <v>3.6715888648000003E-2</v>
      </c>
      <c r="E866" s="203">
        <f t="shared" si="13"/>
        <v>-3.3045456844221346</v>
      </c>
    </row>
    <row r="867" spans="2:5" x14ac:dyDescent="0.2">
      <c r="B867" s="287" t="s">
        <v>199</v>
      </c>
      <c r="C867" s="198">
        <v>7.5741888719999999E-3</v>
      </c>
      <c r="D867" s="198">
        <v>7.5741888719999999E-3</v>
      </c>
      <c r="E867" s="203">
        <f t="shared" si="13"/>
        <v>-4.8830090129240951</v>
      </c>
    </row>
    <row r="868" spans="2:5" x14ac:dyDescent="0.2">
      <c r="B868" s="287" t="s">
        <v>200</v>
      </c>
      <c r="C868" s="198">
        <v>1.109759411E-3</v>
      </c>
      <c r="D868" s="198">
        <v>1.109759411E-3</v>
      </c>
      <c r="E868" s="203">
        <f t="shared" si="13"/>
        <v>-6.8036120339977337</v>
      </c>
    </row>
    <row r="869" spans="2:5" x14ac:dyDescent="0.2">
      <c r="B869" s="287" t="s">
        <v>201</v>
      </c>
      <c r="C869" s="198">
        <v>6.34148235E-4</v>
      </c>
      <c r="D869" s="198">
        <v>6.34148235E-4</v>
      </c>
      <c r="E869" s="203">
        <f t="shared" si="13"/>
        <v>-7.3632278217078824</v>
      </c>
    </row>
    <row r="870" spans="2:5" x14ac:dyDescent="0.2">
      <c r="B870" s="287" t="s">
        <v>202</v>
      </c>
      <c r="C870" s="198">
        <v>5.0227128602000001E-2</v>
      </c>
      <c r="D870" s="198">
        <v>5.0227128602000001E-2</v>
      </c>
      <c r="E870" s="203">
        <f t="shared" si="13"/>
        <v>-2.9911999878551598</v>
      </c>
    </row>
    <row r="871" spans="2:5" x14ac:dyDescent="0.2">
      <c r="B871" s="287" t="s">
        <v>203</v>
      </c>
      <c r="C871" s="198">
        <v>1.294180072E-3</v>
      </c>
      <c r="D871" s="198">
        <v>1.294180072E-3</v>
      </c>
      <c r="E871" s="203">
        <f t="shared" si="13"/>
        <v>-6.6498779333888809</v>
      </c>
    </row>
    <row r="872" spans="2:5" x14ac:dyDescent="0.2">
      <c r="B872" s="287" t="s">
        <v>204</v>
      </c>
      <c r="C872" s="198">
        <v>0.12580077391899999</v>
      </c>
      <c r="D872" s="198">
        <v>0.12580077391899999</v>
      </c>
      <c r="E872" s="203">
        <f t="shared" si="13"/>
        <v>-2.0730557827553882</v>
      </c>
    </row>
    <row r="873" spans="2:5" x14ac:dyDescent="0.2">
      <c r="B873" s="287" t="s">
        <v>205</v>
      </c>
      <c r="C873" s="198">
        <v>2.080394466E-3</v>
      </c>
      <c r="D873" s="198">
        <v>2.080394466E-3</v>
      </c>
      <c r="E873" s="203">
        <f t="shared" si="13"/>
        <v>-6.175197756134267</v>
      </c>
    </row>
    <row r="874" spans="2:5" x14ac:dyDescent="0.2">
      <c r="B874" s="287" t="s">
        <v>206</v>
      </c>
      <c r="C874" s="198">
        <v>2.355407731E-3</v>
      </c>
      <c r="D874" s="198">
        <v>2.355407731E-3</v>
      </c>
      <c r="E874" s="203">
        <f t="shared" si="13"/>
        <v>-6.0510414323171586</v>
      </c>
    </row>
    <row r="875" spans="2:5" x14ac:dyDescent="0.2">
      <c r="B875" s="287" t="s">
        <v>207</v>
      </c>
      <c r="C875" s="198">
        <v>9.2427105307000004E-2</v>
      </c>
      <c r="D875" s="198">
        <v>9.2427105307000004E-2</v>
      </c>
      <c r="E875" s="203">
        <f t="shared" si="13"/>
        <v>-2.3813349958741026</v>
      </c>
    </row>
    <row r="876" spans="2:5" x14ac:dyDescent="0.2">
      <c r="B876" s="287" t="s">
        <v>208</v>
      </c>
      <c r="C876" s="198">
        <v>4.3193259909999997E-3</v>
      </c>
      <c r="D876" s="198">
        <v>4.3193259909999997E-3</v>
      </c>
      <c r="E876" s="203">
        <f t="shared" si="13"/>
        <v>-5.4446559095004501</v>
      </c>
    </row>
    <row r="877" spans="2:5" x14ac:dyDescent="0.2">
      <c r="B877" s="287" t="s">
        <v>209</v>
      </c>
      <c r="C877" s="198">
        <v>1.8157346413E-2</v>
      </c>
      <c r="D877" s="198">
        <v>1.8157346413E-2</v>
      </c>
      <c r="E877" s="203">
        <f t="shared" si="13"/>
        <v>-4.0086800391180999</v>
      </c>
    </row>
    <row r="878" spans="2:5" x14ac:dyDescent="0.2">
      <c r="B878" s="287" t="s">
        <v>210</v>
      </c>
      <c r="C878" s="198">
        <v>2.1580452700000002E-3</v>
      </c>
      <c r="D878" s="198">
        <v>2.1580452700000002E-3</v>
      </c>
      <c r="E878" s="203">
        <f t="shared" si="13"/>
        <v>-6.1385524346090419</v>
      </c>
    </row>
    <row r="879" spans="2:5" x14ac:dyDescent="0.2">
      <c r="B879" s="287" t="s">
        <v>211</v>
      </c>
      <c r="C879" s="198">
        <v>1.2456483190000001E-3</v>
      </c>
      <c r="D879" s="198">
        <v>1.2456483190000001E-3</v>
      </c>
      <c r="E879" s="203">
        <f t="shared" si="13"/>
        <v>-6.6880991464499164</v>
      </c>
    </row>
    <row r="880" spans="2:5" x14ac:dyDescent="0.2">
      <c r="B880" s="287" t="s">
        <v>212</v>
      </c>
      <c r="C880" s="198">
        <v>6.9270988359999997E-3</v>
      </c>
      <c r="D880" s="198">
        <v>6.9270988359999997E-3</v>
      </c>
      <c r="E880" s="203">
        <f t="shared" si="13"/>
        <v>-4.9723141918176763</v>
      </c>
    </row>
    <row r="881" spans="2:5" x14ac:dyDescent="0.2">
      <c r="B881" s="287" t="s">
        <v>213</v>
      </c>
      <c r="C881" s="198">
        <v>1.9542119089999998E-3</v>
      </c>
      <c r="D881" s="198">
        <v>1.9542119089999998E-3</v>
      </c>
      <c r="E881" s="203">
        <f t="shared" si="13"/>
        <v>-6.2377682824187675</v>
      </c>
    </row>
    <row r="882" spans="2:5" x14ac:dyDescent="0.2">
      <c r="B882" s="287" t="s">
        <v>214</v>
      </c>
      <c r="C882" s="198">
        <v>2.2324606199999999E-4</v>
      </c>
      <c r="D882" s="198">
        <v>2.2324606199999999E-4</v>
      </c>
      <c r="E882" s="203">
        <f t="shared" si="13"/>
        <v>-8.4072359777809353</v>
      </c>
    </row>
    <row r="883" spans="2:5" x14ac:dyDescent="0.2">
      <c r="B883" s="287" t="s">
        <v>215</v>
      </c>
      <c r="C883" s="198">
        <v>2.4259405453E-2</v>
      </c>
      <c r="D883" s="198">
        <v>2.4259405453E-2</v>
      </c>
      <c r="E883" s="203">
        <f t="shared" si="13"/>
        <v>-3.7189508830625022</v>
      </c>
    </row>
    <row r="884" spans="2:5" x14ac:dyDescent="0.2">
      <c r="B884" s="287" t="s">
        <v>216</v>
      </c>
      <c r="C884" s="198">
        <v>1.4756888273E-2</v>
      </c>
      <c r="D884" s="198">
        <v>1.4756888273E-2</v>
      </c>
      <c r="E884" s="203">
        <f t="shared" si="13"/>
        <v>-4.2160453036482766</v>
      </c>
    </row>
    <row r="885" spans="2:5" x14ac:dyDescent="0.2">
      <c r="B885" s="287" t="s">
        <v>217</v>
      </c>
      <c r="C885" s="198">
        <v>2.326288679E-3</v>
      </c>
      <c r="D885" s="198">
        <v>2.326288679E-3</v>
      </c>
      <c r="E885" s="203">
        <f t="shared" si="13"/>
        <v>-6.063481122956361</v>
      </c>
    </row>
    <row r="886" spans="2:5" x14ac:dyDescent="0.2">
      <c r="B886" s="287" t="s">
        <v>218</v>
      </c>
      <c r="C886" s="198">
        <v>2.1237494985000001E-2</v>
      </c>
      <c r="D886" s="198">
        <v>2.1237494985000001E-2</v>
      </c>
      <c r="E886" s="203">
        <f t="shared" si="13"/>
        <v>-3.8519870281230197</v>
      </c>
    </row>
    <row r="887" spans="2:5" x14ac:dyDescent="0.2">
      <c r="B887" s="287" t="s">
        <v>219</v>
      </c>
      <c r="C887" s="198">
        <v>3.8932172022E-2</v>
      </c>
      <c r="D887" s="198">
        <v>3.8932172022E-2</v>
      </c>
      <c r="E887" s="203">
        <f t="shared" si="13"/>
        <v>-3.2459343259030446</v>
      </c>
    </row>
    <row r="888" spans="2:5" x14ac:dyDescent="0.2">
      <c r="B888" s="287" t="s">
        <v>220</v>
      </c>
      <c r="C888" s="198">
        <v>2.0522460494999999E-2</v>
      </c>
      <c r="D888" s="198">
        <v>2.0522460494999999E-2</v>
      </c>
      <c r="E888" s="203">
        <f t="shared" si="13"/>
        <v>-3.886235358704115</v>
      </c>
    </row>
    <row r="889" spans="2:5" x14ac:dyDescent="0.2">
      <c r="B889" s="287" t="s">
        <v>221</v>
      </c>
      <c r="C889" s="198">
        <v>4.2707942300000001E-4</v>
      </c>
      <c r="D889" s="198">
        <v>4.2707942300000001E-4</v>
      </c>
      <c r="E889" s="203">
        <f t="shared" si="13"/>
        <v>-7.7585405596900197</v>
      </c>
    </row>
    <row r="890" spans="2:5" x14ac:dyDescent="0.2">
      <c r="B890" s="287" t="s">
        <v>222</v>
      </c>
      <c r="C890" s="198">
        <v>4.0119582199999999E-4</v>
      </c>
      <c r="D890" s="198">
        <v>4.0119582199999999E-4</v>
      </c>
      <c r="E890" s="203">
        <f t="shared" si="13"/>
        <v>-7.8210609156894408</v>
      </c>
    </row>
    <row r="891" spans="2:5" x14ac:dyDescent="0.2">
      <c r="B891" s="287" t="s">
        <v>223</v>
      </c>
      <c r="C891" s="198">
        <v>1.3582419857000001E-2</v>
      </c>
      <c r="D891" s="198">
        <v>1.3582419857000001E-2</v>
      </c>
      <c r="E891" s="203">
        <f t="shared" si="13"/>
        <v>-4.2989789800161544</v>
      </c>
    </row>
    <row r="892" spans="2:5" x14ac:dyDescent="0.2">
      <c r="B892" s="287" t="s">
        <v>224</v>
      </c>
      <c r="C892" s="198">
        <v>1.5355446556E-2</v>
      </c>
      <c r="D892" s="198">
        <v>1.5355446556E-2</v>
      </c>
      <c r="E892" s="203">
        <f t="shared" si="13"/>
        <v>-4.1762850433891412</v>
      </c>
    </row>
    <row r="893" spans="2:5" x14ac:dyDescent="0.2">
      <c r="B893" s="287" t="s">
        <v>225</v>
      </c>
      <c r="C893" s="198">
        <v>1.3323583843E-2</v>
      </c>
      <c r="D893" s="198">
        <v>1.3323583843E-2</v>
      </c>
      <c r="E893" s="203">
        <f t="shared" si="13"/>
        <v>-4.318219592777031</v>
      </c>
    </row>
    <row r="894" spans="2:5" x14ac:dyDescent="0.2">
      <c r="B894" s="287" t="s">
        <v>226</v>
      </c>
      <c r="C894" s="198">
        <v>2.6854236490000002E-3</v>
      </c>
      <c r="D894" s="198">
        <v>2.6854236490000002E-3</v>
      </c>
      <c r="E894" s="203">
        <f t="shared" si="13"/>
        <v>-5.9199167798551713</v>
      </c>
    </row>
    <row r="895" spans="2:5" x14ac:dyDescent="0.2">
      <c r="B895" s="287" t="s">
        <v>227</v>
      </c>
      <c r="C895" s="198">
        <v>0.33057241584500002</v>
      </c>
      <c r="D895" s="198">
        <v>0.33057241584500002</v>
      </c>
      <c r="E895" s="203">
        <f t="shared" si="13"/>
        <v>-1.1069295337217369</v>
      </c>
    </row>
    <row r="896" spans="2:5" x14ac:dyDescent="0.2">
      <c r="B896" s="287" t="s">
        <v>228</v>
      </c>
      <c r="C896" s="198">
        <v>1.5918414880000001E-3</v>
      </c>
      <c r="D896" s="198">
        <v>1.5918414880000001E-3</v>
      </c>
      <c r="E896" s="203">
        <f t="shared" si="13"/>
        <v>-6.442863764356348</v>
      </c>
    </row>
    <row r="897" spans="2:5" x14ac:dyDescent="0.2">
      <c r="B897" s="287" t="s">
        <v>229</v>
      </c>
      <c r="C897" s="198">
        <v>1.0450504079999999E-3</v>
      </c>
      <c r="D897" s="198">
        <v>1.0450504079999999E-3</v>
      </c>
      <c r="E897" s="203">
        <f t="shared" si="13"/>
        <v>-6.863690157408171</v>
      </c>
    </row>
    <row r="898" spans="2:5" x14ac:dyDescent="0.2">
      <c r="B898" s="287" t="s">
        <v>230</v>
      </c>
      <c r="C898" s="198">
        <v>6.4252805134999993E-2</v>
      </c>
      <c r="D898" s="198">
        <v>6.4252805134999993E-2</v>
      </c>
      <c r="E898" s="203">
        <f t="shared" ref="E898:E961" si="14">IF(D898=0,"",LN(D898))</f>
        <v>-2.7449298964711484</v>
      </c>
    </row>
    <row r="899" spans="2:5" x14ac:dyDescent="0.2">
      <c r="B899" s="287" t="s">
        <v>231</v>
      </c>
      <c r="C899" s="198">
        <v>1.4834539076999999E-2</v>
      </c>
      <c r="D899" s="198">
        <v>1.4834539076999999E-2</v>
      </c>
      <c r="E899" s="203">
        <f t="shared" si="14"/>
        <v>-4.2107970956917002</v>
      </c>
    </row>
    <row r="900" spans="2:5" x14ac:dyDescent="0.2">
      <c r="B900" s="287" t="s">
        <v>232</v>
      </c>
      <c r="C900" s="198">
        <v>1.4892777181000001E-2</v>
      </c>
      <c r="D900" s="198">
        <v>1.4892777181000001E-2</v>
      </c>
      <c r="E900" s="203">
        <f t="shared" si="14"/>
        <v>-4.2068789365144399</v>
      </c>
    </row>
    <row r="901" spans="2:5" x14ac:dyDescent="0.2">
      <c r="B901" s="287" t="s">
        <v>233</v>
      </c>
      <c r="C901" s="198">
        <v>5.9532283300000005E-4</v>
      </c>
      <c r="D901" s="198">
        <v>5.9532283300000005E-4</v>
      </c>
      <c r="E901" s="203">
        <f t="shared" si="14"/>
        <v>-7.4264067230894479</v>
      </c>
    </row>
    <row r="902" spans="2:5" x14ac:dyDescent="0.2">
      <c r="B902" s="287" t="s">
        <v>234</v>
      </c>
      <c r="C902" s="198">
        <v>0.19271635455300001</v>
      </c>
      <c r="D902" s="198">
        <v>0.19271635455300001</v>
      </c>
      <c r="E902" s="203">
        <f t="shared" si="14"/>
        <v>-1.6465358366234177</v>
      </c>
    </row>
    <row r="903" spans="2:5" x14ac:dyDescent="0.2">
      <c r="B903" s="287" t="s">
        <v>235</v>
      </c>
      <c r="C903" s="198">
        <v>0.49727575094699999</v>
      </c>
      <c r="D903" s="198">
        <v>0.49727575094699999</v>
      </c>
      <c r="E903" s="203">
        <f t="shared" si="14"/>
        <v>-0.69861057586797615</v>
      </c>
    </row>
    <row r="904" spans="2:5" x14ac:dyDescent="0.2">
      <c r="B904" s="287" t="s">
        <v>236</v>
      </c>
      <c r="C904" s="198">
        <v>2.1289262180000002E-3</v>
      </c>
      <c r="D904" s="198">
        <v>2.1289262180000002E-3</v>
      </c>
      <c r="E904" s="203">
        <f t="shared" si="14"/>
        <v>-6.1521375493782218</v>
      </c>
    </row>
    <row r="905" spans="2:5" x14ac:dyDescent="0.2">
      <c r="B905" s="287" t="s">
        <v>237</v>
      </c>
      <c r="C905" s="198">
        <v>8.0886254509999998E-3</v>
      </c>
      <c r="D905" s="198">
        <v>8.0886254509999998E-3</v>
      </c>
      <c r="E905" s="203">
        <f t="shared" si="14"/>
        <v>-4.8172964695169398</v>
      </c>
    </row>
    <row r="906" spans="2:5" x14ac:dyDescent="0.2">
      <c r="B906" s="287" t="s">
        <v>238</v>
      </c>
      <c r="C906" s="198">
        <v>2.86790304E-2</v>
      </c>
      <c r="D906" s="198">
        <v>2.86790304E-2</v>
      </c>
      <c r="E906" s="203">
        <f t="shared" si="14"/>
        <v>-3.5515890713535856</v>
      </c>
    </row>
    <row r="907" spans="2:5" x14ac:dyDescent="0.2">
      <c r="B907" s="287" t="s">
        <v>239</v>
      </c>
      <c r="C907" s="198">
        <v>1.5271324851999999E-2</v>
      </c>
      <c r="D907" s="198">
        <v>1.5271324851999999E-2</v>
      </c>
      <c r="E907" s="203">
        <f t="shared" si="14"/>
        <v>-4.1817784017601038</v>
      </c>
    </row>
    <row r="908" spans="2:5" x14ac:dyDescent="0.2">
      <c r="B908" s="287" t="s">
        <v>240</v>
      </c>
      <c r="C908" s="198">
        <v>1.2103819125E-2</v>
      </c>
      <c r="D908" s="198">
        <v>1.2103819125E-2</v>
      </c>
      <c r="E908" s="203">
        <f t="shared" si="14"/>
        <v>-4.4142342460148738</v>
      </c>
    </row>
    <row r="909" spans="2:5" x14ac:dyDescent="0.2">
      <c r="B909" s="287" t="s">
        <v>241</v>
      </c>
      <c r="C909" s="198">
        <v>2.7210136010000002E-3</v>
      </c>
      <c r="D909" s="198">
        <v>2.7210136010000002E-3</v>
      </c>
      <c r="E909" s="203">
        <f t="shared" si="14"/>
        <v>-5.9067508206635679</v>
      </c>
    </row>
    <row r="910" spans="2:5" x14ac:dyDescent="0.2">
      <c r="B910" s="287" t="s">
        <v>242</v>
      </c>
      <c r="C910" s="198">
        <v>2.1127489677999999E-2</v>
      </c>
      <c r="D910" s="198">
        <v>2.1127489677999999E-2</v>
      </c>
      <c r="E910" s="203">
        <f t="shared" si="14"/>
        <v>-3.8571802581033232</v>
      </c>
    </row>
    <row r="911" spans="2:5" x14ac:dyDescent="0.2">
      <c r="B911" s="287" t="s">
        <v>243</v>
      </c>
      <c r="C911" s="198">
        <v>1.9089156059999999E-3</v>
      </c>
      <c r="D911" s="198">
        <v>1.9089156059999999E-3</v>
      </c>
      <c r="E911" s="203">
        <f t="shared" si="14"/>
        <v>-6.2612199437018692</v>
      </c>
    </row>
    <row r="912" spans="2:5" x14ac:dyDescent="0.2">
      <c r="B912" s="287" t="s">
        <v>244</v>
      </c>
      <c r="C912" s="198">
        <v>2.2787275621000001E-2</v>
      </c>
      <c r="D912" s="198">
        <v>2.2787275621000001E-2</v>
      </c>
      <c r="E912" s="203">
        <f t="shared" si="14"/>
        <v>-3.7815529856083896</v>
      </c>
    </row>
    <row r="913" spans="2:5" x14ac:dyDescent="0.2">
      <c r="B913" s="287" t="s">
        <v>245</v>
      </c>
      <c r="C913" s="198">
        <v>2.1095135176999999E-2</v>
      </c>
      <c r="D913" s="198">
        <v>2.1095135176999999E-2</v>
      </c>
      <c r="E913" s="203">
        <f t="shared" si="14"/>
        <v>-3.8587128254149894</v>
      </c>
    </row>
    <row r="914" spans="2:5" x14ac:dyDescent="0.2">
      <c r="B914" s="287" t="s">
        <v>246</v>
      </c>
      <c r="C914" s="198">
        <v>4.7392874244000002E-2</v>
      </c>
      <c r="D914" s="198">
        <v>4.7392874244000002E-2</v>
      </c>
      <c r="E914" s="203">
        <f t="shared" si="14"/>
        <v>-3.0492833939872179</v>
      </c>
    </row>
    <row r="915" spans="2:5" x14ac:dyDescent="0.2">
      <c r="B915" s="287" t="s">
        <v>247</v>
      </c>
      <c r="C915" s="198">
        <v>1.6656097529000002E-2</v>
      </c>
      <c r="D915" s="198">
        <v>1.6656097529000002E-2</v>
      </c>
      <c r="E915" s="203">
        <f t="shared" si="14"/>
        <v>-4.0949789116391555</v>
      </c>
    </row>
    <row r="916" spans="2:5" x14ac:dyDescent="0.2">
      <c r="B916" s="287" t="s">
        <v>248</v>
      </c>
      <c r="C916" s="198">
        <v>2.2706389367E-2</v>
      </c>
      <c r="D916" s="198">
        <v>2.2706389367E-2</v>
      </c>
      <c r="E916" s="203">
        <f t="shared" si="14"/>
        <v>-3.7851089241881097</v>
      </c>
    </row>
    <row r="917" spans="2:5" x14ac:dyDescent="0.2">
      <c r="B917" s="287" t="s">
        <v>249</v>
      </c>
      <c r="C917" s="198">
        <v>0.116220605935</v>
      </c>
      <c r="D917" s="198">
        <v>0.116220605935</v>
      </c>
      <c r="E917" s="203">
        <f t="shared" si="14"/>
        <v>-2.1522651186592143</v>
      </c>
    </row>
    <row r="918" spans="2:5" x14ac:dyDescent="0.2">
      <c r="B918" s="287" t="s">
        <v>250</v>
      </c>
      <c r="C918" s="198">
        <v>9.0078168476000003E-2</v>
      </c>
      <c r="D918" s="198">
        <v>9.0078168476000003E-2</v>
      </c>
      <c r="E918" s="203">
        <f t="shared" si="14"/>
        <v>-2.4070774469910643</v>
      </c>
    </row>
    <row r="919" spans="2:5" x14ac:dyDescent="0.2">
      <c r="B919" s="287" t="s">
        <v>251</v>
      </c>
      <c r="C919" s="198">
        <v>2.572182893E-3</v>
      </c>
      <c r="D919" s="198">
        <v>2.572182893E-3</v>
      </c>
      <c r="E919" s="203">
        <f t="shared" si="14"/>
        <v>-5.9630003658814079</v>
      </c>
    </row>
    <row r="920" spans="2:5" x14ac:dyDescent="0.2">
      <c r="B920" s="287" t="s">
        <v>252</v>
      </c>
      <c r="C920" s="198">
        <v>2.5181508754999998E-2</v>
      </c>
      <c r="D920" s="198">
        <v>2.5181508754999998E-2</v>
      </c>
      <c r="E920" s="203">
        <f t="shared" si="14"/>
        <v>-3.6816453333762449</v>
      </c>
    </row>
    <row r="921" spans="2:5" x14ac:dyDescent="0.2">
      <c r="B921" s="287" t="s">
        <v>253</v>
      </c>
      <c r="C921" s="198">
        <v>1.6562269474E-2</v>
      </c>
      <c r="D921" s="198">
        <v>1.6562269474E-2</v>
      </c>
      <c r="E921" s="203">
        <f t="shared" si="14"/>
        <v>-4.1006280938835031</v>
      </c>
    </row>
    <row r="922" spans="2:5" x14ac:dyDescent="0.2">
      <c r="B922" s="287" t="s">
        <v>254</v>
      </c>
      <c r="C922" s="198">
        <v>2.2052828430000001E-2</v>
      </c>
      <c r="D922" s="198">
        <v>2.2052828430000001E-2</v>
      </c>
      <c r="E922" s="203">
        <f t="shared" si="14"/>
        <v>-3.8143144118462322</v>
      </c>
    </row>
    <row r="923" spans="2:5" x14ac:dyDescent="0.2">
      <c r="B923" s="287" t="s">
        <v>255</v>
      </c>
      <c r="C923" s="198">
        <v>0.12859296742500001</v>
      </c>
      <c r="D923" s="198">
        <v>0.12859296742500001</v>
      </c>
      <c r="E923" s="203">
        <f t="shared" si="14"/>
        <v>-2.0511031543271212</v>
      </c>
    </row>
    <row r="924" spans="2:5" x14ac:dyDescent="0.2">
      <c r="B924" s="287" t="s">
        <v>256</v>
      </c>
      <c r="C924" s="198">
        <v>1.8733256539999999E-3</v>
      </c>
      <c r="D924" s="198">
        <v>1.8733256539999999E-3</v>
      </c>
      <c r="E924" s="203">
        <f t="shared" si="14"/>
        <v>-6.2800400030413055</v>
      </c>
    </row>
    <row r="925" spans="2:5" x14ac:dyDescent="0.2">
      <c r="B925" s="287" t="s">
        <v>257</v>
      </c>
      <c r="C925" s="198">
        <v>0.76268296470700003</v>
      </c>
      <c r="D925" s="198">
        <v>0.76268296470700003</v>
      </c>
      <c r="E925" s="203">
        <f t="shared" si="14"/>
        <v>-0.2709128455707599</v>
      </c>
    </row>
    <row r="926" spans="2:5" x14ac:dyDescent="0.2">
      <c r="B926" s="287" t="s">
        <v>258</v>
      </c>
      <c r="C926" s="198">
        <v>3.6334105520000001E-3</v>
      </c>
      <c r="D926" s="198">
        <v>3.6334105520000001E-3</v>
      </c>
      <c r="E926" s="203">
        <f t="shared" si="14"/>
        <v>-5.6175835257969506</v>
      </c>
    </row>
    <row r="927" spans="2:5" x14ac:dyDescent="0.2">
      <c r="B927" s="287" t="s">
        <v>259</v>
      </c>
      <c r="C927" s="198">
        <v>1.7222301310999999E-2</v>
      </c>
      <c r="D927" s="198">
        <v>1.7222301310999999E-2</v>
      </c>
      <c r="E927" s="203">
        <f t="shared" si="14"/>
        <v>-4.0615501471580417</v>
      </c>
    </row>
    <row r="928" spans="2:5" x14ac:dyDescent="0.2">
      <c r="B928" s="287" t="s">
        <v>260</v>
      </c>
      <c r="C928" s="198">
        <v>3.5201697964000002E-2</v>
      </c>
      <c r="D928" s="198">
        <v>3.5201697964000002E-2</v>
      </c>
      <c r="E928" s="203">
        <f t="shared" si="14"/>
        <v>-3.3466609599278456</v>
      </c>
    </row>
    <row r="929" spans="2:5" x14ac:dyDescent="0.2">
      <c r="B929" s="287" t="s">
        <v>261</v>
      </c>
      <c r="C929" s="198">
        <v>2.1816640567000001E-2</v>
      </c>
      <c r="D929" s="198">
        <v>2.1816640567000001E-2</v>
      </c>
      <c r="E929" s="203">
        <f t="shared" si="14"/>
        <v>-3.8250822716128532</v>
      </c>
    </row>
    <row r="930" spans="2:5" x14ac:dyDescent="0.2">
      <c r="B930" s="287" t="s">
        <v>262</v>
      </c>
      <c r="C930" s="198">
        <v>5.7170404690000003E-2</v>
      </c>
      <c r="D930" s="198">
        <v>5.7170404690000003E-2</v>
      </c>
      <c r="E930" s="203">
        <f t="shared" si="14"/>
        <v>-2.8617189150186997</v>
      </c>
    </row>
    <row r="931" spans="2:5" x14ac:dyDescent="0.2">
      <c r="B931" s="287" t="s">
        <v>263</v>
      </c>
      <c r="C931" s="198">
        <v>5.8826955181999999E-2</v>
      </c>
      <c r="D931" s="198">
        <v>5.8826955181999999E-2</v>
      </c>
      <c r="E931" s="203">
        <f t="shared" si="14"/>
        <v>-2.8331551076579879</v>
      </c>
    </row>
    <row r="932" spans="2:5" x14ac:dyDescent="0.2">
      <c r="B932" s="287" t="s">
        <v>264</v>
      </c>
      <c r="C932" s="198">
        <v>7.5709534199999999E-4</v>
      </c>
      <c r="D932" s="198">
        <v>7.5709534199999999E-4</v>
      </c>
      <c r="E932" s="203">
        <f t="shared" si="14"/>
        <v>-7.1860213652976617</v>
      </c>
    </row>
    <row r="933" spans="2:5" x14ac:dyDescent="0.2">
      <c r="B933" s="287" t="s">
        <v>265</v>
      </c>
      <c r="C933" s="198">
        <v>2.7727808040000001E-3</v>
      </c>
      <c r="D933" s="198">
        <v>2.7727808040000001E-3</v>
      </c>
      <c r="E933" s="203">
        <f t="shared" si="14"/>
        <v>-5.8879045619928512</v>
      </c>
    </row>
    <row r="934" spans="2:5" x14ac:dyDescent="0.2">
      <c r="B934" s="287" t="s">
        <v>266</v>
      </c>
      <c r="C934" s="198">
        <v>6.720030024E-3</v>
      </c>
      <c r="D934" s="198">
        <v>6.720030024E-3</v>
      </c>
      <c r="E934" s="203">
        <f t="shared" si="14"/>
        <v>-5.0026626565999166</v>
      </c>
    </row>
    <row r="935" spans="2:5" x14ac:dyDescent="0.2">
      <c r="B935" s="287" t="s">
        <v>267</v>
      </c>
      <c r="C935" s="198">
        <v>1.9606828093999999E-2</v>
      </c>
      <c r="D935" s="198">
        <v>1.9606828093999999E-2</v>
      </c>
      <c r="E935" s="203">
        <f t="shared" si="14"/>
        <v>-3.9318774012702939</v>
      </c>
    </row>
    <row r="936" spans="2:5" x14ac:dyDescent="0.2">
      <c r="B936" s="287" t="s">
        <v>268</v>
      </c>
      <c r="C936" s="198">
        <v>2.1806934210000001E-3</v>
      </c>
      <c r="D936" s="198">
        <v>2.1806934210000001E-3</v>
      </c>
      <c r="E936" s="203">
        <f t="shared" si="14"/>
        <v>-6.1281123697312978</v>
      </c>
    </row>
    <row r="937" spans="2:5" x14ac:dyDescent="0.2">
      <c r="B937" s="287" t="s">
        <v>269</v>
      </c>
      <c r="C937" s="198">
        <v>2.284227827E-3</v>
      </c>
      <c r="D937" s="198">
        <v>2.284227827E-3</v>
      </c>
      <c r="E937" s="203">
        <f t="shared" si="14"/>
        <v>-6.0817272430386433</v>
      </c>
    </row>
    <row r="938" spans="2:5" x14ac:dyDescent="0.2">
      <c r="B938" s="287" t="s">
        <v>270</v>
      </c>
      <c r="C938" s="198">
        <v>3.2322147299999999E-3</v>
      </c>
      <c r="D938" s="198">
        <v>3.2322147299999999E-3</v>
      </c>
      <c r="E938" s="203">
        <f t="shared" si="14"/>
        <v>-5.7345877017926199</v>
      </c>
    </row>
    <row r="939" spans="2:5" x14ac:dyDescent="0.2">
      <c r="B939" s="287" t="s">
        <v>271</v>
      </c>
      <c r="C939" s="198">
        <v>1.015931356E-3</v>
      </c>
      <c r="D939" s="198">
        <v>1.015931356E-3</v>
      </c>
      <c r="E939" s="203">
        <f t="shared" si="14"/>
        <v>-6.8919494951004543</v>
      </c>
    </row>
    <row r="940" spans="2:5" x14ac:dyDescent="0.2">
      <c r="B940" s="287" t="s">
        <v>272</v>
      </c>
      <c r="C940" s="198">
        <v>0.44532412739900001</v>
      </c>
      <c r="D940" s="198">
        <v>0.44532412739900001</v>
      </c>
      <c r="E940" s="203">
        <f t="shared" si="14"/>
        <v>-0.80895288577555813</v>
      </c>
    </row>
    <row r="941" spans="2:5" x14ac:dyDescent="0.2">
      <c r="B941" s="287" t="s">
        <v>273</v>
      </c>
      <c r="C941" s="198">
        <v>0</v>
      </c>
      <c r="D941" s="198">
        <v>0</v>
      </c>
      <c r="E941" s="203" t="str">
        <f t="shared" si="14"/>
        <v/>
      </c>
    </row>
    <row r="942" spans="2:5" x14ac:dyDescent="0.2">
      <c r="B942" s="287" t="s">
        <v>274</v>
      </c>
      <c r="C942" s="198">
        <v>5.1637784879999997E-3</v>
      </c>
      <c r="D942" s="198">
        <v>5.1637784879999997E-3</v>
      </c>
      <c r="E942" s="203">
        <f t="shared" si="14"/>
        <v>-5.2660867023476756</v>
      </c>
    </row>
    <row r="943" spans="2:5" x14ac:dyDescent="0.2">
      <c r="B943" s="287" t="s">
        <v>275</v>
      </c>
      <c r="C943" s="198">
        <v>2.1224553180000001E-3</v>
      </c>
      <c r="D943" s="198">
        <v>2.1224553180000001E-3</v>
      </c>
      <c r="E943" s="203">
        <f t="shared" si="14"/>
        <v>-6.1551816915904656</v>
      </c>
    </row>
    <row r="944" spans="2:5" x14ac:dyDescent="0.2">
      <c r="B944" s="287" t="s">
        <v>276</v>
      </c>
      <c r="C944" s="198">
        <v>2.5424167518000002E-2</v>
      </c>
      <c r="D944" s="198">
        <v>2.5424167518000002E-2</v>
      </c>
      <c r="E944" s="203">
        <f t="shared" si="14"/>
        <v>-3.6720550802384331</v>
      </c>
    </row>
    <row r="945" spans="2:5" x14ac:dyDescent="0.2">
      <c r="B945" s="287" t="s">
        <v>277</v>
      </c>
      <c r="C945" s="198">
        <v>3.0736776699999998E-4</v>
      </c>
      <c r="D945" s="198">
        <v>3.0736776699999998E-4</v>
      </c>
      <c r="E945" s="203">
        <f t="shared" si="14"/>
        <v>-8.0874655892216651</v>
      </c>
    </row>
    <row r="946" spans="2:5" x14ac:dyDescent="0.2">
      <c r="B946" s="287" t="s">
        <v>278</v>
      </c>
      <c r="C946" s="198">
        <v>4.885529772E-3</v>
      </c>
      <c r="D946" s="198">
        <v>4.885529772E-3</v>
      </c>
      <c r="E946" s="203">
        <f t="shared" si="14"/>
        <v>-5.3214775506469554</v>
      </c>
    </row>
    <row r="947" spans="2:5" x14ac:dyDescent="0.2">
      <c r="B947" s="287" t="s">
        <v>279</v>
      </c>
      <c r="C947" s="198">
        <v>2.0490105993E-2</v>
      </c>
      <c r="D947" s="198">
        <v>2.0490105993E-2</v>
      </c>
      <c r="E947" s="203">
        <f t="shared" si="14"/>
        <v>-3.8878131438310919</v>
      </c>
    </row>
    <row r="948" spans="2:5" x14ac:dyDescent="0.2">
      <c r="B948" s="287" t="s">
        <v>280</v>
      </c>
      <c r="C948" s="198">
        <v>1.1383575560700001</v>
      </c>
      <c r="D948" s="198">
        <v>1.1383575560700001</v>
      </c>
      <c r="E948" s="203">
        <f t="shared" si="14"/>
        <v>0.12958648325269739</v>
      </c>
    </row>
    <row r="949" spans="2:5" x14ac:dyDescent="0.2">
      <c r="B949" s="287" t="s">
        <v>281</v>
      </c>
      <c r="C949" s="198">
        <v>7.7129896852999993E-2</v>
      </c>
      <c r="D949" s="198">
        <v>7.7129896852999993E-2</v>
      </c>
      <c r="E949" s="203">
        <f t="shared" si="14"/>
        <v>-2.56226430635075</v>
      </c>
    </row>
    <row r="950" spans="2:5" x14ac:dyDescent="0.2">
      <c r="B950" s="287" t="s">
        <v>282</v>
      </c>
      <c r="C950" s="198">
        <v>4.9301789850999998E-2</v>
      </c>
      <c r="D950" s="198">
        <v>4.9301789850999998E-2</v>
      </c>
      <c r="E950" s="203">
        <f t="shared" si="14"/>
        <v>-3.0097948932983964</v>
      </c>
    </row>
    <row r="951" spans="2:5" x14ac:dyDescent="0.2">
      <c r="B951" s="287" t="s">
        <v>283</v>
      </c>
      <c r="C951" s="198">
        <v>1.4048324682999999E-2</v>
      </c>
      <c r="D951" s="198">
        <v>1.4048324682999999E-2</v>
      </c>
      <c r="E951" s="203">
        <f t="shared" si="14"/>
        <v>-4.2652521299561217</v>
      </c>
    </row>
    <row r="952" spans="2:5" x14ac:dyDescent="0.2">
      <c r="B952" s="287" t="s">
        <v>284</v>
      </c>
      <c r="C952" s="198">
        <v>9.2275039140000004E-3</v>
      </c>
      <c r="D952" s="198">
        <v>9.2275039140000004E-3</v>
      </c>
      <c r="E952" s="203">
        <f t="shared" si="14"/>
        <v>-4.685566698893318</v>
      </c>
    </row>
    <row r="953" spans="2:5" x14ac:dyDescent="0.2">
      <c r="B953" s="287" t="s">
        <v>285</v>
      </c>
      <c r="C953" s="198">
        <v>6.9400406370000002E-3</v>
      </c>
      <c r="D953" s="198">
        <v>6.9400406370000002E-3</v>
      </c>
      <c r="E953" s="203">
        <f t="shared" si="14"/>
        <v>-4.9704476490050631</v>
      </c>
    </row>
    <row r="954" spans="2:5" x14ac:dyDescent="0.2">
      <c r="B954" s="287" t="s">
        <v>286</v>
      </c>
      <c r="C954" s="198">
        <v>3.7081494519000002E-2</v>
      </c>
      <c r="D954" s="198">
        <v>3.7081494519000002E-2</v>
      </c>
      <c r="E954" s="203">
        <f t="shared" si="14"/>
        <v>-3.2946372338378178</v>
      </c>
    </row>
    <row r="955" spans="2:5" x14ac:dyDescent="0.2">
      <c r="B955" s="287" t="s">
        <v>287</v>
      </c>
      <c r="C955" s="198">
        <v>0.45283360726799998</v>
      </c>
      <c r="D955" s="198">
        <v>0.45283360726799998</v>
      </c>
      <c r="E955" s="203">
        <f t="shared" si="14"/>
        <v>-0.79223053384917275</v>
      </c>
    </row>
    <row r="956" spans="2:5" x14ac:dyDescent="0.2">
      <c r="B956" s="287" t="s">
        <v>288</v>
      </c>
      <c r="C956" s="198">
        <v>1.3142398632999999E-2</v>
      </c>
      <c r="D956" s="198">
        <v>1.3142398632999999E-2</v>
      </c>
      <c r="E956" s="203">
        <f t="shared" si="14"/>
        <v>-4.3319117382165278</v>
      </c>
    </row>
    <row r="957" spans="2:5" x14ac:dyDescent="0.2">
      <c r="B957" s="287" t="s">
        <v>289</v>
      </c>
      <c r="C957" s="198">
        <v>7.1888467560999994E-2</v>
      </c>
      <c r="D957" s="198">
        <v>7.1888467560999994E-2</v>
      </c>
      <c r="E957" s="203">
        <f t="shared" si="14"/>
        <v>-2.6326394226553416</v>
      </c>
    </row>
    <row r="958" spans="2:5" x14ac:dyDescent="0.2">
      <c r="B958" s="287" t="s">
        <v>290</v>
      </c>
      <c r="C958" s="198">
        <v>2.3444072008E-2</v>
      </c>
      <c r="D958" s="198">
        <v>2.3444072008E-2</v>
      </c>
      <c r="E958" s="203">
        <f t="shared" si="14"/>
        <v>-3.7531376088831645</v>
      </c>
    </row>
    <row r="959" spans="2:5" x14ac:dyDescent="0.2">
      <c r="B959" s="287" t="s">
        <v>291</v>
      </c>
      <c r="C959" s="198">
        <v>4.031370924E-3</v>
      </c>
      <c r="D959" s="198">
        <v>4.031370924E-3</v>
      </c>
      <c r="E959" s="203">
        <f t="shared" si="14"/>
        <v>-5.5136487812189197</v>
      </c>
    </row>
    <row r="960" spans="2:5" x14ac:dyDescent="0.2">
      <c r="B960" s="287" t="s">
        <v>292</v>
      </c>
      <c r="C960" s="198">
        <v>2.9119051599999998E-4</v>
      </c>
      <c r="D960" s="198">
        <v>2.9119051599999998E-4</v>
      </c>
      <c r="E960" s="203">
        <f t="shared" si="14"/>
        <v>-8.1415328108534322</v>
      </c>
    </row>
    <row r="961" spans="2:5" x14ac:dyDescent="0.2">
      <c r="B961" s="287" t="s">
        <v>293</v>
      </c>
      <c r="C961" s="198">
        <v>0</v>
      </c>
      <c r="D961" s="198">
        <v>0</v>
      </c>
      <c r="E961" s="203" t="str">
        <f t="shared" si="14"/>
        <v/>
      </c>
    </row>
    <row r="962" spans="2:5" x14ac:dyDescent="0.2">
      <c r="B962" s="287" t="s">
        <v>294</v>
      </c>
      <c r="C962" s="198">
        <v>2.061628855E-2</v>
      </c>
      <c r="D962" s="198">
        <v>2.061628855E-2</v>
      </c>
      <c r="E962" s="203">
        <f t="shared" ref="E962:E1025" si="15">IF(D962=0,"",LN(D962))</f>
        <v>-3.8816738093194671</v>
      </c>
    </row>
    <row r="963" spans="2:5" x14ac:dyDescent="0.2">
      <c r="B963" s="287" t="s">
        <v>295</v>
      </c>
      <c r="C963" s="198">
        <v>1.1152596771999999E-2</v>
      </c>
      <c r="D963" s="198">
        <v>1.1152596771999999E-2</v>
      </c>
      <c r="E963" s="203">
        <f t="shared" si="15"/>
        <v>-4.4960829138419127</v>
      </c>
    </row>
    <row r="964" spans="2:5" x14ac:dyDescent="0.2">
      <c r="B964" s="287" t="s">
        <v>296</v>
      </c>
      <c r="C964" s="198">
        <v>0.55302902845900004</v>
      </c>
      <c r="D964" s="198">
        <v>0.55302902845900004</v>
      </c>
      <c r="E964" s="203">
        <f t="shared" si="15"/>
        <v>-0.59234478614490949</v>
      </c>
    </row>
    <row r="965" spans="2:5" x14ac:dyDescent="0.2">
      <c r="B965" s="287" t="s">
        <v>297</v>
      </c>
      <c r="C965" s="198">
        <v>7.7909640339999999E-3</v>
      </c>
      <c r="D965" s="198">
        <v>7.7909640339999999E-3</v>
      </c>
      <c r="E965" s="203">
        <f t="shared" si="15"/>
        <v>-4.8547906739962725</v>
      </c>
    </row>
    <row r="966" spans="2:5" x14ac:dyDescent="0.2">
      <c r="B966" s="287" t="s">
        <v>298</v>
      </c>
      <c r="C966" s="198">
        <v>0.19115039666600001</v>
      </c>
      <c r="D966" s="198">
        <v>0.19115039666600001</v>
      </c>
      <c r="E966" s="203">
        <f t="shared" si="15"/>
        <v>-1.6546947436862314</v>
      </c>
    </row>
    <row r="967" spans="2:5" x14ac:dyDescent="0.2">
      <c r="B967" s="287" t="s">
        <v>299</v>
      </c>
      <c r="C967" s="198">
        <v>1.7147885950000001E-3</v>
      </c>
      <c r="D967" s="198">
        <v>1.7147885950000001E-3</v>
      </c>
      <c r="E967" s="203">
        <f t="shared" si="15"/>
        <v>-6.3684654741839601</v>
      </c>
    </row>
    <row r="968" spans="2:5" x14ac:dyDescent="0.2">
      <c r="B968" s="287" t="s">
        <v>300</v>
      </c>
      <c r="C968" s="198">
        <v>4.9631805759999996E-3</v>
      </c>
      <c r="D968" s="198">
        <v>4.9631805759999996E-3</v>
      </c>
      <c r="E968" s="203">
        <f t="shared" si="15"/>
        <v>-5.3057084985938392</v>
      </c>
    </row>
    <row r="969" spans="2:5" x14ac:dyDescent="0.2">
      <c r="B969" s="287" t="s">
        <v>301</v>
      </c>
      <c r="C969" s="198">
        <v>0</v>
      </c>
      <c r="D969" s="198">
        <v>0</v>
      </c>
      <c r="E969" s="203" t="str">
        <f t="shared" si="15"/>
        <v/>
      </c>
    </row>
    <row r="970" spans="2:5" x14ac:dyDescent="0.2">
      <c r="B970" s="287" t="s">
        <v>302</v>
      </c>
      <c r="C970" s="198">
        <v>1.578899688E-3</v>
      </c>
      <c r="D970" s="198">
        <v>1.578899688E-3</v>
      </c>
      <c r="E970" s="203">
        <f t="shared" si="15"/>
        <v>-6.4510270745423792</v>
      </c>
    </row>
    <row r="971" spans="2:5" x14ac:dyDescent="0.2">
      <c r="B971" s="287" t="s">
        <v>303</v>
      </c>
      <c r="C971" s="198">
        <v>2.0846005513000001E-2</v>
      </c>
      <c r="D971" s="198">
        <v>2.0846005513000001E-2</v>
      </c>
      <c r="E971" s="203">
        <f t="shared" si="15"/>
        <v>-3.870592931201835</v>
      </c>
    </row>
    <row r="972" spans="2:5" x14ac:dyDescent="0.2">
      <c r="B972" s="287" t="s">
        <v>304</v>
      </c>
      <c r="C972" s="198">
        <v>9.3213319699999991E-3</v>
      </c>
      <c r="D972" s="198">
        <v>9.3213319699999991E-3</v>
      </c>
      <c r="E972" s="203">
        <f t="shared" si="15"/>
        <v>-4.6754497452599955</v>
      </c>
    </row>
    <row r="973" spans="2:5" x14ac:dyDescent="0.2">
      <c r="B973" s="287" t="s">
        <v>305</v>
      </c>
      <c r="C973" s="198">
        <v>0.176205852282</v>
      </c>
      <c r="D973" s="198">
        <v>0.176205852282</v>
      </c>
      <c r="E973" s="203">
        <f t="shared" si="15"/>
        <v>-1.7361023521723751</v>
      </c>
    </row>
    <row r="974" spans="2:5" x14ac:dyDescent="0.2">
      <c r="B974" s="287" t="s">
        <v>306</v>
      </c>
      <c r="C974" s="198">
        <v>2.8349014480999999E-2</v>
      </c>
      <c r="D974" s="198">
        <v>2.8349014480999999E-2</v>
      </c>
      <c r="E974" s="203">
        <f t="shared" si="15"/>
        <v>-3.5631630119875641</v>
      </c>
    </row>
    <row r="975" spans="2:5" x14ac:dyDescent="0.2">
      <c r="B975" s="287" t="s">
        <v>307</v>
      </c>
      <c r="C975" s="198">
        <v>0.131514578938</v>
      </c>
      <c r="D975" s="198">
        <v>0.131514578938</v>
      </c>
      <c r="E975" s="203">
        <f t="shared" si="15"/>
        <v>-2.0286375670608789</v>
      </c>
    </row>
    <row r="976" spans="2:5" x14ac:dyDescent="0.2">
      <c r="B976" s="287" t="s">
        <v>308</v>
      </c>
      <c r="C976" s="198">
        <v>3.1125030730000001E-3</v>
      </c>
      <c r="D976" s="198">
        <v>3.1125030730000001E-3</v>
      </c>
      <c r="E976" s="203">
        <f t="shared" si="15"/>
        <v>-5.7723280298825612</v>
      </c>
    </row>
    <row r="977" spans="2:5" x14ac:dyDescent="0.2">
      <c r="B977" s="287" t="s">
        <v>309</v>
      </c>
      <c r="C977" s="198">
        <v>1.0780520001E-2</v>
      </c>
      <c r="D977" s="198">
        <v>1.0780520001E-2</v>
      </c>
      <c r="E977" s="203">
        <f t="shared" si="15"/>
        <v>-4.530014477095107</v>
      </c>
    </row>
    <row r="978" spans="2:5" x14ac:dyDescent="0.2">
      <c r="B978" s="287" t="s">
        <v>310</v>
      </c>
      <c r="C978" s="198">
        <v>2.9507305639999998E-3</v>
      </c>
      <c r="D978" s="198">
        <v>2.9507305639999998E-3</v>
      </c>
      <c r="E978" s="203">
        <f t="shared" si="15"/>
        <v>-5.8257024904767549</v>
      </c>
    </row>
    <row r="979" spans="2:5" x14ac:dyDescent="0.2">
      <c r="B979" s="287" t="s">
        <v>311</v>
      </c>
      <c r="C979" s="198">
        <v>1.2621491154000001E-2</v>
      </c>
      <c r="D979" s="198">
        <v>1.2621491154000001E-2</v>
      </c>
      <c r="E979" s="203">
        <f t="shared" si="15"/>
        <v>-4.3723542708460075</v>
      </c>
    </row>
    <row r="980" spans="2:5" x14ac:dyDescent="0.2">
      <c r="B980" s="287" t="s">
        <v>312</v>
      </c>
      <c r="C980" s="198">
        <v>0.170660290672</v>
      </c>
      <c r="D980" s="198">
        <v>0.170660290672</v>
      </c>
      <c r="E980" s="203">
        <f t="shared" si="15"/>
        <v>-1.7680803026523666</v>
      </c>
    </row>
    <row r="981" spans="2:5" x14ac:dyDescent="0.2">
      <c r="B981" s="287" t="s">
        <v>313</v>
      </c>
      <c r="C981" s="198">
        <v>2.2457259702999999E-2</v>
      </c>
      <c r="D981" s="198">
        <v>2.2457259702999999E-2</v>
      </c>
      <c r="E981" s="203">
        <f t="shared" si="15"/>
        <v>-3.7961413449960837</v>
      </c>
    </row>
    <row r="982" spans="2:5" x14ac:dyDescent="0.2">
      <c r="B982" s="287" t="s">
        <v>314</v>
      </c>
      <c r="C982" s="198">
        <v>0.28094384552599999</v>
      </c>
      <c r="D982" s="198">
        <v>0.28094384552599999</v>
      </c>
      <c r="E982" s="203">
        <f t="shared" si="15"/>
        <v>-1.2696004676044272</v>
      </c>
    </row>
    <row r="983" spans="2:5" x14ac:dyDescent="0.2">
      <c r="B983" s="287" t="s">
        <v>315</v>
      </c>
      <c r="C983" s="198">
        <v>3.526640696E-3</v>
      </c>
      <c r="D983" s="198">
        <v>3.526640696E-3</v>
      </c>
      <c r="E983" s="203">
        <f t="shared" si="15"/>
        <v>-5.6474095053303843</v>
      </c>
    </row>
    <row r="984" spans="2:5" x14ac:dyDescent="0.2">
      <c r="B984" s="287" t="s">
        <v>316</v>
      </c>
      <c r="C984" s="198">
        <v>0.24830138865500001</v>
      </c>
      <c r="D984" s="198">
        <v>0.24830138865500001</v>
      </c>
      <c r="E984" s="203">
        <f t="shared" si="15"/>
        <v>-1.3931119938336347</v>
      </c>
    </row>
    <row r="985" spans="2:5" x14ac:dyDescent="0.2">
      <c r="B985" s="287" t="s">
        <v>317</v>
      </c>
      <c r="C985" s="198">
        <v>1.9173277769000002E-2</v>
      </c>
      <c r="D985" s="198">
        <v>1.9173277769000002E-2</v>
      </c>
      <c r="E985" s="203">
        <f t="shared" si="15"/>
        <v>-3.9542377522423502</v>
      </c>
    </row>
    <row r="986" spans="2:5" x14ac:dyDescent="0.2">
      <c r="B986" s="287" t="s">
        <v>318</v>
      </c>
      <c r="C986" s="198">
        <v>9.4345727260000001E-3</v>
      </c>
      <c r="D986" s="198">
        <v>9.4345727260000001E-3</v>
      </c>
      <c r="E986" s="203">
        <f t="shared" si="15"/>
        <v>-4.6633743872496014</v>
      </c>
    </row>
    <row r="987" spans="2:5" x14ac:dyDescent="0.2">
      <c r="B987" s="287" t="s">
        <v>319</v>
      </c>
      <c r="C987" s="198">
        <v>1.8118521009999999E-3</v>
      </c>
      <c r="D987" s="198">
        <v>1.8118521009999999E-3</v>
      </c>
      <c r="E987" s="203">
        <f t="shared" si="15"/>
        <v>-6.3134056966572834</v>
      </c>
    </row>
    <row r="988" spans="2:5" x14ac:dyDescent="0.2">
      <c r="B988" s="287" t="s">
        <v>320</v>
      </c>
      <c r="C988" s="198">
        <v>4.5555138539999998E-3</v>
      </c>
      <c r="D988" s="198">
        <v>4.5555138539999998E-3</v>
      </c>
      <c r="E988" s="203">
        <f t="shared" si="15"/>
        <v>-5.3914169436559467</v>
      </c>
    </row>
    <row r="989" spans="2:5" x14ac:dyDescent="0.2">
      <c r="B989" s="287" t="s">
        <v>321</v>
      </c>
      <c r="C989" s="198">
        <v>1.3899493975E-2</v>
      </c>
      <c r="D989" s="198">
        <v>1.3899493975E-2</v>
      </c>
      <c r="E989" s="203">
        <f t="shared" si="15"/>
        <v>-4.275902844184416</v>
      </c>
    </row>
    <row r="990" spans="2:5" x14ac:dyDescent="0.2">
      <c r="B990" s="287" t="s">
        <v>322</v>
      </c>
      <c r="C990" s="198">
        <v>7.2474083999999998E-4</v>
      </c>
      <c r="D990" s="198">
        <v>7.2474083999999998E-4</v>
      </c>
      <c r="E990" s="203">
        <f t="shared" si="15"/>
        <v>-7.2296964290833596</v>
      </c>
    </row>
    <row r="991" spans="2:5" x14ac:dyDescent="0.2">
      <c r="B991" s="287" t="s">
        <v>323</v>
      </c>
      <c r="C991" s="198">
        <v>0.78579702079699998</v>
      </c>
      <c r="D991" s="198">
        <v>0.78579702079699998</v>
      </c>
      <c r="E991" s="203">
        <f t="shared" si="15"/>
        <v>-0.24105676316427749</v>
      </c>
    </row>
    <row r="992" spans="2:5" x14ac:dyDescent="0.2">
      <c r="B992" s="287" t="s">
        <v>324</v>
      </c>
      <c r="C992" s="198">
        <v>3.7531221999999998E-4</v>
      </c>
      <c r="D992" s="198">
        <v>3.7531221999999998E-4</v>
      </c>
      <c r="E992" s="203">
        <f t="shared" si="15"/>
        <v>-7.8877522917352128</v>
      </c>
    </row>
    <row r="993" spans="2:5" x14ac:dyDescent="0.2">
      <c r="B993" s="287" t="s">
        <v>325</v>
      </c>
      <c r="C993" s="198">
        <v>9.9975410570000006E-3</v>
      </c>
      <c r="D993" s="198">
        <v>9.9975410570000006E-3</v>
      </c>
      <c r="E993" s="203">
        <f t="shared" si="15"/>
        <v>-4.6054161105250513</v>
      </c>
    </row>
    <row r="994" spans="2:5" x14ac:dyDescent="0.2">
      <c r="B994" s="287" t="s">
        <v>326</v>
      </c>
      <c r="C994" s="198">
        <v>1.766555798E-3</v>
      </c>
      <c r="D994" s="198">
        <v>1.766555798E-3</v>
      </c>
      <c r="E994" s="203">
        <f t="shared" si="15"/>
        <v>-6.3387235049104582</v>
      </c>
    </row>
    <row r="995" spans="2:5" x14ac:dyDescent="0.2">
      <c r="B995" s="287" t="s">
        <v>327</v>
      </c>
      <c r="C995" s="198">
        <v>1.0321086070000001E-3</v>
      </c>
      <c r="D995" s="198">
        <v>1.0321086070000001E-3</v>
      </c>
      <c r="E995" s="203">
        <f t="shared" si="15"/>
        <v>-6.8761513781189514</v>
      </c>
    </row>
    <row r="996" spans="2:5" x14ac:dyDescent="0.2">
      <c r="B996" s="287" t="s">
        <v>328</v>
      </c>
      <c r="C996" s="198">
        <v>0.60797344342399995</v>
      </c>
      <c r="D996" s="198">
        <v>0.60797344342399995</v>
      </c>
      <c r="E996" s="203">
        <f t="shared" si="15"/>
        <v>-0.49762407654885443</v>
      </c>
    </row>
    <row r="997" spans="2:5" x14ac:dyDescent="0.2">
      <c r="B997" s="287" t="s">
        <v>329</v>
      </c>
      <c r="C997" s="198">
        <v>0.25941192457500001</v>
      </c>
      <c r="D997" s="198">
        <v>0.25941192457500001</v>
      </c>
      <c r="E997" s="203">
        <f t="shared" si="15"/>
        <v>-1.3493380383221412</v>
      </c>
    </row>
    <row r="998" spans="2:5" x14ac:dyDescent="0.2">
      <c r="B998" s="287" t="s">
        <v>330</v>
      </c>
      <c r="C998" s="198">
        <v>6.7426781760000004E-3</v>
      </c>
      <c r="D998" s="198">
        <v>6.7426781760000004E-3</v>
      </c>
      <c r="E998" s="203">
        <f t="shared" si="15"/>
        <v>-4.9992980774930933</v>
      </c>
    </row>
    <row r="999" spans="2:5" x14ac:dyDescent="0.2">
      <c r="B999" s="287" t="s">
        <v>331</v>
      </c>
      <c r="C999" s="198">
        <v>8.7195382359999997E-3</v>
      </c>
      <c r="D999" s="198">
        <v>8.7195382359999997E-3</v>
      </c>
      <c r="E999" s="203">
        <f t="shared" si="15"/>
        <v>-4.7421889970505484</v>
      </c>
    </row>
    <row r="1000" spans="2:5" x14ac:dyDescent="0.2">
      <c r="B1000" s="287" t="s">
        <v>332</v>
      </c>
      <c r="C1000" s="198">
        <v>6.1797098440000003E-3</v>
      </c>
      <c r="D1000" s="198">
        <v>6.1797098440000003E-3</v>
      </c>
      <c r="E1000" s="203">
        <f t="shared" si="15"/>
        <v>-5.0864839594238225</v>
      </c>
    </row>
    <row r="1001" spans="2:5" x14ac:dyDescent="0.2">
      <c r="B1001" s="287" t="s">
        <v>333</v>
      </c>
      <c r="C1001" s="198">
        <v>9.2210330099999995E-4</v>
      </c>
      <c r="D1001" s="198">
        <v>9.2210330099999995E-4</v>
      </c>
      <c r="E1001" s="203">
        <f t="shared" si="15"/>
        <v>-6.9888533005535551</v>
      </c>
    </row>
    <row r="1002" spans="2:5" x14ac:dyDescent="0.2">
      <c r="B1002" s="287" t="s">
        <v>334</v>
      </c>
      <c r="C1002" s="198">
        <v>1.8590896736999998E-2</v>
      </c>
      <c r="D1002" s="198">
        <v>1.8590896736999998E-2</v>
      </c>
      <c r="E1002" s="203">
        <f t="shared" si="15"/>
        <v>-3.9850832408113193</v>
      </c>
    </row>
    <row r="1003" spans="2:5" x14ac:dyDescent="0.2">
      <c r="B1003" s="287" t="s">
        <v>335</v>
      </c>
      <c r="C1003" s="198">
        <v>0.18020810415499999</v>
      </c>
      <c r="D1003" s="198">
        <v>0.18020810415499999</v>
      </c>
      <c r="E1003" s="203">
        <f t="shared" si="15"/>
        <v>-1.7136429617059521</v>
      </c>
    </row>
    <row r="1004" spans="2:5" x14ac:dyDescent="0.2">
      <c r="B1004" s="287" t="s">
        <v>336</v>
      </c>
      <c r="C1004" s="198">
        <v>1.3653599761E-2</v>
      </c>
      <c r="D1004" s="198">
        <v>1.3653599761E-2</v>
      </c>
      <c r="E1004" s="203">
        <f t="shared" si="15"/>
        <v>-4.293752073364268</v>
      </c>
    </row>
    <row r="1005" spans="2:5" x14ac:dyDescent="0.2">
      <c r="B1005" s="287" t="s">
        <v>337</v>
      </c>
      <c r="C1005" s="198">
        <v>1.08387581E-3</v>
      </c>
      <c r="D1005" s="198">
        <v>1.08387581E-3</v>
      </c>
      <c r="E1005" s="203">
        <f t="shared" si="15"/>
        <v>-6.8272119489485803</v>
      </c>
    </row>
    <row r="1006" spans="2:5" x14ac:dyDescent="0.2">
      <c r="B1006" s="287" t="s">
        <v>338</v>
      </c>
      <c r="C1006" s="198">
        <v>1.925092857E-3</v>
      </c>
      <c r="D1006" s="198">
        <v>1.925092857E-3</v>
      </c>
      <c r="E1006" s="203">
        <f t="shared" si="15"/>
        <v>-6.2527810750031785</v>
      </c>
    </row>
    <row r="1007" spans="2:5" x14ac:dyDescent="0.2">
      <c r="B1007" s="287" t="s">
        <v>339</v>
      </c>
      <c r="C1007" s="198">
        <v>0.244904165965</v>
      </c>
      <c r="D1007" s="198">
        <v>0.244904165965</v>
      </c>
      <c r="E1007" s="203">
        <f t="shared" si="15"/>
        <v>-1.4068883042867057</v>
      </c>
    </row>
    <row r="1008" spans="2:5" x14ac:dyDescent="0.2">
      <c r="B1008" s="287" t="s">
        <v>340</v>
      </c>
      <c r="C1008" s="198">
        <v>1.2297946136E-2</v>
      </c>
      <c r="D1008" s="198">
        <v>1.2297946136E-2</v>
      </c>
      <c r="E1008" s="203">
        <f t="shared" si="15"/>
        <v>-4.3983230113596212</v>
      </c>
    </row>
    <row r="1009" spans="2:5" x14ac:dyDescent="0.2">
      <c r="B1009" s="287" t="s">
        <v>341</v>
      </c>
      <c r="C1009" s="198">
        <v>4.2908540294E-2</v>
      </c>
      <c r="D1009" s="198">
        <v>4.2908540294E-2</v>
      </c>
      <c r="E1009" s="203">
        <f t="shared" si="15"/>
        <v>-3.1486843984086406</v>
      </c>
    </row>
    <row r="1010" spans="2:5" x14ac:dyDescent="0.2">
      <c r="B1010" s="287" t="s">
        <v>342</v>
      </c>
      <c r="C1010" s="198">
        <v>1.4947779830000001E-3</v>
      </c>
      <c r="D1010" s="198">
        <v>1.4947779830000001E-3</v>
      </c>
      <c r="E1010" s="203">
        <f t="shared" si="15"/>
        <v>-6.5057775895221628</v>
      </c>
    </row>
    <row r="1011" spans="2:5" x14ac:dyDescent="0.2">
      <c r="B1011" s="287" t="s">
        <v>343</v>
      </c>
      <c r="C1011" s="198">
        <v>2.9610840052000001E-2</v>
      </c>
      <c r="D1011" s="198">
        <v>2.9610840052000001E-2</v>
      </c>
      <c r="E1011" s="203">
        <f t="shared" si="15"/>
        <v>-3.5196147667205837</v>
      </c>
    </row>
    <row r="1012" spans="2:5" x14ac:dyDescent="0.2">
      <c r="B1012" s="287" t="s">
        <v>344</v>
      </c>
      <c r="C1012" s="198">
        <v>2.1709870709999998E-3</v>
      </c>
      <c r="D1012" s="198">
        <v>2.1709870709999998E-3</v>
      </c>
      <c r="E1012" s="203">
        <f t="shared" si="15"/>
        <v>-6.1325733434238447</v>
      </c>
    </row>
    <row r="1013" spans="2:5" x14ac:dyDescent="0.2">
      <c r="B1013" s="287" t="s">
        <v>345</v>
      </c>
      <c r="C1013" s="198">
        <v>2.9119051599999998E-4</v>
      </c>
      <c r="D1013" s="198">
        <v>2.9119051599999998E-4</v>
      </c>
      <c r="E1013" s="203">
        <f t="shared" si="15"/>
        <v>-8.1415328108534322</v>
      </c>
    </row>
    <row r="1014" spans="2:5" x14ac:dyDescent="0.2">
      <c r="B1014" s="287" t="s">
        <v>346</v>
      </c>
      <c r="C1014" s="198">
        <v>1.1692916952000001E-2</v>
      </c>
      <c r="D1014" s="198">
        <v>1.1692916952000001E-2</v>
      </c>
      <c r="E1014" s="203">
        <f t="shared" si="15"/>
        <v>-4.448772009218116</v>
      </c>
    </row>
    <row r="1015" spans="2:5" x14ac:dyDescent="0.2">
      <c r="B1015" s="287" t="s">
        <v>347</v>
      </c>
      <c r="C1015" s="198">
        <v>7.4687131966999998E-2</v>
      </c>
      <c r="D1015" s="198">
        <v>7.4687131966999998E-2</v>
      </c>
      <c r="E1015" s="203">
        <f t="shared" si="15"/>
        <v>-2.594447464506942</v>
      </c>
    </row>
    <row r="1016" spans="2:5" x14ac:dyDescent="0.2">
      <c r="B1016" s="287" t="s">
        <v>348</v>
      </c>
      <c r="C1016" s="198">
        <v>1.019166806E-3</v>
      </c>
      <c r="D1016" s="198">
        <v>1.019166806E-3</v>
      </c>
      <c r="E1016" s="203">
        <f t="shared" si="15"/>
        <v>-6.888769842358065</v>
      </c>
    </row>
    <row r="1017" spans="2:5" x14ac:dyDescent="0.2">
      <c r="B1017" s="287" t="s">
        <v>349</v>
      </c>
      <c r="C1017" s="198">
        <v>3.2354501799999999E-4</v>
      </c>
      <c r="D1017" s="198">
        <v>3.2354501799999999E-4</v>
      </c>
      <c r="E1017" s="203">
        <f t="shared" si="15"/>
        <v>-8.0361722945087717</v>
      </c>
    </row>
    <row r="1018" spans="2:5" x14ac:dyDescent="0.2">
      <c r="B1018" s="287" t="s">
        <v>350</v>
      </c>
      <c r="C1018" s="198">
        <v>8.8004244899999998E-4</v>
      </c>
      <c r="D1018" s="198">
        <v>8.8004244899999998E-4</v>
      </c>
      <c r="E1018" s="203">
        <f t="shared" si="15"/>
        <v>-7.0355404141554123</v>
      </c>
    </row>
    <row r="1019" spans="2:5" x14ac:dyDescent="0.2">
      <c r="B1019" s="287" t="s">
        <v>351</v>
      </c>
      <c r="C1019" s="198">
        <v>0.20773207884100001</v>
      </c>
      <c r="D1019" s="198">
        <v>0.20773207884100001</v>
      </c>
      <c r="E1019" s="203">
        <f t="shared" si="15"/>
        <v>-1.5715061120673344</v>
      </c>
    </row>
    <row r="1020" spans="2:5" x14ac:dyDescent="0.2">
      <c r="B1020" s="287" t="s">
        <v>352</v>
      </c>
      <c r="C1020" s="198">
        <v>1.022402257E-3</v>
      </c>
      <c r="D1020" s="198">
        <v>1.022402257E-3</v>
      </c>
      <c r="E1020" s="203">
        <f t="shared" si="15"/>
        <v>-6.8856002667925793</v>
      </c>
    </row>
    <row r="1021" spans="2:5" x14ac:dyDescent="0.2">
      <c r="B1021" s="287" t="s">
        <v>353</v>
      </c>
      <c r="C1021" s="198">
        <v>8.7033609800000003E-4</v>
      </c>
      <c r="D1021" s="198">
        <v>8.7033609800000003E-4</v>
      </c>
      <c r="E1021" s="203">
        <f t="shared" si="15"/>
        <v>-7.0466311013775957</v>
      </c>
    </row>
    <row r="1022" spans="2:5" x14ac:dyDescent="0.2">
      <c r="B1022" s="287" t="s">
        <v>354</v>
      </c>
      <c r="C1022" s="198">
        <v>0.55868783082399998</v>
      </c>
      <c r="D1022" s="198">
        <v>0.55868783082399998</v>
      </c>
      <c r="E1022" s="203">
        <f t="shared" si="15"/>
        <v>-0.58216440398925839</v>
      </c>
    </row>
    <row r="1023" spans="2:5" x14ac:dyDescent="0.2">
      <c r="B1023" s="287" t="s">
        <v>355</v>
      </c>
      <c r="C1023" s="198">
        <v>3.8178312100000002E-4</v>
      </c>
      <c r="D1023" s="198">
        <v>3.8178312100000002E-4</v>
      </c>
      <c r="E1023" s="203">
        <f t="shared" si="15"/>
        <v>-7.8706578566598271</v>
      </c>
    </row>
    <row r="1024" spans="2:5" x14ac:dyDescent="0.2">
      <c r="B1024" s="287" t="s">
        <v>356</v>
      </c>
      <c r="C1024" s="198">
        <v>3.9407783189999998E-3</v>
      </c>
      <c r="D1024" s="198">
        <v>3.9407783189999998E-3</v>
      </c>
      <c r="E1024" s="203">
        <f t="shared" si="15"/>
        <v>-5.5363770322879216</v>
      </c>
    </row>
    <row r="1025" spans="2:5" x14ac:dyDescent="0.2">
      <c r="B1025" s="287" t="s">
        <v>357</v>
      </c>
      <c r="C1025" s="198">
        <v>1.4481875008E-2</v>
      </c>
      <c r="D1025" s="198">
        <v>1.4481875008E-2</v>
      </c>
      <c r="E1025" s="203">
        <f t="shared" si="15"/>
        <v>-4.234857410904846</v>
      </c>
    </row>
    <row r="1026" spans="2:5" x14ac:dyDescent="0.2">
      <c r="B1026" s="287" t="s">
        <v>358</v>
      </c>
      <c r="C1026" s="198">
        <v>1.0427855931000001E-2</v>
      </c>
      <c r="D1026" s="198">
        <v>1.0427855931000001E-2</v>
      </c>
      <c r="E1026" s="203">
        <f t="shared" ref="E1026:E1089" si="16">IF(D1026=0,"",LN(D1026))</f>
        <v>-4.5632745985989533</v>
      </c>
    </row>
    <row r="1027" spans="2:5" x14ac:dyDescent="0.2">
      <c r="B1027" s="287" t="s">
        <v>359</v>
      </c>
      <c r="C1027" s="198">
        <v>1.116230312E-3</v>
      </c>
      <c r="D1027" s="198">
        <v>1.116230312E-3</v>
      </c>
      <c r="E1027" s="203">
        <f t="shared" si="16"/>
        <v>-6.7977980635550903</v>
      </c>
    </row>
    <row r="1028" spans="2:5" x14ac:dyDescent="0.2">
      <c r="B1028" s="287" t="s">
        <v>360</v>
      </c>
      <c r="C1028" s="198">
        <v>0.42167945747899999</v>
      </c>
      <c r="D1028" s="198">
        <v>0.42167945747899999</v>
      </c>
      <c r="E1028" s="203">
        <f t="shared" si="16"/>
        <v>-0.86350983300639839</v>
      </c>
    </row>
    <row r="1029" spans="2:5" x14ac:dyDescent="0.2">
      <c r="B1029" s="287" t="s">
        <v>361</v>
      </c>
      <c r="C1029" s="198">
        <v>2.7695453539999999E-3</v>
      </c>
      <c r="D1029" s="198">
        <v>2.7695453539999999E-3</v>
      </c>
      <c r="E1029" s="203">
        <f t="shared" si="16"/>
        <v>-5.889072104384006</v>
      </c>
    </row>
    <row r="1030" spans="2:5" x14ac:dyDescent="0.2">
      <c r="B1030" s="287" t="s">
        <v>362</v>
      </c>
      <c r="C1030" s="198">
        <v>1.6241959900000001E-3</v>
      </c>
      <c r="D1030" s="198">
        <v>1.6241959900000001E-3</v>
      </c>
      <c r="E1030" s="203">
        <f t="shared" si="16"/>
        <v>-6.4227423610267813</v>
      </c>
    </row>
    <row r="1031" spans="2:5" x14ac:dyDescent="0.2">
      <c r="B1031" s="287" t="s">
        <v>363</v>
      </c>
      <c r="C1031" s="198">
        <v>3.6237041999999999E-4</v>
      </c>
      <c r="D1031" s="198">
        <v>3.6237041999999999E-4</v>
      </c>
      <c r="E1031" s="203">
        <f t="shared" si="16"/>
        <v>-7.922843609643305</v>
      </c>
    </row>
    <row r="1032" spans="2:5" x14ac:dyDescent="0.2">
      <c r="B1032" s="287" t="s">
        <v>364</v>
      </c>
      <c r="C1032" s="198">
        <v>5.3384927899999995E-4</v>
      </c>
      <c r="D1032" s="198">
        <v>5.3384927899999995E-4</v>
      </c>
      <c r="E1032" s="203">
        <f t="shared" si="16"/>
        <v>-7.5353970079075134</v>
      </c>
    </row>
    <row r="1033" spans="2:5" x14ac:dyDescent="0.2">
      <c r="B1033" s="287" t="s">
        <v>365</v>
      </c>
      <c r="C1033" s="198">
        <v>1.7180240450000001E-3</v>
      </c>
      <c r="D1033" s="198">
        <v>1.7180240450000001E-3</v>
      </c>
      <c r="E1033" s="203">
        <f t="shared" si="16"/>
        <v>-6.3665804595925204</v>
      </c>
    </row>
    <row r="1034" spans="2:5" x14ac:dyDescent="0.2">
      <c r="B1034" s="287" t="s">
        <v>366</v>
      </c>
      <c r="C1034" s="198">
        <v>7.9459420983000004E-2</v>
      </c>
      <c r="D1034" s="198">
        <v>7.9459420983000004E-2</v>
      </c>
      <c r="E1034" s="203">
        <f t="shared" si="16"/>
        <v>-2.5325088155213025</v>
      </c>
    </row>
    <row r="1035" spans="2:5" x14ac:dyDescent="0.2">
      <c r="B1035" s="287" t="s">
        <v>367</v>
      </c>
      <c r="C1035" s="198">
        <v>2.8908747363E-2</v>
      </c>
      <c r="D1035" s="198">
        <v>2.8908747363E-2</v>
      </c>
      <c r="E1035" s="203">
        <f t="shared" si="16"/>
        <v>-3.5436110527407534</v>
      </c>
    </row>
    <row r="1036" spans="2:5" x14ac:dyDescent="0.2">
      <c r="B1036" s="287" t="s">
        <v>368</v>
      </c>
      <c r="C1036" s="198">
        <v>5.1767202800000005E-4</v>
      </c>
      <c r="D1036" s="198">
        <v>5.1767202800000005E-4</v>
      </c>
      <c r="E1036" s="203">
        <f t="shared" si="16"/>
        <v>-7.5661686668084158</v>
      </c>
    </row>
    <row r="1037" spans="2:5" x14ac:dyDescent="0.2">
      <c r="B1037" s="287" t="s">
        <v>369</v>
      </c>
      <c r="C1037" s="198">
        <v>2.0453157152279999</v>
      </c>
      <c r="D1037" s="198">
        <v>2.0453157152279999</v>
      </c>
      <c r="E1037" s="203">
        <f t="shared" si="16"/>
        <v>0.71555216155335777</v>
      </c>
    </row>
    <row r="1038" spans="2:5" x14ac:dyDescent="0.2">
      <c r="B1038" s="287" t="s">
        <v>370</v>
      </c>
      <c r="C1038" s="198">
        <v>6.3424529889000006E-2</v>
      </c>
      <c r="D1038" s="198">
        <v>6.3424529889000006E-2</v>
      </c>
      <c r="E1038" s="203">
        <f t="shared" si="16"/>
        <v>-2.7579045856015174</v>
      </c>
    </row>
    <row r="1039" spans="2:5" x14ac:dyDescent="0.2">
      <c r="B1039" s="287" t="s">
        <v>371</v>
      </c>
      <c r="C1039" s="198">
        <v>0</v>
      </c>
      <c r="D1039" s="198">
        <v>0</v>
      </c>
      <c r="E1039" s="203" t="str">
        <f t="shared" si="16"/>
        <v/>
      </c>
    </row>
    <row r="1040" spans="2:5" x14ac:dyDescent="0.2">
      <c r="B1040" s="287" t="s">
        <v>372</v>
      </c>
      <c r="C1040" s="198">
        <v>0.55628712679000003</v>
      </c>
      <c r="D1040" s="198">
        <v>0.55628712679000003</v>
      </c>
      <c r="E1040" s="203">
        <f t="shared" si="16"/>
        <v>-0.58647070293801029</v>
      </c>
    </row>
    <row r="1041" spans="2:5" x14ac:dyDescent="0.2">
      <c r="B1041" s="287" t="s">
        <v>373</v>
      </c>
      <c r="C1041" s="198">
        <v>2.0719822956E-2</v>
      </c>
      <c r="D1041" s="198">
        <v>2.0719822956E-2</v>
      </c>
      <c r="E1041" s="203">
        <f t="shared" si="16"/>
        <v>-3.8766644062219546</v>
      </c>
    </row>
    <row r="1042" spans="2:5" x14ac:dyDescent="0.2">
      <c r="B1042" s="287" t="s">
        <v>374</v>
      </c>
      <c r="C1042" s="198">
        <v>1.921857407E-3</v>
      </c>
      <c r="D1042" s="198">
        <v>1.921857407E-3</v>
      </c>
      <c r="E1042" s="203">
        <f t="shared" si="16"/>
        <v>-6.2544631610925912</v>
      </c>
    </row>
    <row r="1043" spans="2:5" x14ac:dyDescent="0.2">
      <c r="B1043" s="287" t="s">
        <v>375</v>
      </c>
      <c r="C1043" s="198">
        <v>1.5303679350000001E-3</v>
      </c>
      <c r="D1043" s="198">
        <v>1.5303679350000001E-3</v>
      </c>
      <c r="E1043" s="203">
        <f t="shared" si="16"/>
        <v>-6.4822470920964106</v>
      </c>
    </row>
    <row r="1044" spans="2:5" x14ac:dyDescent="0.2">
      <c r="B1044" s="287" t="s">
        <v>376</v>
      </c>
      <c r="C1044" s="198">
        <v>9.0298179088000002E-2</v>
      </c>
      <c r="D1044" s="198">
        <v>9.0298179088000002E-2</v>
      </c>
      <c r="E1044" s="203">
        <f t="shared" si="16"/>
        <v>-2.404637983900944</v>
      </c>
    </row>
    <row r="1045" spans="2:5" x14ac:dyDescent="0.2">
      <c r="B1045" s="287" t="s">
        <v>377</v>
      </c>
      <c r="C1045" s="198">
        <v>1.3935083927E-2</v>
      </c>
      <c r="D1045" s="198">
        <v>1.3935083927E-2</v>
      </c>
      <c r="E1045" s="203">
        <f t="shared" si="16"/>
        <v>-4.2733455953178874</v>
      </c>
    </row>
    <row r="1046" spans="2:5" x14ac:dyDescent="0.2">
      <c r="B1046" s="287" t="s">
        <v>378</v>
      </c>
      <c r="C1046" s="198">
        <v>1.4624234810000001E-3</v>
      </c>
      <c r="D1046" s="198">
        <v>1.4624234810000001E-3</v>
      </c>
      <c r="E1046" s="203">
        <f t="shared" si="16"/>
        <v>-6.5276603009107976</v>
      </c>
    </row>
    <row r="1047" spans="2:5" x14ac:dyDescent="0.2">
      <c r="B1047" s="287" t="s">
        <v>379</v>
      </c>
      <c r="C1047" s="198">
        <v>2.6821881989999999E-3</v>
      </c>
      <c r="D1047" s="198">
        <v>2.6821881989999999E-3</v>
      </c>
      <c r="E1047" s="203">
        <f t="shared" si="16"/>
        <v>-5.9211223254435899</v>
      </c>
    </row>
    <row r="1048" spans="2:5" x14ac:dyDescent="0.2">
      <c r="B1048" s="287" t="s">
        <v>380</v>
      </c>
      <c r="C1048" s="198">
        <v>6.6003183599999996E-4</v>
      </c>
      <c r="D1048" s="198">
        <v>6.6003183599999996E-4</v>
      </c>
      <c r="E1048" s="203">
        <f t="shared" si="16"/>
        <v>-7.3232224877435028</v>
      </c>
    </row>
    <row r="1049" spans="2:5" x14ac:dyDescent="0.2">
      <c r="B1049" s="287" t="s">
        <v>381</v>
      </c>
      <c r="C1049" s="198">
        <v>4.4422730970000001E-3</v>
      </c>
      <c r="D1049" s="198">
        <v>4.4422730970000001E-3</v>
      </c>
      <c r="E1049" s="203">
        <f t="shared" si="16"/>
        <v>-5.4165890747604069</v>
      </c>
    </row>
    <row r="1050" spans="2:5" x14ac:dyDescent="0.2">
      <c r="B1050" s="287" t="s">
        <v>382</v>
      </c>
      <c r="C1050" s="198">
        <v>4.0960799279999996E-3</v>
      </c>
      <c r="D1050" s="198">
        <v>4.0960799279999996E-3</v>
      </c>
      <c r="E1050" s="203">
        <f t="shared" si="16"/>
        <v>-5.4977248777634449</v>
      </c>
    </row>
    <row r="1051" spans="2:5" x14ac:dyDescent="0.2">
      <c r="B1051" s="287" t="s">
        <v>383</v>
      </c>
      <c r="C1051" s="198">
        <v>1.1223776676E-2</v>
      </c>
      <c r="D1051" s="198">
        <v>1.1223776676E-2</v>
      </c>
      <c r="E1051" s="203">
        <f t="shared" si="16"/>
        <v>-4.4897208333863396</v>
      </c>
    </row>
    <row r="1052" spans="2:5" x14ac:dyDescent="0.2">
      <c r="B1052" s="287" t="s">
        <v>384</v>
      </c>
      <c r="C1052" s="198">
        <v>1.4504523159000001E-2</v>
      </c>
      <c r="D1052" s="198">
        <v>1.4504523159000001E-2</v>
      </c>
      <c r="E1052" s="203">
        <f t="shared" si="16"/>
        <v>-4.2332947361993982</v>
      </c>
    </row>
    <row r="1053" spans="2:5" x14ac:dyDescent="0.2">
      <c r="B1053" s="287" t="s">
        <v>385</v>
      </c>
      <c r="C1053" s="198">
        <v>0.466658685889</v>
      </c>
      <c r="D1053" s="198">
        <v>0.466658685889</v>
      </c>
      <c r="E1053" s="203">
        <f t="shared" si="16"/>
        <v>-0.76215715385956051</v>
      </c>
    </row>
    <row r="1054" spans="2:5" x14ac:dyDescent="0.2">
      <c r="B1054" s="287" t="s">
        <v>386</v>
      </c>
      <c r="C1054" s="198">
        <v>6.8578602025999996E-2</v>
      </c>
      <c r="D1054" s="198">
        <v>6.8578602025999996E-2</v>
      </c>
      <c r="E1054" s="203">
        <f t="shared" si="16"/>
        <v>-2.6797747167278927</v>
      </c>
    </row>
    <row r="1055" spans="2:5" x14ac:dyDescent="0.2">
      <c r="B1055" s="287" t="s">
        <v>387</v>
      </c>
      <c r="C1055" s="198">
        <v>9.5834034339999999E-3</v>
      </c>
      <c r="D1055" s="198">
        <v>9.5834034339999999E-3</v>
      </c>
      <c r="E1055" s="203">
        <f t="shared" si="16"/>
        <v>-4.6477224855814665</v>
      </c>
    </row>
    <row r="1056" spans="2:5" x14ac:dyDescent="0.2">
      <c r="B1056" s="287" t="s">
        <v>388</v>
      </c>
      <c r="C1056" s="198">
        <v>3.6605883341999997E-2</v>
      </c>
      <c r="D1056" s="198">
        <v>3.6605883341999997E-2</v>
      </c>
      <c r="E1056" s="203">
        <f t="shared" si="16"/>
        <v>-3.3075463044440587</v>
      </c>
    </row>
    <row r="1057" spans="2:5" x14ac:dyDescent="0.2">
      <c r="B1057" s="287" t="s">
        <v>389</v>
      </c>
      <c r="C1057" s="198">
        <v>9.7387050399999999E-4</v>
      </c>
      <c r="D1057" s="198">
        <v>9.7387050399999999E-4</v>
      </c>
      <c r="E1057" s="203">
        <f t="shared" si="16"/>
        <v>-6.9342322159328162</v>
      </c>
    </row>
    <row r="1058" spans="2:5" x14ac:dyDescent="0.2">
      <c r="B1058" s="287" t="s">
        <v>390</v>
      </c>
      <c r="C1058" s="198">
        <v>1.03534405E-4</v>
      </c>
      <c r="D1058" s="198">
        <v>1.03534405E-4</v>
      </c>
      <c r="E1058" s="203">
        <f t="shared" si="16"/>
        <v>-9.1756065850376913</v>
      </c>
    </row>
    <row r="1059" spans="2:5" x14ac:dyDescent="0.2">
      <c r="B1059" s="287" t="s">
        <v>391</v>
      </c>
      <c r="C1059" s="198">
        <v>5.2414292899999998E-4</v>
      </c>
      <c r="D1059" s="198">
        <v>5.2414292899999998E-4</v>
      </c>
      <c r="E1059" s="203">
        <f t="shared" si="16"/>
        <v>-7.5537461455697388</v>
      </c>
    </row>
    <row r="1060" spans="2:5" x14ac:dyDescent="0.2">
      <c r="B1060" s="287" t="s">
        <v>392</v>
      </c>
      <c r="C1060" s="198">
        <v>6.8623898320000001E-3</v>
      </c>
      <c r="D1060" s="198">
        <v>6.8623898320000001E-3</v>
      </c>
      <c r="E1060" s="203">
        <f t="shared" si="16"/>
        <v>-4.9816995259001216</v>
      </c>
    </row>
    <row r="1061" spans="2:5" x14ac:dyDescent="0.2">
      <c r="B1061" s="287" t="s">
        <v>393</v>
      </c>
      <c r="C1061" s="198">
        <v>3.7731820005E-2</v>
      </c>
      <c r="D1061" s="198">
        <v>3.7731820005E-2</v>
      </c>
      <c r="E1061" s="203">
        <f t="shared" si="16"/>
        <v>-3.2772515085599845</v>
      </c>
    </row>
    <row r="1062" spans="2:5" x14ac:dyDescent="0.2">
      <c r="B1062" s="287" t="s">
        <v>394</v>
      </c>
      <c r="C1062" s="198">
        <v>5.6296833100000004E-4</v>
      </c>
      <c r="D1062" s="198">
        <v>5.6296833100000004E-4</v>
      </c>
      <c r="E1062" s="203">
        <f t="shared" si="16"/>
        <v>-7.482287181850749</v>
      </c>
    </row>
    <row r="1063" spans="2:5" x14ac:dyDescent="0.2">
      <c r="B1063" s="287" t="s">
        <v>395</v>
      </c>
      <c r="C1063" s="198">
        <v>0</v>
      </c>
      <c r="D1063" s="198">
        <v>0</v>
      </c>
      <c r="E1063" s="203" t="str">
        <f t="shared" si="16"/>
        <v/>
      </c>
    </row>
    <row r="1064" spans="2:5" x14ac:dyDescent="0.2">
      <c r="B1064" s="287" t="s">
        <v>396</v>
      </c>
      <c r="C1064" s="198">
        <v>3.497521645E-3</v>
      </c>
      <c r="D1064" s="198">
        <v>3.497521645E-3</v>
      </c>
      <c r="E1064" s="203">
        <f t="shared" si="16"/>
        <v>-5.6557006627375692</v>
      </c>
    </row>
    <row r="1065" spans="2:5" x14ac:dyDescent="0.2">
      <c r="B1065" s="287" t="s">
        <v>397</v>
      </c>
      <c r="C1065" s="198">
        <v>2.2809923770000001E-3</v>
      </c>
      <c r="D1065" s="198">
        <v>2.2809923770000001E-3</v>
      </c>
      <c r="E1065" s="203">
        <f t="shared" si="16"/>
        <v>-6.0831446776407532</v>
      </c>
    </row>
    <row r="1066" spans="2:5" x14ac:dyDescent="0.2">
      <c r="B1066" s="287" t="s">
        <v>398</v>
      </c>
      <c r="C1066" s="198">
        <v>0.12639933220300001</v>
      </c>
      <c r="D1066" s="198">
        <v>0.12639933220300001</v>
      </c>
      <c r="E1066" s="203">
        <f t="shared" si="16"/>
        <v>-2.0683090804874502</v>
      </c>
    </row>
    <row r="1067" spans="2:5" x14ac:dyDescent="0.2">
      <c r="B1067" s="287" t="s">
        <v>399</v>
      </c>
      <c r="C1067" s="198">
        <v>1.844911931046</v>
      </c>
      <c r="D1067" s="198">
        <v>1.844911931046</v>
      </c>
      <c r="E1067" s="203">
        <f t="shared" si="16"/>
        <v>0.61243154250278753</v>
      </c>
    </row>
    <row r="1068" spans="2:5" x14ac:dyDescent="0.2">
      <c r="B1068" s="287" t="s">
        <v>400</v>
      </c>
      <c r="C1068" s="198">
        <v>8.9298424899999997E-4</v>
      </c>
      <c r="D1068" s="198">
        <v>8.9298424899999997E-4</v>
      </c>
      <c r="E1068" s="203">
        <f t="shared" si="16"/>
        <v>-7.0209416155412043</v>
      </c>
    </row>
    <row r="1069" spans="2:5" x14ac:dyDescent="0.2">
      <c r="B1069" s="287" t="s">
        <v>401</v>
      </c>
      <c r="C1069" s="198">
        <v>4.4099185959999999E-3</v>
      </c>
      <c r="D1069" s="198">
        <v>4.4099185959999999E-3</v>
      </c>
      <c r="E1069" s="203">
        <f t="shared" si="16"/>
        <v>-5.4238990486506671</v>
      </c>
    </row>
    <row r="1070" spans="2:5" x14ac:dyDescent="0.2">
      <c r="B1070" s="287" t="s">
        <v>402</v>
      </c>
      <c r="C1070" s="198">
        <v>1.1615266139999999E-3</v>
      </c>
      <c r="D1070" s="198">
        <v>1.1615266139999999E-3</v>
      </c>
      <c r="E1070" s="203">
        <f t="shared" si="16"/>
        <v>-6.7580200925423641</v>
      </c>
    </row>
    <row r="1071" spans="2:5" x14ac:dyDescent="0.2">
      <c r="B1071" s="287" t="s">
        <v>403</v>
      </c>
      <c r="C1071" s="198">
        <v>5.7591013200000002E-4</v>
      </c>
      <c r="D1071" s="198">
        <v>5.7591013200000002E-4</v>
      </c>
      <c r="E1071" s="203">
        <f t="shared" si="16"/>
        <v>-7.4595589302742322</v>
      </c>
    </row>
    <row r="1072" spans="2:5" x14ac:dyDescent="0.2">
      <c r="B1072" s="287" t="s">
        <v>404</v>
      </c>
      <c r="C1072" s="198">
        <v>5.7591013200000002E-4</v>
      </c>
      <c r="D1072" s="198">
        <v>5.7591013200000002E-4</v>
      </c>
      <c r="E1072" s="203">
        <f t="shared" si="16"/>
        <v>-7.4595589302742322</v>
      </c>
    </row>
    <row r="1073" spans="2:5" x14ac:dyDescent="0.2">
      <c r="B1073" s="287" t="s">
        <v>405</v>
      </c>
      <c r="C1073" s="198">
        <v>1.9144158718000001E-2</v>
      </c>
      <c r="D1073" s="198">
        <v>1.9144158718000001E-2</v>
      </c>
      <c r="E1073" s="203">
        <f t="shared" si="16"/>
        <v>-3.9557576376665966</v>
      </c>
    </row>
    <row r="1074" spans="2:5" x14ac:dyDescent="0.2">
      <c r="B1074" s="287" t="s">
        <v>406</v>
      </c>
      <c r="C1074" s="198">
        <v>0</v>
      </c>
      <c r="D1074" s="198">
        <v>0</v>
      </c>
      <c r="E1074" s="203" t="str">
        <f t="shared" si="16"/>
        <v/>
      </c>
    </row>
    <row r="1075" spans="2:5" x14ac:dyDescent="0.2">
      <c r="B1075" s="287" t="s">
        <v>407</v>
      </c>
      <c r="C1075" s="198">
        <v>3.258098331E-3</v>
      </c>
      <c r="D1075" s="198">
        <v>3.258098331E-3</v>
      </c>
      <c r="E1075" s="203">
        <f t="shared" si="16"/>
        <v>-5.726611587858101</v>
      </c>
    </row>
    <row r="1076" spans="2:5" x14ac:dyDescent="0.2">
      <c r="B1076" s="287" t="s">
        <v>408</v>
      </c>
      <c r="C1076" s="198">
        <v>0.25548085260499998</v>
      </c>
      <c r="D1076" s="198">
        <v>0.25548085260499998</v>
      </c>
      <c r="E1076" s="203">
        <f t="shared" si="16"/>
        <v>-1.3646078130272123</v>
      </c>
    </row>
    <row r="1077" spans="2:5" x14ac:dyDescent="0.2">
      <c r="B1077" s="287" t="s">
        <v>409</v>
      </c>
      <c r="C1077" s="198">
        <v>0.17788505092500001</v>
      </c>
      <c r="D1077" s="198">
        <v>0.17788505092500001</v>
      </c>
      <c r="E1077" s="203">
        <f t="shared" si="16"/>
        <v>-1.7266177186168477</v>
      </c>
    </row>
    <row r="1078" spans="2:5" x14ac:dyDescent="0.2">
      <c r="B1078" s="287" t="s">
        <v>410</v>
      </c>
      <c r="C1078" s="198">
        <v>1.7177005007999999E-2</v>
      </c>
      <c r="D1078" s="198">
        <v>1.7177005007999999E-2</v>
      </c>
      <c r="E1078" s="203">
        <f t="shared" si="16"/>
        <v>-4.0641837077746334</v>
      </c>
    </row>
    <row r="1079" spans="2:5" x14ac:dyDescent="0.2">
      <c r="B1079" s="287" t="s">
        <v>411</v>
      </c>
      <c r="C1079" s="198">
        <v>1.5818115931999999E-2</v>
      </c>
      <c r="D1079" s="198">
        <v>1.5818115931999999E-2</v>
      </c>
      <c r="E1079" s="203">
        <f t="shared" si="16"/>
        <v>-4.1465994177930439</v>
      </c>
    </row>
    <row r="1080" spans="2:5" x14ac:dyDescent="0.2">
      <c r="B1080" s="287" t="s">
        <v>412</v>
      </c>
      <c r="C1080" s="198">
        <v>0.11282338324500001</v>
      </c>
      <c r="D1080" s="198">
        <v>0.11282338324500001</v>
      </c>
      <c r="E1080" s="203">
        <f t="shared" si="16"/>
        <v>-2.1819316631302197</v>
      </c>
    </row>
    <row r="1081" spans="2:5" x14ac:dyDescent="0.2">
      <c r="B1081" s="287" t="s">
        <v>413</v>
      </c>
      <c r="C1081" s="198">
        <v>2.6692463979999998E-3</v>
      </c>
      <c r="D1081" s="198">
        <v>2.6692463979999998E-3</v>
      </c>
      <c r="E1081" s="203">
        <f t="shared" si="16"/>
        <v>-5.9259590943495004</v>
      </c>
    </row>
    <row r="1082" spans="2:5" x14ac:dyDescent="0.2">
      <c r="B1082" s="287" t="s">
        <v>414</v>
      </c>
      <c r="C1082" s="198">
        <v>2.6142437450000001E-3</v>
      </c>
      <c r="D1082" s="198">
        <v>2.6142437450000001E-3</v>
      </c>
      <c r="E1082" s="203">
        <f t="shared" si="16"/>
        <v>-5.9467804221440757</v>
      </c>
    </row>
    <row r="1083" spans="2:5" x14ac:dyDescent="0.2">
      <c r="B1083" s="287" t="s">
        <v>415</v>
      </c>
      <c r="C1083" s="198">
        <v>0.44392641292099999</v>
      </c>
      <c r="D1083" s="198">
        <v>0.44392641292099999</v>
      </c>
      <c r="E1083" s="203">
        <f t="shared" si="16"/>
        <v>-0.81209646695016535</v>
      </c>
    </row>
    <row r="1084" spans="2:5" x14ac:dyDescent="0.2">
      <c r="B1084" s="287" t="s">
        <v>416</v>
      </c>
      <c r="C1084" s="198">
        <v>5.9208738300000003E-4</v>
      </c>
      <c r="D1084" s="198">
        <v>5.9208738300000003E-4</v>
      </c>
      <c r="E1084" s="203">
        <f t="shared" si="16"/>
        <v>-7.4318563275541054</v>
      </c>
    </row>
    <row r="1085" spans="2:5" x14ac:dyDescent="0.2">
      <c r="B1085" s="287" t="s">
        <v>417</v>
      </c>
      <c r="C1085" s="198">
        <v>1.2398245091E-2</v>
      </c>
      <c r="D1085" s="198">
        <v>1.2398245091E-2</v>
      </c>
      <c r="E1085" s="203">
        <f t="shared" si="16"/>
        <v>-4.3902003413060973</v>
      </c>
    </row>
    <row r="1086" spans="2:5" x14ac:dyDescent="0.2">
      <c r="B1086" s="287" t="s">
        <v>418</v>
      </c>
      <c r="C1086" s="198">
        <v>3.041323169E-3</v>
      </c>
      <c r="D1086" s="198">
        <v>3.041323169E-3</v>
      </c>
      <c r="E1086" s="203">
        <f t="shared" si="16"/>
        <v>-5.7954626052985736</v>
      </c>
    </row>
    <row r="1087" spans="2:5" x14ac:dyDescent="0.2">
      <c r="B1087" s="287" t="s">
        <v>419</v>
      </c>
      <c r="C1087" s="198">
        <v>4.8952361229999998E-3</v>
      </c>
      <c r="D1087" s="198">
        <v>4.8952361229999998E-3</v>
      </c>
      <c r="E1087" s="203">
        <f t="shared" si="16"/>
        <v>-5.3194927665736813</v>
      </c>
    </row>
    <row r="1088" spans="2:5" x14ac:dyDescent="0.2">
      <c r="B1088" s="287" t="s">
        <v>420</v>
      </c>
      <c r="C1088" s="198">
        <v>1.4430107805E-2</v>
      </c>
      <c r="D1088" s="198">
        <v>1.4430107805E-2</v>
      </c>
      <c r="E1088" s="203">
        <f t="shared" si="16"/>
        <v>-4.238438435330294</v>
      </c>
    </row>
    <row r="1089" spans="2:5" x14ac:dyDescent="0.2">
      <c r="B1089" s="287" t="s">
        <v>421</v>
      </c>
      <c r="C1089" s="198">
        <v>2.3683495320000001E-3</v>
      </c>
      <c r="D1089" s="198">
        <v>2.3683495320000001E-3</v>
      </c>
      <c r="E1089" s="203">
        <f t="shared" si="16"/>
        <v>-6.0455619664342146</v>
      </c>
    </row>
    <row r="1090" spans="2:5" x14ac:dyDescent="0.2">
      <c r="B1090" s="287" t="s">
        <v>422</v>
      </c>
      <c r="C1090" s="198">
        <v>3.5366705923000001E-2</v>
      </c>
      <c r="D1090" s="198">
        <v>3.5366705923000001E-2</v>
      </c>
      <c r="E1090" s="203">
        <f t="shared" ref="E1090:E1153" si="17">IF(D1090=0,"",LN(D1090))</f>
        <v>-3.3419844120497753</v>
      </c>
    </row>
    <row r="1091" spans="2:5" x14ac:dyDescent="0.2">
      <c r="B1091" s="287" t="s">
        <v>423</v>
      </c>
      <c r="C1091" s="198">
        <v>8.1895714969E-2</v>
      </c>
      <c r="D1091" s="198">
        <v>8.1895714969E-2</v>
      </c>
      <c r="E1091" s="203">
        <f t="shared" si="17"/>
        <v>-2.5023086097726974</v>
      </c>
    </row>
    <row r="1092" spans="2:5" x14ac:dyDescent="0.2">
      <c r="B1092" s="287" t="s">
        <v>424</v>
      </c>
      <c r="C1092" s="198">
        <v>6.9368051869999996E-3</v>
      </c>
      <c r="D1092" s="198">
        <v>6.9368051869999996E-3</v>
      </c>
      <c r="E1092" s="203">
        <f t="shared" si="17"/>
        <v>-4.9709139581504784</v>
      </c>
    </row>
    <row r="1093" spans="2:5" x14ac:dyDescent="0.2">
      <c r="B1093" s="287" t="s">
        <v>425</v>
      </c>
      <c r="C1093" s="198">
        <v>1.8377357024999999E-2</v>
      </c>
      <c r="D1093" s="198">
        <v>1.8377357024999999E-2</v>
      </c>
      <c r="E1093" s="203">
        <f t="shared" si="17"/>
        <v>-3.9966359686401871</v>
      </c>
    </row>
    <row r="1094" spans="2:5" x14ac:dyDescent="0.2">
      <c r="B1094" s="287" t="s">
        <v>426</v>
      </c>
      <c r="C1094" s="198">
        <v>1.657055222663</v>
      </c>
      <c r="D1094" s="198">
        <v>1.657055222663</v>
      </c>
      <c r="E1094" s="203">
        <f t="shared" si="17"/>
        <v>0.50504206478288116</v>
      </c>
    </row>
    <row r="1095" spans="2:5" x14ac:dyDescent="0.2">
      <c r="B1095" s="287" t="s">
        <v>427</v>
      </c>
      <c r="C1095" s="198">
        <v>4.3274146164000001E-2</v>
      </c>
      <c r="D1095" s="198">
        <v>4.3274146164000001E-2</v>
      </c>
      <c r="E1095" s="203">
        <f t="shared" si="17"/>
        <v>-3.1401999085824501</v>
      </c>
    </row>
    <row r="1096" spans="2:5" x14ac:dyDescent="0.2">
      <c r="B1096" s="287" t="s">
        <v>428</v>
      </c>
      <c r="C1096" s="198">
        <v>3.287217383E-3</v>
      </c>
      <c r="D1096" s="198">
        <v>3.287217383E-3</v>
      </c>
      <c r="E1096" s="203">
        <f t="shared" si="17"/>
        <v>-5.7177138523219302</v>
      </c>
    </row>
    <row r="1097" spans="2:5" x14ac:dyDescent="0.2">
      <c r="B1097" s="287" t="s">
        <v>429</v>
      </c>
      <c r="C1097" s="198">
        <v>2.7566035529999998E-3</v>
      </c>
      <c r="D1097" s="198">
        <v>2.7566035529999998E-3</v>
      </c>
      <c r="E1097" s="203">
        <f t="shared" si="17"/>
        <v>-5.8937559537981423</v>
      </c>
    </row>
    <row r="1098" spans="2:5" x14ac:dyDescent="0.2">
      <c r="B1098" s="287" t="s">
        <v>430</v>
      </c>
      <c r="C1098" s="198">
        <v>8.0562709400000001E-4</v>
      </c>
      <c r="D1098" s="198">
        <v>8.0562709400000001E-4</v>
      </c>
      <c r="E1098" s="203">
        <f t="shared" si="17"/>
        <v>-7.1238895850499953</v>
      </c>
    </row>
    <row r="1099" spans="2:5" x14ac:dyDescent="0.2">
      <c r="B1099" s="287" t="s">
        <v>431</v>
      </c>
      <c r="C1099" s="198">
        <v>7.7760809639000006E-2</v>
      </c>
      <c r="D1099" s="198">
        <v>7.7760809639000006E-2</v>
      </c>
      <c r="E1099" s="203">
        <f t="shared" si="17"/>
        <v>-2.554117706859981</v>
      </c>
    </row>
    <row r="1100" spans="2:5" x14ac:dyDescent="0.2">
      <c r="B1100" s="287" t="s">
        <v>432</v>
      </c>
      <c r="C1100" s="198">
        <v>7.4415354100000001E-4</v>
      </c>
      <c r="D1100" s="198">
        <v>7.4415354100000001E-4</v>
      </c>
      <c r="E1100" s="203">
        <f t="shared" si="17"/>
        <v>-7.2032631721111908</v>
      </c>
    </row>
    <row r="1101" spans="2:5" x14ac:dyDescent="0.2">
      <c r="B1101" s="287" t="s">
        <v>433</v>
      </c>
      <c r="C1101" s="198">
        <v>5.3080795660999998E-2</v>
      </c>
      <c r="D1101" s="198">
        <v>5.3080795660999998E-2</v>
      </c>
      <c r="E1101" s="203">
        <f t="shared" si="17"/>
        <v>-2.9359400797849609</v>
      </c>
    </row>
    <row r="1102" spans="2:5" x14ac:dyDescent="0.2">
      <c r="B1102" s="287" t="s">
        <v>434</v>
      </c>
      <c r="C1102" s="198">
        <v>3.1458282104999999E-2</v>
      </c>
      <c r="D1102" s="198">
        <v>3.1458282104999999E-2</v>
      </c>
      <c r="E1102" s="203">
        <f t="shared" si="17"/>
        <v>-3.4590929885327149</v>
      </c>
    </row>
    <row r="1103" spans="2:5" x14ac:dyDescent="0.2">
      <c r="B1103" s="287" t="s">
        <v>435</v>
      </c>
      <c r="C1103" s="198">
        <v>1.3427118240000001E-3</v>
      </c>
      <c r="D1103" s="198">
        <v>1.3427118240000001E-3</v>
      </c>
      <c r="E1103" s="203">
        <f t="shared" si="17"/>
        <v>-6.613063960787497</v>
      </c>
    </row>
    <row r="1104" spans="2:5" x14ac:dyDescent="0.2">
      <c r="B1104" s="287" t="s">
        <v>436</v>
      </c>
      <c r="C1104" s="198">
        <v>1.0418149579999999E-3</v>
      </c>
      <c r="D1104" s="198">
        <v>1.0418149579999999E-3</v>
      </c>
      <c r="E1104" s="203">
        <f t="shared" si="17"/>
        <v>-6.8667909349140599</v>
      </c>
    </row>
    <row r="1105" spans="2:5" x14ac:dyDescent="0.2">
      <c r="B1105" s="287" t="s">
        <v>437</v>
      </c>
      <c r="C1105" s="198">
        <v>6.9368051869999996E-3</v>
      </c>
      <c r="D1105" s="198">
        <v>6.9368051869999996E-3</v>
      </c>
      <c r="E1105" s="203">
        <f t="shared" si="17"/>
        <v>-4.9709139581504784</v>
      </c>
    </row>
    <row r="1106" spans="2:5" x14ac:dyDescent="0.2">
      <c r="B1106" s="287" t="s">
        <v>438</v>
      </c>
      <c r="C1106" s="198">
        <v>1.5594869870000001E-3</v>
      </c>
      <c r="D1106" s="198">
        <v>1.5594869870000001E-3</v>
      </c>
      <c r="E1106" s="203">
        <f t="shared" si="17"/>
        <v>-6.4633983662923651</v>
      </c>
    </row>
    <row r="1107" spans="2:5" x14ac:dyDescent="0.2">
      <c r="B1107" s="287" t="s">
        <v>439</v>
      </c>
      <c r="C1107" s="198">
        <v>3.6754714050000001E-3</v>
      </c>
      <c r="D1107" s="198">
        <v>3.6754714050000001E-3</v>
      </c>
      <c r="E1107" s="203">
        <f t="shared" si="17"/>
        <v>-5.6060738810742876</v>
      </c>
    </row>
    <row r="1108" spans="2:5" x14ac:dyDescent="0.2">
      <c r="B1108" s="287" t="s">
        <v>440</v>
      </c>
      <c r="C1108" s="198">
        <v>0</v>
      </c>
      <c r="D1108" s="198">
        <v>0</v>
      </c>
      <c r="E1108" s="203" t="str">
        <f t="shared" si="17"/>
        <v/>
      </c>
    </row>
    <row r="1109" spans="2:5" x14ac:dyDescent="0.2">
      <c r="B1109" s="287" t="s">
        <v>441</v>
      </c>
      <c r="C1109" s="198">
        <v>0.44973081054399999</v>
      </c>
      <c r="D1109" s="198">
        <v>0.44973081054399999</v>
      </c>
      <c r="E1109" s="203">
        <f t="shared" si="17"/>
        <v>-0.79910607400116507</v>
      </c>
    </row>
    <row r="1110" spans="2:5" x14ac:dyDescent="0.2">
      <c r="B1110" s="287" t="s">
        <v>442</v>
      </c>
      <c r="C1110" s="198">
        <v>5.72674681E-4</v>
      </c>
      <c r="D1110" s="198">
        <v>5.72674681E-4</v>
      </c>
      <c r="E1110" s="203">
        <f t="shared" si="17"/>
        <v>-7.4651927494247587</v>
      </c>
    </row>
    <row r="1111" spans="2:5" x14ac:dyDescent="0.2">
      <c r="B1111" s="287" t="s">
        <v>443</v>
      </c>
      <c r="C1111" s="198">
        <v>0</v>
      </c>
      <c r="D1111" s="198">
        <v>0</v>
      </c>
      <c r="E1111" s="203" t="str">
        <f t="shared" si="17"/>
        <v/>
      </c>
    </row>
    <row r="1112" spans="2:5" x14ac:dyDescent="0.2">
      <c r="B1112" s="287" t="s">
        <v>444</v>
      </c>
      <c r="C1112" s="198">
        <v>0.205638742574</v>
      </c>
      <c r="D1112" s="198">
        <v>0.205638742574</v>
      </c>
      <c r="E1112" s="203">
        <f t="shared" si="17"/>
        <v>-1.5816343265091124</v>
      </c>
    </row>
    <row r="1113" spans="2:5" x14ac:dyDescent="0.2">
      <c r="B1113" s="287" t="s">
        <v>445</v>
      </c>
      <c r="C1113" s="198">
        <v>0.36402697071200002</v>
      </c>
      <c r="D1113" s="198">
        <v>0.36402697071200002</v>
      </c>
      <c r="E1113" s="203">
        <f t="shared" si="17"/>
        <v>-1.0105273187276849</v>
      </c>
    </row>
    <row r="1114" spans="2:5" x14ac:dyDescent="0.2">
      <c r="B1114" s="287" t="s">
        <v>446</v>
      </c>
      <c r="C1114" s="198">
        <v>0.37318329472299999</v>
      </c>
      <c r="D1114" s="198">
        <v>0.37318329472299999</v>
      </c>
      <c r="E1114" s="203">
        <f t="shared" si="17"/>
        <v>-0.98568557327500983</v>
      </c>
    </row>
    <row r="1115" spans="2:5" x14ac:dyDescent="0.2">
      <c r="B1115" s="287" t="s">
        <v>447</v>
      </c>
      <c r="C1115" s="198">
        <v>4.7630816239400001E-3</v>
      </c>
      <c r="D1115" s="198">
        <v>4.7630816239400001E-3</v>
      </c>
      <c r="E1115" s="203">
        <f t="shared" si="17"/>
        <v>-5.3468604202243819</v>
      </c>
    </row>
    <row r="1116" spans="2:5" x14ac:dyDescent="0.2">
      <c r="B1116" s="287" t="s">
        <v>448</v>
      </c>
      <c r="C1116" s="198">
        <v>1.7941796683199999E-3</v>
      </c>
      <c r="D1116" s="198">
        <v>1.7941796683199999E-3</v>
      </c>
      <c r="E1116" s="203">
        <f t="shared" si="17"/>
        <v>-6.3232073707949485</v>
      </c>
    </row>
    <row r="1117" spans="2:5" x14ac:dyDescent="0.2">
      <c r="B1117" s="287" t="s">
        <v>449</v>
      </c>
      <c r="C1117" s="198">
        <v>0.67177424790492002</v>
      </c>
      <c r="D1117" s="198">
        <v>0.67177424790492002</v>
      </c>
      <c r="E1117" s="203">
        <f t="shared" si="17"/>
        <v>-0.39783293551735621</v>
      </c>
    </row>
    <row r="1118" spans="2:5" x14ac:dyDescent="0.2">
      <c r="B1118" s="287" t="s">
        <v>450</v>
      </c>
      <c r="C1118" s="198">
        <v>4.3008958060000002E-4</v>
      </c>
      <c r="D1118" s="198">
        <v>4.3008958060000002E-4</v>
      </c>
      <c r="E1118" s="203">
        <f t="shared" si="17"/>
        <v>-7.7515170439969729</v>
      </c>
    </row>
    <row r="1119" spans="2:5" x14ac:dyDescent="0.2">
      <c r="B1119" s="287" t="s">
        <v>451</v>
      </c>
      <c r="C1119" s="198">
        <v>0</v>
      </c>
      <c r="D1119" s="198">
        <v>0</v>
      </c>
      <c r="E1119" s="203" t="str">
        <f t="shared" si="17"/>
        <v/>
      </c>
    </row>
    <row r="1120" spans="2:5" x14ac:dyDescent="0.2">
      <c r="B1120" s="287" t="s">
        <v>452</v>
      </c>
      <c r="C1120" s="198">
        <v>5.5783260528400004E-3</v>
      </c>
      <c r="D1120" s="198">
        <v>5.5783260528400004E-3</v>
      </c>
      <c r="E1120" s="203">
        <f t="shared" si="17"/>
        <v>-5.1888665381255441</v>
      </c>
    </row>
    <row r="1121" spans="2:5" x14ac:dyDescent="0.2">
      <c r="B1121" s="287" t="s">
        <v>453</v>
      </c>
      <c r="C1121" s="198">
        <v>3.947837195E-4</v>
      </c>
      <c r="D1121" s="198">
        <v>3.947837195E-4</v>
      </c>
      <c r="E1121" s="203">
        <f t="shared" si="17"/>
        <v>-7.8371724885905891</v>
      </c>
    </row>
    <row r="1122" spans="2:5" x14ac:dyDescent="0.2">
      <c r="B1122" s="287" t="s">
        <v>454</v>
      </c>
      <c r="C1122" s="198">
        <v>0.13210169371844999</v>
      </c>
      <c r="D1122" s="198">
        <v>0.13210169371844999</v>
      </c>
      <c r="E1122" s="203">
        <f t="shared" si="17"/>
        <v>-2.0241832460489211</v>
      </c>
    </row>
    <row r="1123" spans="2:5" x14ac:dyDescent="0.2">
      <c r="B1123" s="287" t="s">
        <v>455</v>
      </c>
      <c r="C1123" s="198">
        <v>1.727419494613E-2</v>
      </c>
      <c r="D1123" s="198">
        <v>1.727419494613E-2</v>
      </c>
      <c r="E1123" s="203">
        <f t="shared" si="17"/>
        <v>-4.0585415126643944</v>
      </c>
    </row>
    <row r="1124" spans="2:5" x14ac:dyDescent="0.2">
      <c r="B1124" s="287" t="s">
        <v>456</v>
      </c>
      <c r="C1124" s="198">
        <v>2.5099257614E-3</v>
      </c>
      <c r="D1124" s="198">
        <v>2.5099257614E-3</v>
      </c>
      <c r="E1124" s="203">
        <f t="shared" si="17"/>
        <v>-5.9875021034073308</v>
      </c>
    </row>
    <row r="1125" spans="2:5" x14ac:dyDescent="0.2">
      <c r="B1125" s="287" t="s">
        <v>457</v>
      </c>
      <c r="C1125" s="198">
        <v>5.6842436361199998E-3</v>
      </c>
      <c r="D1125" s="198">
        <v>5.6842436361199998E-3</v>
      </c>
      <c r="E1125" s="203">
        <f t="shared" si="17"/>
        <v>-5.1700572061683596</v>
      </c>
    </row>
    <row r="1126" spans="2:5" x14ac:dyDescent="0.2">
      <c r="B1126" s="287" t="s">
        <v>458</v>
      </c>
      <c r="C1126" s="198">
        <v>3.8708062253900001E-3</v>
      </c>
      <c r="D1126" s="198">
        <v>3.8708062253900001E-3</v>
      </c>
      <c r="E1126" s="203">
        <f t="shared" si="17"/>
        <v>-5.5542924666633375</v>
      </c>
    </row>
    <row r="1127" spans="2:5" x14ac:dyDescent="0.2">
      <c r="B1127" s="287" t="s">
        <v>459</v>
      </c>
      <c r="C1127" s="198">
        <v>4.1092812689569998E-2</v>
      </c>
      <c r="D1127" s="198">
        <v>4.1092812689569998E-2</v>
      </c>
      <c r="E1127" s="203">
        <f t="shared" si="17"/>
        <v>-3.1919220465052325</v>
      </c>
    </row>
    <row r="1128" spans="2:5" x14ac:dyDescent="0.2">
      <c r="B1128" s="287" t="s">
        <v>460</v>
      </c>
      <c r="C1128" s="198">
        <v>5.9763193960769997E-2</v>
      </c>
      <c r="D1128" s="198">
        <v>5.9763193960769997E-2</v>
      </c>
      <c r="E1128" s="203">
        <f t="shared" si="17"/>
        <v>-2.8173652931204254</v>
      </c>
    </row>
    <row r="1129" spans="2:5" x14ac:dyDescent="0.2">
      <c r="B1129" s="287" t="s">
        <v>461</v>
      </c>
      <c r="C1129" s="198">
        <v>1.727419494613E-2</v>
      </c>
      <c r="D1129" s="198">
        <v>1.727419494613E-2</v>
      </c>
      <c r="E1129" s="203">
        <f t="shared" si="17"/>
        <v>-4.0585415126643944</v>
      </c>
    </row>
    <row r="1130" spans="2:5" x14ac:dyDescent="0.2">
      <c r="B1130" s="287" t="s">
        <v>462</v>
      </c>
      <c r="C1130" s="198">
        <v>1.483167128318E-2</v>
      </c>
      <c r="D1130" s="198">
        <v>1.483167128318E-2</v>
      </c>
      <c r="E1130" s="203">
        <f t="shared" si="17"/>
        <v>-4.2109904330808785</v>
      </c>
    </row>
    <row r="1131" spans="2:5" x14ac:dyDescent="0.2">
      <c r="B1131" s="287" t="s">
        <v>463</v>
      </c>
      <c r="C1131" s="198">
        <v>3.1454312610900001E-3</v>
      </c>
      <c r="D1131" s="198">
        <v>3.1454312610900001E-3</v>
      </c>
      <c r="E1131" s="203">
        <f t="shared" si="17"/>
        <v>-5.7618042722878693</v>
      </c>
    </row>
    <row r="1132" spans="2:5" x14ac:dyDescent="0.2">
      <c r="B1132" s="287" t="s">
        <v>464</v>
      </c>
      <c r="C1132" s="198">
        <v>1.5181520270400001E-3</v>
      </c>
      <c r="D1132" s="198">
        <v>1.5181520270400001E-3</v>
      </c>
      <c r="E1132" s="203">
        <f t="shared" si="17"/>
        <v>-6.4902614554581142</v>
      </c>
    </row>
    <row r="1133" spans="2:5" x14ac:dyDescent="0.2">
      <c r="B1133" s="287" t="s">
        <v>465</v>
      </c>
      <c r="C1133" s="198">
        <v>0.19409878579934001</v>
      </c>
      <c r="D1133" s="198">
        <v>0.19409878579934001</v>
      </c>
      <c r="E1133" s="203">
        <f t="shared" si="17"/>
        <v>-1.6393880443685209</v>
      </c>
    </row>
    <row r="1134" spans="2:5" x14ac:dyDescent="0.2">
      <c r="B1134" s="287" t="s">
        <v>466</v>
      </c>
      <c r="C1134" s="198">
        <v>1.08164319897E-3</v>
      </c>
      <c r="D1134" s="198">
        <v>1.08164319897E-3</v>
      </c>
      <c r="E1134" s="203">
        <f t="shared" si="17"/>
        <v>-6.8292739135970404</v>
      </c>
    </row>
    <row r="1135" spans="2:5" x14ac:dyDescent="0.2">
      <c r="B1135" s="287" t="s">
        <v>467</v>
      </c>
      <c r="C1135" s="198">
        <v>1.2315326274300001E-2</v>
      </c>
      <c r="D1135" s="198">
        <v>1.2315326274300001E-2</v>
      </c>
      <c r="E1135" s="203">
        <f t="shared" si="17"/>
        <v>-4.3969107537045682</v>
      </c>
    </row>
    <row r="1136" spans="2:5" x14ac:dyDescent="0.2">
      <c r="B1136" s="287" t="s">
        <v>468</v>
      </c>
      <c r="C1136" s="198">
        <v>1.3990749864390001E-2</v>
      </c>
      <c r="D1136" s="198">
        <v>1.3990749864390001E-2</v>
      </c>
      <c r="E1136" s="203">
        <f t="shared" si="17"/>
        <v>-4.2693588917133001</v>
      </c>
    </row>
    <row r="1137" spans="2:5" x14ac:dyDescent="0.2">
      <c r="B1137" s="287" t="s">
        <v>469</v>
      </c>
      <c r="C1137" s="198">
        <v>1.1570693567589999E-2</v>
      </c>
      <c r="D1137" s="198">
        <v>1.1570693567589999E-2</v>
      </c>
      <c r="E1137" s="203">
        <f t="shared" si="17"/>
        <v>-4.4592797942326659</v>
      </c>
    </row>
    <row r="1138" spans="2:5" x14ac:dyDescent="0.2">
      <c r="B1138" s="287" t="s">
        <v>470</v>
      </c>
      <c r="C1138" s="198">
        <v>9.1474276471000004E-4</v>
      </c>
      <c r="D1138" s="198">
        <v>9.1474276471000004E-4</v>
      </c>
      <c r="E1138" s="203">
        <f t="shared" si="17"/>
        <v>-6.996867663678092</v>
      </c>
    </row>
    <row r="1139" spans="2:5" x14ac:dyDescent="0.2">
      <c r="B1139" s="287" t="s">
        <v>471</v>
      </c>
      <c r="C1139" s="198">
        <v>2.7538571653200001E-3</v>
      </c>
      <c r="D1139" s="198">
        <v>2.7538571653200001E-3</v>
      </c>
      <c r="E1139" s="203">
        <f t="shared" si="17"/>
        <v>-5.8947527444651255</v>
      </c>
    </row>
    <row r="1140" spans="2:5" x14ac:dyDescent="0.2">
      <c r="B1140" s="287" t="s">
        <v>472</v>
      </c>
      <c r="C1140" s="198">
        <v>5.2252674418999997E-3</v>
      </c>
      <c r="D1140" s="198">
        <v>5.2252674418999997E-3</v>
      </c>
      <c r="E1140" s="203">
        <f t="shared" si="17"/>
        <v>-5.2542492973885411</v>
      </c>
    </row>
    <row r="1141" spans="2:5" x14ac:dyDescent="0.2">
      <c r="B1141" s="287" t="s">
        <v>473</v>
      </c>
      <c r="C1141" s="198">
        <v>5.30229841156E-3</v>
      </c>
      <c r="D1141" s="198">
        <v>5.30229841156E-3</v>
      </c>
      <c r="E1141" s="203">
        <f t="shared" si="17"/>
        <v>-5.2396148898700012</v>
      </c>
    </row>
    <row r="1142" spans="2:5" x14ac:dyDescent="0.2">
      <c r="B1142" s="287" t="s">
        <v>474</v>
      </c>
      <c r="C1142" s="198">
        <v>7.8956743901000004E-4</v>
      </c>
      <c r="D1142" s="198">
        <v>7.8956743901000004E-4</v>
      </c>
      <c r="E1142" s="203">
        <f t="shared" si="17"/>
        <v>-7.1440253080179792</v>
      </c>
    </row>
    <row r="1143" spans="2:5" x14ac:dyDescent="0.2">
      <c r="B1143" s="287" t="s">
        <v>475</v>
      </c>
      <c r="C1143" s="198">
        <v>3.7520501471600002E-3</v>
      </c>
      <c r="D1143" s="198">
        <v>3.7520501471600002E-3</v>
      </c>
      <c r="E1143" s="203">
        <f t="shared" si="17"/>
        <v>-5.5854528824797143</v>
      </c>
    </row>
    <row r="1144" spans="2:5" x14ac:dyDescent="0.2">
      <c r="B1144" s="287" t="s">
        <v>476</v>
      </c>
      <c r="C1144" s="198">
        <v>3.9786495829090003E-2</v>
      </c>
      <c r="D1144" s="198">
        <v>3.9786495829090003E-2</v>
      </c>
      <c r="E1144" s="203">
        <f t="shared" si="17"/>
        <v>-3.2242277250439106</v>
      </c>
    </row>
    <row r="1145" spans="2:5" x14ac:dyDescent="0.2">
      <c r="B1145" s="287" t="s">
        <v>477</v>
      </c>
      <c r="C1145" s="198">
        <v>6.3232797219180001E-2</v>
      </c>
      <c r="D1145" s="198">
        <v>6.3232797219180001E-2</v>
      </c>
      <c r="E1145" s="203">
        <f t="shared" si="17"/>
        <v>-2.7609321690923991</v>
      </c>
    </row>
    <row r="1146" spans="2:5" x14ac:dyDescent="0.2">
      <c r="B1146" s="287" t="s">
        <v>478</v>
      </c>
      <c r="C1146" s="198">
        <v>2.4018256339809301</v>
      </c>
      <c r="D1146" s="198">
        <v>2.4018256339809301</v>
      </c>
      <c r="E1146" s="203">
        <f t="shared" si="17"/>
        <v>0.87622912900826366</v>
      </c>
    </row>
    <row r="1147" spans="2:5" x14ac:dyDescent="0.2">
      <c r="B1147" s="287" t="s">
        <v>479</v>
      </c>
      <c r="C1147" s="198">
        <v>0.2325468685306</v>
      </c>
      <c r="D1147" s="198">
        <v>0.2325468685306</v>
      </c>
      <c r="E1147" s="203">
        <f t="shared" si="17"/>
        <v>-1.4586634891924182</v>
      </c>
    </row>
    <row r="1148" spans="2:5" x14ac:dyDescent="0.2">
      <c r="B1148" s="287" t="s">
        <v>480</v>
      </c>
      <c r="C1148" s="198">
        <v>0.27469243780552</v>
      </c>
      <c r="D1148" s="198">
        <v>0.27469243780552</v>
      </c>
      <c r="E1148" s="203">
        <f t="shared" si="17"/>
        <v>-1.2921032151804044</v>
      </c>
    </row>
    <row r="1149" spans="2:5" x14ac:dyDescent="0.2">
      <c r="B1149" s="287" t="s">
        <v>481</v>
      </c>
      <c r="C1149" s="198">
        <v>4.5642967874876001</v>
      </c>
      <c r="D1149" s="198">
        <v>4.5642967874876001</v>
      </c>
      <c r="E1149" s="203">
        <f t="shared" si="17"/>
        <v>1.5182644578189091</v>
      </c>
    </row>
    <row r="1150" spans="2:5" x14ac:dyDescent="0.2">
      <c r="B1150" s="287" t="s">
        <v>482</v>
      </c>
      <c r="C1150" s="198">
        <v>0.61151035264136</v>
      </c>
      <c r="D1150" s="198">
        <v>0.61151035264136</v>
      </c>
      <c r="E1150" s="203">
        <f t="shared" si="17"/>
        <v>-0.49182339408593806</v>
      </c>
    </row>
    <row r="1151" spans="2:5" x14ac:dyDescent="0.2">
      <c r="B1151" s="287" t="s">
        <v>483</v>
      </c>
      <c r="C1151" s="198">
        <v>2.72818017544E-3</v>
      </c>
      <c r="D1151" s="198">
        <v>2.72818017544E-3</v>
      </c>
      <c r="E1151" s="203">
        <f t="shared" si="17"/>
        <v>-5.9041204944663672</v>
      </c>
    </row>
    <row r="1152" spans="2:5" x14ac:dyDescent="0.2">
      <c r="B1152" s="287" t="s">
        <v>484</v>
      </c>
      <c r="C1152" s="198">
        <v>2.0275193139110002E-2</v>
      </c>
      <c r="D1152" s="198">
        <v>2.0275193139110002E-2</v>
      </c>
      <c r="E1152" s="203">
        <f t="shared" si="17"/>
        <v>-3.8983571530526659</v>
      </c>
    </row>
    <row r="1153" spans="2:5" x14ac:dyDescent="0.2">
      <c r="B1153" s="287" t="s">
        <v>485</v>
      </c>
      <c r="C1153" s="198">
        <v>8.0240593394999998E-4</v>
      </c>
      <c r="D1153" s="198">
        <v>8.0240593394999998E-4</v>
      </c>
      <c r="E1153" s="203">
        <f t="shared" si="17"/>
        <v>-7.1278959260921484</v>
      </c>
    </row>
    <row r="1154" spans="2:5" x14ac:dyDescent="0.2">
      <c r="B1154" s="287" t="s">
        <v>486</v>
      </c>
      <c r="C1154" s="198">
        <v>2.6800358194E-3</v>
      </c>
      <c r="D1154" s="198">
        <v>2.6800358194E-3</v>
      </c>
      <c r="E1154" s="203">
        <f t="shared" ref="E1154:E1217" si="18">IF(D1154=0,"",LN(D1154))</f>
        <v>-5.9219251191009272</v>
      </c>
    </row>
    <row r="1155" spans="2:5" x14ac:dyDescent="0.2">
      <c r="B1155" s="287" t="s">
        <v>487</v>
      </c>
      <c r="C1155" s="198">
        <v>7.1061069510800004E-3</v>
      </c>
      <c r="D1155" s="198">
        <v>7.1061069510800004E-3</v>
      </c>
      <c r="E1155" s="203">
        <f t="shared" si="18"/>
        <v>-4.9468007306831669</v>
      </c>
    </row>
    <row r="1156" spans="2:5" x14ac:dyDescent="0.2">
      <c r="B1156" s="287" t="s">
        <v>488</v>
      </c>
      <c r="C1156" s="198">
        <v>3.9863526798799998E-3</v>
      </c>
      <c r="D1156" s="198">
        <v>3.9863526798799998E-3</v>
      </c>
      <c r="E1156" s="203">
        <f t="shared" si="18"/>
        <v>-5.5248785814568571</v>
      </c>
    </row>
    <row r="1157" spans="2:5" x14ac:dyDescent="0.2">
      <c r="B1157" s="287" t="s">
        <v>489</v>
      </c>
      <c r="C1157" s="198">
        <v>1.0752239515E-3</v>
      </c>
      <c r="D1157" s="198">
        <v>1.0752239515E-3</v>
      </c>
      <c r="E1157" s="203">
        <f t="shared" si="18"/>
        <v>-6.8352263121228178</v>
      </c>
    </row>
    <row r="1158" spans="2:5" x14ac:dyDescent="0.2">
      <c r="B1158" s="287" t="s">
        <v>490</v>
      </c>
      <c r="C1158" s="198">
        <v>1.533879183343E-2</v>
      </c>
      <c r="D1158" s="198">
        <v>1.533879183343E-2</v>
      </c>
      <c r="E1158" s="203">
        <f t="shared" si="18"/>
        <v>-4.1773702453735115</v>
      </c>
    </row>
    <row r="1159" spans="2:5" x14ac:dyDescent="0.2">
      <c r="B1159" s="287" t="s">
        <v>491</v>
      </c>
      <c r="C1159" s="198">
        <v>6.3268103080279997E-2</v>
      </c>
      <c r="D1159" s="198">
        <v>7.8314819154000001E-4</v>
      </c>
      <c r="E1159" s="203">
        <f t="shared" si="18"/>
        <v>-7.1521886186550638</v>
      </c>
    </row>
    <row r="1160" spans="2:5" x14ac:dyDescent="0.2">
      <c r="B1160" s="287" t="s">
        <v>492</v>
      </c>
      <c r="C1160" s="198">
        <v>1.4122344437599999E-3</v>
      </c>
      <c r="D1160" s="198">
        <v>1.4122344437599999E-3</v>
      </c>
      <c r="E1160" s="203">
        <f t="shared" si="18"/>
        <v>-6.5625821170364231</v>
      </c>
    </row>
    <row r="1161" spans="2:5" x14ac:dyDescent="0.2">
      <c r="B1161" s="287" t="s">
        <v>493</v>
      </c>
      <c r="C1161" s="198">
        <v>9.3111184575800001E-3</v>
      </c>
      <c r="D1161" s="198">
        <v>9.3111184575800001E-3</v>
      </c>
      <c r="E1161" s="203">
        <f t="shared" si="18"/>
        <v>-4.6765460598303914</v>
      </c>
    </row>
    <row r="1162" spans="2:5" x14ac:dyDescent="0.2">
      <c r="B1162" s="287" t="s">
        <v>494</v>
      </c>
      <c r="C1162" s="198">
        <v>7.2633785141399997E-3</v>
      </c>
      <c r="D1162" s="198">
        <v>7.2633785141399997E-3</v>
      </c>
      <c r="E1162" s="203">
        <f t="shared" si="18"/>
        <v>-4.9249101983174706</v>
      </c>
    </row>
    <row r="1163" spans="2:5" x14ac:dyDescent="0.2">
      <c r="B1163" s="287" t="s">
        <v>495</v>
      </c>
      <c r="C1163" s="198">
        <v>0.14647759843114</v>
      </c>
      <c r="D1163" s="198">
        <v>0.14647759843114</v>
      </c>
      <c r="E1163" s="203">
        <f t="shared" si="18"/>
        <v>-1.9208827739500387</v>
      </c>
    </row>
    <row r="1164" spans="2:5" x14ac:dyDescent="0.2">
      <c r="B1164" s="287" t="s">
        <v>496</v>
      </c>
      <c r="C1164" s="198">
        <v>0.12930290182081999</v>
      </c>
      <c r="D1164" s="198">
        <v>0.12930290182081999</v>
      </c>
      <c r="E1164" s="203">
        <f t="shared" si="18"/>
        <v>-2.0455975509130773</v>
      </c>
    </row>
    <row r="1165" spans="2:5" x14ac:dyDescent="0.2">
      <c r="B1165" s="287" t="s">
        <v>497</v>
      </c>
      <c r="C1165" s="198">
        <v>3.4028430847049998E-2</v>
      </c>
      <c r="D1165" s="198">
        <v>3.4028430847049998E-2</v>
      </c>
      <c r="E1165" s="203">
        <f t="shared" si="18"/>
        <v>-3.3805589024037519</v>
      </c>
    </row>
    <row r="1166" spans="2:5" x14ac:dyDescent="0.2">
      <c r="B1166" s="287" t="s">
        <v>498</v>
      </c>
      <c r="C1166" s="198">
        <v>5.5895597359120003E-2</v>
      </c>
      <c r="D1166" s="198">
        <v>5.5895597359120003E-2</v>
      </c>
      <c r="E1166" s="203">
        <f t="shared" si="18"/>
        <v>-2.884269661151377</v>
      </c>
    </row>
    <row r="1167" spans="2:5" x14ac:dyDescent="0.2">
      <c r="B1167" s="287" t="s">
        <v>499</v>
      </c>
      <c r="C1167" s="198">
        <v>1.43470180991E-3</v>
      </c>
      <c r="D1167" s="198">
        <v>1.43470180991E-3</v>
      </c>
      <c r="E1167" s="203">
        <f t="shared" si="18"/>
        <v>-6.5467982493356685</v>
      </c>
    </row>
    <row r="1168" spans="2:5" x14ac:dyDescent="0.2">
      <c r="B1168" s="287" t="s">
        <v>500</v>
      </c>
      <c r="C1168" s="198">
        <v>0</v>
      </c>
      <c r="D1168" s="198">
        <v>0</v>
      </c>
      <c r="E1168" s="203" t="str">
        <f t="shared" si="18"/>
        <v/>
      </c>
    </row>
    <row r="1169" spans="2:5" x14ac:dyDescent="0.2">
      <c r="B1169" s="287" t="s">
        <v>501</v>
      </c>
      <c r="C1169" s="198">
        <v>9.3400050712000001E-4</v>
      </c>
      <c r="D1169" s="198">
        <v>9.3400050712000001E-4</v>
      </c>
      <c r="E1169" s="203">
        <f t="shared" si="18"/>
        <v>-6.976033576780547</v>
      </c>
    </row>
    <row r="1170" spans="2:5" x14ac:dyDescent="0.2">
      <c r="B1170" s="287" t="s">
        <v>502</v>
      </c>
      <c r="C1170" s="198">
        <v>0.13209848409471001</v>
      </c>
      <c r="D1170" s="198">
        <v>0.13209848409471001</v>
      </c>
      <c r="E1170" s="203">
        <f t="shared" si="18"/>
        <v>-2.0242075429571722</v>
      </c>
    </row>
    <row r="1171" spans="2:5" x14ac:dyDescent="0.2">
      <c r="B1171" s="287" t="s">
        <v>503</v>
      </c>
      <c r="C1171" s="198">
        <v>3.2962835766799999E-3</v>
      </c>
      <c r="D1171" s="198">
        <v>3.2962835766799999E-3</v>
      </c>
      <c r="E1171" s="203">
        <f t="shared" si="18"/>
        <v>-5.7149596340217714</v>
      </c>
    </row>
    <row r="1172" spans="2:5" x14ac:dyDescent="0.2">
      <c r="B1172" s="287" t="s">
        <v>504</v>
      </c>
      <c r="C1172" s="198">
        <v>7.4784233043999999E-4</v>
      </c>
      <c r="D1172" s="198">
        <v>7.4784233043999999E-4</v>
      </c>
      <c r="E1172" s="203">
        <f t="shared" si="18"/>
        <v>-7.1983183903905665</v>
      </c>
    </row>
    <row r="1173" spans="2:5" x14ac:dyDescent="0.2">
      <c r="B1173" s="287" t="s">
        <v>505</v>
      </c>
      <c r="C1173" s="198">
        <v>1.235063213539E-2</v>
      </c>
      <c r="D1173" s="198">
        <v>1.235063213539E-2</v>
      </c>
      <c r="E1173" s="203">
        <f t="shared" si="18"/>
        <v>-4.3940480321662392</v>
      </c>
    </row>
    <row r="1174" spans="2:5" x14ac:dyDescent="0.2">
      <c r="B1174" s="287" t="s">
        <v>506</v>
      </c>
      <c r="C1174" s="198">
        <v>2.1825441403500001E-3</v>
      </c>
      <c r="D1174" s="198">
        <v>2.1825441403500001E-3</v>
      </c>
      <c r="E1174" s="203">
        <f t="shared" si="18"/>
        <v>-6.1272640457814935</v>
      </c>
    </row>
    <row r="1175" spans="2:5" x14ac:dyDescent="0.2">
      <c r="B1175" s="287" t="s">
        <v>507</v>
      </c>
      <c r="C1175" s="198">
        <v>1.9321934889599999E-3</v>
      </c>
      <c r="D1175" s="198">
        <v>1.9321934889599999E-3</v>
      </c>
      <c r="E1175" s="203">
        <f t="shared" si="18"/>
        <v>-6.249099398641226</v>
      </c>
    </row>
    <row r="1176" spans="2:5" x14ac:dyDescent="0.2">
      <c r="B1176" s="287" t="s">
        <v>508</v>
      </c>
      <c r="C1176" s="198">
        <v>0</v>
      </c>
      <c r="D1176" s="198">
        <v>0</v>
      </c>
      <c r="E1176" s="203" t="str">
        <f t="shared" si="18"/>
        <v/>
      </c>
    </row>
    <row r="1177" spans="2:5" x14ac:dyDescent="0.2">
      <c r="B1177" s="287" t="s">
        <v>509</v>
      </c>
      <c r="C1177" s="198">
        <v>2.4595346687510001E-2</v>
      </c>
      <c r="D1177" s="198">
        <v>2.4595346687510001E-2</v>
      </c>
      <c r="E1177" s="203">
        <f t="shared" si="18"/>
        <v>-3.7051980129809574</v>
      </c>
    </row>
    <row r="1178" spans="2:5" x14ac:dyDescent="0.2">
      <c r="B1178" s="287" t="s">
        <v>510</v>
      </c>
      <c r="C1178" s="198">
        <v>6.5797286584000001E-4</v>
      </c>
      <c r="D1178" s="198">
        <v>6.5797286584000001E-4</v>
      </c>
      <c r="E1178" s="203">
        <f t="shared" si="18"/>
        <v>-7.3263468648144663</v>
      </c>
    </row>
    <row r="1179" spans="2:5" x14ac:dyDescent="0.2">
      <c r="B1179" s="287" t="s">
        <v>511</v>
      </c>
      <c r="C1179" s="198">
        <v>5.4242641135E-4</v>
      </c>
      <c r="D1179" s="198">
        <v>5.4242641135E-4</v>
      </c>
      <c r="E1179" s="203">
        <f t="shared" si="18"/>
        <v>-7.5194581290316895</v>
      </c>
    </row>
    <row r="1180" spans="2:5" x14ac:dyDescent="0.2">
      <c r="B1180" s="287" t="s">
        <v>512</v>
      </c>
      <c r="C1180" s="198">
        <v>2.3783311882300002E-3</v>
      </c>
      <c r="D1180" s="198">
        <v>2.3783311882300002E-3</v>
      </c>
      <c r="E1180" s="203">
        <f t="shared" si="18"/>
        <v>-6.0413562186573824</v>
      </c>
    </row>
    <row r="1181" spans="2:5" x14ac:dyDescent="0.2">
      <c r="B1181" s="287" t="s">
        <v>513</v>
      </c>
      <c r="C1181" s="198">
        <v>0.25703950725856001</v>
      </c>
      <c r="D1181" s="198">
        <v>0.25703950725856001</v>
      </c>
      <c r="E1181" s="203">
        <f t="shared" si="18"/>
        <v>-1.3585254811598759</v>
      </c>
    </row>
    <row r="1182" spans="2:5" x14ac:dyDescent="0.2">
      <c r="B1182" s="287" t="s">
        <v>514</v>
      </c>
      <c r="C1182" s="198">
        <v>0.77609664818992996</v>
      </c>
      <c r="D1182" s="198">
        <v>0.77609664818992996</v>
      </c>
      <c r="E1182" s="203">
        <f t="shared" si="18"/>
        <v>-0.25347821991769903</v>
      </c>
    </row>
    <row r="1183" spans="2:5" x14ac:dyDescent="0.2">
      <c r="B1183" s="287" t="s">
        <v>515</v>
      </c>
      <c r="C1183" s="198">
        <v>0.31483199224554997</v>
      </c>
      <c r="D1183" s="198">
        <v>0.31483199224554997</v>
      </c>
      <c r="E1183" s="203">
        <f t="shared" si="18"/>
        <v>-1.1557161403930858</v>
      </c>
    </row>
    <row r="1184" spans="2:5" x14ac:dyDescent="0.2">
      <c r="B1184" s="287" t="s">
        <v>516</v>
      </c>
      <c r="C1184" s="198">
        <v>2.1825441404000001E-4</v>
      </c>
      <c r="D1184" s="198">
        <v>2.1825441404000001E-4</v>
      </c>
      <c r="E1184" s="203">
        <f t="shared" si="18"/>
        <v>-8.4298491387526298</v>
      </c>
    </row>
    <row r="1185" spans="2:5" x14ac:dyDescent="0.2">
      <c r="B1185" s="287" t="s">
        <v>517</v>
      </c>
      <c r="C1185" s="198">
        <v>3.5572259863980001E-2</v>
      </c>
      <c r="D1185" s="198">
        <v>3.5572259863980001E-2</v>
      </c>
      <c r="E1185" s="203">
        <f t="shared" si="18"/>
        <v>-3.3361891621756889</v>
      </c>
    </row>
    <row r="1186" spans="2:5" x14ac:dyDescent="0.2">
      <c r="B1186" s="287" t="s">
        <v>518</v>
      </c>
      <c r="C1186" s="198">
        <v>5.6489377750000005E-4</v>
      </c>
      <c r="D1186" s="198">
        <v>5.6489377750000005E-4</v>
      </c>
      <c r="E1186" s="203">
        <f t="shared" si="18"/>
        <v>-7.4788728489176588</v>
      </c>
    </row>
    <row r="1187" spans="2:5" x14ac:dyDescent="0.2">
      <c r="B1187" s="287" t="s">
        <v>519</v>
      </c>
      <c r="C1187" s="198">
        <v>8.8585615108000004E-4</v>
      </c>
      <c r="D1187" s="198">
        <v>8.8585615108000004E-4</v>
      </c>
      <c r="E1187" s="203">
        <f t="shared" si="18"/>
        <v>-7.0289559782381481</v>
      </c>
    </row>
    <row r="1188" spans="2:5" x14ac:dyDescent="0.2">
      <c r="B1188" s="287" t="s">
        <v>520</v>
      </c>
      <c r="C1188" s="198">
        <v>7.9919631021699994E-3</v>
      </c>
      <c r="D1188" s="198">
        <v>7.9919631021699994E-3</v>
      </c>
      <c r="E1188" s="203">
        <f t="shared" si="18"/>
        <v>-4.8293188544921382</v>
      </c>
    </row>
    <row r="1189" spans="2:5" x14ac:dyDescent="0.2">
      <c r="B1189" s="287" t="s">
        <v>521</v>
      </c>
      <c r="C1189" s="198">
        <v>1.7331968172999999E-4</v>
      </c>
      <c r="D1189" s="198">
        <v>1.7331968172999999E-4</v>
      </c>
      <c r="E1189" s="203">
        <f t="shared" si="18"/>
        <v>-8.6603727974085842</v>
      </c>
    </row>
    <row r="1190" spans="2:5" x14ac:dyDescent="0.2">
      <c r="B1190" s="287" t="s">
        <v>522</v>
      </c>
      <c r="C1190" s="198">
        <v>5.1995904519999995E-4</v>
      </c>
      <c r="D1190" s="198">
        <v>5.1995904519999995E-4</v>
      </c>
      <c r="E1190" s="203">
        <f t="shared" si="18"/>
        <v>-7.5617605087212416</v>
      </c>
    </row>
    <row r="1191" spans="2:5" x14ac:dyDescent="0.2">
      <c r="B1191" s="287" t="s">
        <v>523</v>
      </c>
      <c r="C1191" s="198">
        <v>0</v>
      </c>
      <c r="D1191" s="198">
        <v>0</v>
      </c>
      <c r="E1191" s="203" t="str">
        <f t="shared" si="18"/>
        <v/>
      </c>
    </row>
    <row r="1192" spans="2:5" x14ac:dyDescent="0.2">
      <c r="B1192" s="287" t="s">
        <v>524</v>
      </c>
      <c r="C1192" s="198">
        <v>1.7896861950870001E-2</v>
      </c>
      <c r="D1192" s="198">
        <v>1.7896861950870001E-2</v>
      </c>
      <c r="E1192" s="203">
        <f t="shared" si="18"/>
        <v>-4.0231298915112861</v>
      </c>
    </row>
    <row r="1193" spans="2:5" x14ac:dyDescent="0.2">
      <c r="B1193" s="287" t="s">
        <v>525</v>
      </c>
      <c r="C1193" s="198">
        <v>3.32196056656E-3</v>
      </c>
      <c r="D1193" s="198">
        <v>3.32196056656E-3</v>
      </c>
      <c r="E1193" s="203">
        <f t="shared" si="18"/>
        <v>-5.7072001382528184</v>
      </c>
    </row>
    <row r="1194" spans="2:5" x14ac:dyDescent="0.2">
      <c r="B1194" s="287" t="s">
        <v>526</v>
      </c>
      <c r="C1194" s="198">
        <v>8.5985819882300005E-3</v>
      </c>
      <c r="D1194" s="198">
        <v>8.5985819882300005E-3</v>
      </c>
      <c r="E1194" s="203">
        <f t="shared" si="18"/>
        <v>-4.7561579744072509</v>
      </c>
    </row>
    <row r="1195" spans="2:5" x14ac:dyDescent="0.2">
      <c r="B1195" s="287" t="s">
        <v>527</v>
      </c>
      <c r="C1195" s="198">
        <v>3.2391522741790003E-2</v>
      </c>
      <c r="D1195" s="198">
        <v>3.2391522741790003E-2</v>
      </c>
      <c r="E1195" s="203">
        <f t="shared" si="18"/>
        <v>-3.4298585341904704</v>
      </c>
    </row>
    <row r="1196" spans="2:5" x14ac:dyDescent="0.2">
      <c r="B1196" s="287" t="s">
        <v>528</v>
      </c>
      <c r="C1196" s="198">
        <v>7.5747120164999999E-4</v>
      </c>
      <c r="D1196" s="198">
        <v>7.5747120164999999E-4</v>
      </c>
      <c r="E1196" s="203">
        <f t="shared" si="18"/>
        <v>-7.1855250389272003</v>
      </c>
    </row>
    <row r="1197" spans="2:5" x14ac:dyDescent="0.2">
      <c r="B1197" s="287" t="s">
        <v>529</v>
      </c>
      <c r="C1197" s="198">
        <v>0.39355122399001002</v>
      </c>
      <c r="D1197" s="198">
        <v>0.39355122399001002</v>
      </c>
      <c r="E1197" s="203">
        <f t="shared" si="18"/>
        <v>-0.93254404427271065</v>
      </c>
    </row>
    <row r="1198" spans="2:5" x14ac:dyDescent="0.2">
      <c r="B1198" s="287" t="s">
        <v>530</v>
      </c>
      <c r="C1198" s="198">
        <v>2.55807011744E-3</v>
      </c>
      <c r="D1198" s="198">
        <v>2.55807011744E-3</v>
      </c>
      <c r="E1198" s="203">
        <f t="shared" si="18"/>
        <v>-5.9685021651612873</v>
      </c>
    </row>
    <row r="1199" spans="2:5" x14ac:dyDescent="0.2">
      <c r="B1199" s="287" t="s">
        <v>531</v>
      </c>
      <c r="C1199" s="198">
        <v>7.4784233043999999E-4</v>
      </c>
      <c r="D1199" s="198">
        <v>7.4784233043999999E-4</v>
      </c>
      <c r="E1199" s="203">
        <f t="shared" si="18"/>
        <v>-7.1983183903905665</v>
      </c>
    </row>
    <row r="1200" spans="2:5" x14ac:dyDescent="0.2">
      <c r="B1200" s="287" t="s">
        <v>532</v>
      </c>
      <c r="C1200" s="198">
        <v>1.085815709824E-2</v>
      </c>
      <c r="D1200" s="198">
        <v>1.085815709824E-2</v>
      </c>
      <c r="E1200" s="203">
        <f t="shared" si="18"/>
        <v>-4.5228386751710525</v>
      </c>
    </row>
    <row r="1201" spans="2:5" x14ac:dyDescent="0.2">
      <c r="B1201" s="287" t="s">
        <v>533</v>
      </c>
      <c r="C1201" s="198">
        <v>3.5553002121559998E-2</v>
      </c>
      <c r="D1201" s="198">
        <v>3.5553002121559998E-2</v>
      </c>
      <c r="E1201" s="203">
        <f t="shared" si="18"/>
        <v>-3.3367306784345536</v>
      </c>
    </row>
    <row r="1202" spans="2:5" x14ac:dyDescent="0.2">
      <c r="B1202" s="287" t="s">
        <v>534</v>
      </c>
      <c r="C1202" s="198">
        <v>2.3751215645000001E-4</v>
      </c>
      <c r="D1202" s="198">
        <v>2.3751215645000001E-4</v>
      </c>
      <c r="E1202" s="203">
        <f t="shared" si="18"/>
        <v>-8.3452917507468563</v>
      </c>
    </row>
    <row r="1203" spans="2:5" x14ac:dyDescent="0.2">
      <c r="B1203" s="287" t="s">
        <v>535</v>
      </c>
      <c r="C1203" s="198">
        <v>3.56268234675E-3</v>
      </c>
      <c r="D1203" s="198">
        <v>3.56268234675E-3</v>
      </c>
      <c r="E1203" s="203">
        <f t="shared" si="18"/>
        <v>-5.6372415496446466</v>
      </c>
    </row>
    <row r="1204" spans="2:5" x14ac:dyDescent="0.2">
      <c r="B1204" s="287" t="s">
        <v>536</v>
      </c>
      <c r="C1204" s="198">
        <v>5.0776247500499997E-3</v>
      </c>
      <c r="D1204" s="198">
        <v>5.0776247500499997E-3</v>
      </c>
      <c r="E1204" s="203">
        <f t="shared" si="18"/>
        <v>-5.2829116956239597</v>
      </c>
    </row>
    <row r="1205" spans="2:5" x14ac:dyDescent="0.2">
      <c r="B1205" s="287" t="s">
        <v>537</v>
      </c>
      <c r="C1205" s="198">
        <v>2.63189146336E-3</v>
      </c>
      <c r="D1205" s="198">
        <v>2.63189146336E-3</v>
      </c>
      <c r="E1205" s="203">
        <f t="shared" si="18"/>
        <v>-5.9400525036945764</v>
      </c>
    </row>
    <row r="1206" spans="2:5" x14ac:dyDescent="0.2">
      <c r="B1206" s="287" t="s">
        <v>538</v>
      </c>
      <c r="C1206" s="198">
        <v>2.3876390970690001E-2</v>
      </c>
      <c r="D1206" s="198">
        <v>2.3876390970690001E-2</v>
      </c>
      <c r="E1206" s="203">
        <f t="shared" si="18"/>
        <v>-3.7348651337599623</v>
      </c>
    </row>
    <row r="1207" spans="2:5" x14ac:dyDescent="0.2">
      <c r="B1207" s="287" t="s">
        <v>539</v>
      </c>
      <c r="C1207" s="198">
        <v>8.7237573139300004E-3</v>
      </c>
      <c r="D1207" s="198">
        <v>8.7237573139300004E-3</v>
      </c>
      <c r="E1207" s="203">
        <f t="shared" si="18"/>
        <v>-4.7417052492403711</v>
      </c>
    </row>
    <row r="1208" spans="2:5" x14ac:dyDescent="0.2">
      <c r="B1208" s="287" t="s">
        <v>540</v>
      </c>
      <c r="C1208" s="198">
        <v>2.7731149077400001E-3</v>
      </c>
      <c r="D1208" s="198">
        <v>2.7731149077400001E-3</v>
      </c>
      <c r="E1208" s="203">
        <f t="shared" si="18"/>
        <v>-5.8877840751471657</v>
      </c>
    </row>
    <row r="1209" spans="2:5" x14ac:dyDescent="0.2">
      <c r="B1209" s="287" t="s">
        <v>541</v>
      </c>
      <c r="C1209" s="198">
        <v>6.7755157062899998E-3</v>
      </c>
      <c r="D1209" s="198">
        <v>6.7755157062899998E-3</v>
      </c>
      <c r="E1209" s="203">
        <f t="shared" si="18"/>
        <v>-4.9944397961036833</v>
      </c>
    </row>
    <row r="1210" spans="2:5" x14ac:dyDescent="0.2">
      <c r="B1210" s="287" t="s">
        <v>542</v>
      </c>
      <c r="C1210" s="198">
        <v>1.6048118679E-3</v>
      </c>
      <c r="D1210" s="198">
        <v>1.6048118679E-3</v>
      </c>
      <c r="E1210" s="203">
        <f t="shared" si="18"/>
        <v>-6.434748745532203</v>
      </c>
    </row>
    <row r="1211" spans="2:5" x14ac:dyDescent="0.2">
      <c r="B1211" s="287" t="s">
        <v>543</v>
      </c>
      <c r="C1211" s="198">
        <v>1.1169490600600001E-3</v>
      </c>
      <c r="D1211" s="198">
        <v>1.1169490600600001E-3</v>
      </c>
      <c r="E1211" s="203">
        <f t="shared" si="18"/>
        <v>-6.7971543641784882</v>
      </c>
    </row>
    <row r="1212" spans="2:5" x14ac:dyDescent="0.2">
      <c r="B1212" s="287" t="s">
        <v>544</v>
      </c>
      <c r="C1212" s="198">
        <v>6.9648835066999997E-4</v>
      </c>
      <c r="D1212" s="198">
        <v>6.9648835066999997E-4</v>
      </c>
      <c r="E1212" s="203">
        <f t="shared" si="18"/>
        <v>-7.2694594904119247</v>
      </c>
    </row>
    <row r="1213" spans="2:5" x14ac:dyDescent="0.2">
      <c r="B1213" s="287" t="s">
        <v>545</v>
      </c>
      <c r="C1213" s="198">
        <v>0.12341966151308</v>
      </c>
      <c r="D1213" s="198">
        <v>0.12341966151308</v>
      </c>
      <c r="E1213" s="203">
        <f t="shared" si="18"/>
        <v>-2.0921648486543125</v>
      </c>
    </row>
    <row r="1214" spans="2:5" x14ac:dyDescent="0.2">
      <c r="B1214" s="287" t="s">
        <v>546</v>
      </c>
      <c r="C1214" s="198">
        <v>1.61765036285E-3</v>
      </c>
      <c r="D1214" s="198">
        <v>1.61765036285E-3</v>
      </c>
      <c r="E1214" s="203">
        <f t="shared" si="18"/>
        <v>-6.4267805758788228</v>
      </c>
    </row>
    <row r="1215" spans="2:5" x14ac:dyDescent="0.2">
      <c r="B1215" s="287" t="s">
        <v>547</v>
      </c>
      <c r="C1215" s="198">
        <v>3.4984898720000001E-4</v>
      </c>
      <c r="D1215" s="198">
        <v>3.4984898720000001E-4</v>
      </c>
      <c r="E1215" s="203">
        <f t="shared" si="18"/>
        <v>-7.9580089617315393</v>
      </c>
    </row>
    <row r="1216" spans="2:5" x14ac:dyDescent="0.2">
      <c r="B1216" s="287" t="s">
        <v>548</v>
      </c>
      <c r="C1216" s="198">
        <v>0.22956512808004001</v>
      </c>
      <c r="D1216" s="198">
        <v>0.22956512808004001</v>
      </c>
      <c r="E1216" s="203">
        <f t="shared" si="18"/>
        <v>-1.4715685072563356</v>
      </c>
    </row>
    <row r="1217" spans="2:5" x14ac:dyDescent="0.2">
      <c r="B1217" s="287" t="s">
        <v>549</v>
      </c>
      <c r="C1217" s="198">
        <v>2.1472382792600002E-3</v>
      </c>
      <c r="D1217" s="198">
        <v>2.1472382792600002E-3</v>
      </c>
      <c r="E1217" s="203">
        <f t="shared" si="18"/>
        <v>-6.1435727838216021</v>
      </c>
    </row>
    <row r="1218" spans="2:5" x14ac:dyDescent="0.2">
      <c r="B1218" s="287" t="s">
        <v>550</v>
      </c>
      <c r="C1218" s="198">
        <v>7.3211517413799996E-3</v>
      </c>
      <c r="D1218" s="198">
        <v>7.3211517413799996E-3</v>
      </c>
      <c r="E1218" s="203">
        <f t="shared" ref="E1218:E1281" si="19">IF(D1218=0,"",LN(D1218))</f>
        <v>-4.9169876216672472</v>
      </c>
    </row>
    <row r="1219" spans="2:5" x14ac:dyDescent="0.2">
      <c r="B1219" s="287" t="s">
        <v>551</v>
      </c>
      <c r="C1219" s="198">
        <v>1.6497466002100001E-3</v>
      </c>
      <c r="D1219" s="198">
        <v>1.6497466002100001E-3</v>
      </c>
      <c r="E1219" s="203">
        <f t="shared" si="19"/>
        <v>-6.4071335784938954</v>
      </c>
    </row>
    <row r="1220" spans="2:5" x14ac:dyDescent="0.2">
      <c r="B1220" s="287" t="s">
        <v>552</v>
      </c>
      <c r="C1220" s="198">
        <v>1.4250729387E-3</v>
      </c>
      <c r="D1220" s="198">
        <v>1.4250729387E-3</v>
      </c>
      <c r="E1220" s="203">
        <f t="shared" si="19"/>
        <v>-6.5535322815188017</v>
      </c>
    </row>
    <row r="1221" spans="2:5" x14ac:dyDescent="0.2">
      <c r="B1221" s="287" t="s">
        <v>553</v>
      </c>
      <c r="C1221" s="198">
        <v>3.25134884437E-3</v>
      </c>
      <c r="D1221" s="198">
        <v>3.25134884437E-3</v>
      </c>
      <c r="E1221" s="203">
        <f t="shared" si="19"/>
        <v>-5.7286853397042963</v>
      </c>
    </row>
    <row r="1222" spans="2:5" x14ac:dyDescent="0.2">
      <c r="B1222" s="287" t="s">
        <v>554</v>
      </c>
      <c r="C1222" s="198">
        <v>1.0784335752300001E-3</v>
      </c>
      <c r="D1222" s="198">
        <v>1.0784335752300001E-3</v>
      </c>
      <c r="E1222" s="203">
        <f t="shared" si="19"/>
        <v>-6.8322456839900774</v>
      </c>
    </row>
    <row r="1223" spans="2:5" x14ac:dyDescent="0.2">
      <c r="B1223" s="287" t="s">
        <v>555</v>
      </c>
      <c r="C1223" s="198">
        <v>5.4242641135E-4</v>
      </c>
      <c r="D1223" s="198">
        <v>5.4242641135E-4</v>
      </c>
      <c r="E1223" s="203">
        <f t="shared" si="19"/>
        <v>-7.5194581290316895</v>
      </c>
    </row>
    <row r="1224" spans="2:5" x14ac:dyDescent="0.2">
      <c r="B1224" s="287" t="s">
        <v>556</v>
      </c>
      <c r="C1224" s="198">
        <v>2.6479395820400002E-3</v>
      </c>
      <c r="D1224" s="198">
        <v>2.6479395820400002E-3</v>
      </c>
      <c r="E1224" s="203">
        <f t="shared" si="19"/>
        <v>-5.9339734576178254</v>
      </c>
    </row>
    <row r="1225" spans="2:5" x14ac:dyDescent="0.2">
      <c r="B1225" s="287" t="s">
        <v>557</v>
      </c>
      <c r="C1225" s="198">
        <v>3.4984898720000001E-4</v>
      </c>
      <c r="D1225" s="198">
        <v>3.4984898720000001E-4</v>
      </c>
      <c r="E1225" s="203">
        <f t="shared" si="19"/>
        <v>-7.9580089617315393</v>
      </c>
    </row>
    <row r="1226" spans="2:5" x14ac:dyDescent="0.2">
      <c r="B1226" s="287" t="s">
        <v>558</v>
      </c>
      <c r="C1226" s="198">
        <v>5.7452264871000005E-4</v>
      </c>
      <c r="D1226" s="198">
        <v>5.7452264871000005E-4</v>
      </c>
      <c r="E1226" s="203">
        <f t="shared" si="19"/>
        <v>-7.4619710381105069</v>
      </c>
    </row>
    <row r="1227" spans="2:5" x14ac:dyDescent="0.2">
      <c r="B1227" s="287" t="s">
        <v>559</v>
      </c>
      <c r="C1227" s="198">
        <v>9.4683900206400003E-3</v>
      </c>
      <c r="D1227" s="198">
        <v>9.4683900206400003E-3</v>
      </c>
      <c r="E1227" s="203">
        <f t="shared" si="19"/>
        <v>-4.6597963946173611</v>
      </c>
    </row>
    <row r="1228" spans="2:5" x14ac:dyDescent="0.2">
      <c r="B1228" s="287" t="s">
        <v>560</v>
      </c>
      <c r="C1228" s="198">
        <v>8.9869464599999995E-5</v>
      </c>
      <c r="D1228" s="198">
        <v>8.9869464599999995E-5</v>
      </c>
      <c r="E1228" s="203">
        <f t="shared" si="19"/>
        <v>-9.3171523338058968</v>
      </c>
    </row>
    <row r="1229" spans="2:5" x14ac:dyDescent="0.2">
      <c r="B1229" s="287" t="s">
        <v>561</v>
      </c>
      <c r="C1229" s="198">
        <v>2.6639877007E-4</v>
      </c>
      <c r="D1229" s="198">
        <v>2.6639877007E-4</v>
      </c>
      <c r="E1229" s="203">
        <f t="shared" si="19"/>
        <v>-8.2305162361630515</v>
      </c>
    </row>
    <row r="1230" spans="2:5" x14ac:dyDescent="0.2">
      <c r="B1230" s="287" t="s">
        <v>562</v>
      </c>
      <c r="C1230" s="198">
        <v>2.7602764127999998E-3</v>
      </c>
      <c r="D1230" s="198">
        <v>2.7602764127999998E-3</v>
      </c>
      <c r="E1230" s="203">
        <f t="shared" si="19"/>
        <v>-5.8924244547024944</v>
      </c>
    </row>
    <row r="1231" spans="2:5" x14ac:dyDescent="0.2">
      <c r="B1231" s="287" t="s">
        <v>563</v>
      </c>
      <c r="C1231" s="198">
        <v>3.9221602051600002E-3</v>
      </c>
      <c r="D1231" s="198">
        <v>3.9221602051600002E-3</v>
      </c>
      <c r="E1231" s="203">
        <f t="shared" si="19"/>
        <v>-5.5411127042196924</v>
      </c>
    </row>
    <row r="1232" spans="2:5" x14ac:dyDescent="0.2">
      <c r="B1232" s="287" t="s">
        <v>564</v>
      </c>
      <c r="C1232" s="198">
        <v>3.3781289819389999E-2</v>
      </c>
      <c r="D1232" s="198">
        <v>3.3781289819389999E-2</v>
      </c>
      <c r="E1232" s="203">
        <f t="shared" si="19"/>
        <v>-3.3878481854010003</v>
      </c>
    </row>
    <row r="1233" spans="2:5" x14ac:dyDescent="0.2">
      <c r="B1233" s="287" t="s">
        <v>565</v>
      </c>
      <c r="C1233" s="198">
        <v>1.1586741686300001E-3</v>
      </c>
      <c r="D1233" s="198">
        <v>1.1586741686300001E-3</v>
      </c>
      <c r="E1233" s="203">
        <f t="shared" si="19"/>
        <v>-6.7604788856161626</v>
      </c>
    </row>
    <row r="1234" spans="2:5" x14ac:dyDescent="0.2">
      <c r="B1234" s="287" t="s">
        <v>566</v>
      </c>
      <c r="C1234" s="198">
        <v>0.37145296456895999</v>
      </c>
      <c r="D1234" s="198">
        <v>0.37145296456895999</v>
      </c>
      <c r="E1234" s="203">
        <f t="shared" si="19"/>
        <v>-0.99033303234480152</v>
      </c>
    </row>
    <row r="1235" spans="2:5" x14ac:dyDescent="0.2">
      <c r="B1235" s="287" t="s">
        <v>567</v>
      </c>
      <c r="C1235" s="198">
        <v>1.7011005799999999E-4</v>
      </c>
      <c r="D1235" s="198">
        <v>1.7011005799999999E-4</v>
      </c>
      <c r="E1235" s="203">
        <f t="shared" si="19"/>
        <v>-8.6790649303869891</v>
      </c>
    </row>
    <row r="1236" spans="2:5" x14ac:dyDescent="0.2">
      <c r="B1236" s="287" t="s">
        <v>568</v>
      </c>
      <c r="C1236" s="198">
        <v>0.13879375920761</v>
      </c>
      <c r="D1236" s="198">
        <v>0.13879375920761</v>
      </c>
      <c r="E1236" s="203">
        <f t="shared" si="19"/>
        <v>-1.9747661944014716</v>
      </c>
    </row>
    <row r="1237" spans="2:5" x14ac:dyDescent="0.2">
      <c r="B1237" s="287" t="s">
        <v>569</v>
      </c>
      <c r="C1237" s="198">
        <v>6.5476324210999995E-4</v>
      </c>
      <c r="D1237" s="198">
        <v>6.5476324210999995E-4</v>
      </c>
      <c r="E1237" s="203">
        <f t="shared" si="19"/>
        <v>-7.3312368500997929</v>
      </c>
    </row>
    <row r="1238" spans="2:5" x14ac:dyDescent="0.2">
      <c r="B1238" s="287" t="s">
        <v>570</v>
      </c>
      <c r="C1238" s="198">
        <v>1.7620834309599999E-3</v>
      </c>
      <c r="D1238" s="198">
        <v>1.7620834309599999E-3</v>
      </c>
      <c r="E1238" s="203">
        <f t="shared" si="19"/>
        <v>-6.3412584024415724</v>
      </c>
    </row>
    <row r="1239" spans="2:5" x14ac:dyDescent="0.2">
      <c r="B1239" s="287" t="s">
        <v>571</v>
      </c>
      <c r="C1239" s="198">
        <v>0.29573794064122</v>
      </c>
      <c r="D1239" s="198">
        <v>0.29573794064122</v>
      </c>
      <c r="E1239" s="203">
        <f t="shared" si="19"/>
        <v>-1.2182815524707244</v>
      </c>
    </row>
    <row r="1240" spans="2:5" x14ac:dyDescent="0.2">
      <c r="B1240" s="287" t="s">
        <v>572</v>
      </c>
      <c r="C1240" s="198">
        <v>1.84874327183E-3</v>
      </c>
      <c r="D1240" s="198">
        <v>1.84874327183E-3</v>
      </c>
      <c r="E1240" s="203">
        <f t="shared" si="19"/>
        <v>-6.2932491832535273</v>
      </c>
    </row>
    <row r="1241" spans="2:5" x14ac:dyDescent="0.2">
      <c r="B1241" s="287" t="s">
        <v>573</v>
      </c>
      <c r="C1241" s="198">
        <v>1.1297875550000001E-3</v>
      </c>
      <c r="D1241" s="198">
        <v>1.1297875550000001E-3</v>
      </c>
      <c r="E1241" s="203">
        <f t="shared" si="19"/>
        <v>-6.7857256683577134</v>
      </c>
    </row>
    <row r="1242" spans="2:5" x14ac:dyDescent="0.2">
      <c r="B1242" s="287" t="s">
        <v>574</v>
      </c>
      <c r="C1242" s="198">
        <v>1.2196570196099999E-3</v>
      </c>
      <c r="D1242" s="198">
        <v>1.2196570196099999E-3</v>
      </c>
      <c r="E1242" s="203">
        <f t="shared" si="19"/>
        <v>-6.7091855912290441</v>
      </c>
    </row>
    <row r="1243" spans="2:5" x14ac:dyDescent="0.2">
      <c r="B1243" s="287" t="s">
        <v>575</v>
      </c>
      <c r="C1243" s="198">
        <v>7.7993856780000004E-4</v>
      </c>
      <c r="D1243" s="198">
        <v>7.7993856780000004E-4</v>
      </c>
      <c r="E1243" s="203">
        <f t="shared" si="19"/>
        <v>-7.156295400613077</v>
      </c>
    </row>
    <row r="1244" spans="2:5" x14ac:dyDescent="0.2">
      <c r="B1244" s="287" t="s">
        <v>576</v>
      </c>
      <c r="C1244" s="198">
        <v>2.9656923318900001E-3</v>
      </c>
      <c r="D1244" s="198">
        <v>2.9656923318900001E-3</v>
      </c>
      <c r="E1244" s="203">
        <f t="shared" si="19"/>
        <v>-5.8206447723090688</v>
      </c>
    </row>
    <row r="1245" spans="2:5" x14ac:dyDescent="0.2">
      <c r="B1245" s="287" t="s">
        <v>577</v>
      </c>
      <c r="C1245" s="198">
        <v>0.16745569916839001</v>
      </c>
      <c r="D1245" s="198">
        <v>0.16745569916839001</v>
      </c>
      <c r="E1245" s="203">
        <f t="shared" si="19"/>
        <v>-1.7870364452754768</v>
      </c>
    </row>
    <row r="1246" spans="2:5" x14ac:dyDescent="0.2">
      <c r="B1246" s="287" t="s">
        <v>578</v>
      </c>
      <c r="C1246" s="198">
        <v>0.42886992357886</v>
      </c>
      <c r="D1246" s="198">
        <v>0.42886992357886</v>
      </c>
      <c r="E1246" s="203">
        <f t="shared" si="19"/>
        <v>-0.84660161447197912</v>
      </c>
    </row>
    <row r="1247" spans="2:5" x14ac:dyDescent="0.2">
      <c r="B1247" s="287" t="s">
        <v>579</v>
      </c>
      <c r="C1247" s="198">
        <v>1.5804187275129999E-2</v>
      </c>
      <c r="D1247" s="198">
        <v>1.5804187275129999E-2</v>
      </c>
      <c r="E1247" s="203">
        <f t="shared" si="19"/>
        <v>-4.1474803566468363</v>
      </c>
    </row>
    <row r="1248" spans="2:5" x14ac:dyDescent="0.2">
      <c r="B1248" s="287" t="s">
        <v>580</v>
      </c>
      <c r="C1248" s="198">
        <v>3.7934542933529998E-2</v>
      </c>
      <c r="D1248" s="198">
        <v>3.7934542933529998E-2</v>
      </c>
      <c r="E1248" s="203">
        <f t="shared" si="19"/>
        <v>-3.2718931589392599</v>
      </c>
    </row>
    <row r="1249" spans="2:5" x14ac:dyDescent="0.2">
      <c r="B1249" s="287" t="s">
        <v>581</v>
      </c>
      <c r="C1249" s="198">
        <v>4.0784688810930003E-2</v>
      </c>
      <c r="D1249" s="198">
        <v>4.0784688810930003E-2</v>
      </c>
      <c r="E1249" s="203">
        <f t="shared" si="19"/>
        <v>-3.1994485422469325</v>
      </c>
    </row>
    <row r="1250" spans="2:5" x14ac:dyDescent="0.2">
      <c r="B1250" s="287" t="s">
        <v>582</v>
      </c>
      <c r="C1250" s="198">
        <v>4.2046070939000003E-4</v>
      </c>
      <c r="D1250" s="198">
        <v>4.2046070939000003E-4</v>
      </c>
      <c r="E1250" s="203">
        <f t="shared" si="19"/>
        <v>-7.7741595207527672</v>
      </c>
    </row>
    <row r="1251" spans="2:5" x14ac:dyDescent="0.2">
      <c r="B1251" s="287" t="s">
        <v>583</v>
      </c>
      <c r="C1251" s="198">
        <v>2.20822113024E-3</v>
      </c>
      <c r="D1251" s="198">
        <v>2.20822113024E-3</v>
      </c>
      <c r="E1251" s="203">
        <f t="shared" si="19"/>
        <v>-6.1155680060167033</v>
      </c>
    </row>
    <row r="1252" spans="2:5" x14ac:dyDescent="0.2">
      <c r="B1252" s="287" t="s">
        <v>584</v>
      </c>
      <c r="C1252" s="198">
        <v>2.9689019556200002E-3</v>
      </c>
      <c r="D1252" s="198">
        <v>2.9689019556200002E-3</v>
      </c>
      <c r="E1252" s="203">
        <f t="shared" si="19"/>
        <v>-5.8195631064402855</v>
      </c>
    </row>
    <row r="1253" spans="2:5" x14ac:dyDescent="0.2">
      <c r="B1253" s="287" t="s">
        <v>585</v>
      </c>
      <c r="C1253" s="198">
        <v>1.35253544227E-2</v>
      </c>
      <c r="D1253" s="198">
        <v>1.35253544227E-2</v>
      </c>
      <c r="E1253" s="203">
        <f t="shared" si="19"/>
        <v>-4.3031892495873914</v>
      </c>
    </row>
    <row r="1254" spans="2:5" x14ac:dyDescent="0.2">
      <c r="B1254" s="287" t="s">
        <v>586</v>
      </c>
      <c r="C1254" s="198">
        <v>1.3801382064E-4</v>
      </c>
      <c r="D1254" s="198">
        <v>1.3801382064E-4</v>
      </c>
      <c r="E1254" s="203">
        <f t="shared" si="19"/>
        <v>-8.8881567282564848</v>
      </c>
    </row>
    <row r="1255" spans="2:5" x14ac:dyDescent="0.2">
      <c r="B1255" s="287" t="s">
        <v>587</v>
      </c>
      <c r="C1255" s="198">
        <v>1.9257742414999999E-4</v>
      </c>
      <c r="D1255" s="198">
        <v>1.9257742414999999E-4</v>
      </c>
      <c r="E1255" s="203">
        <f t="shared" si="19"/>
        <v>-8.5550122817219094</v>
      </c>
    </row>
    <row r="1256" spans="2:5" x14ac:dyDescent="0.2">
      <c r="B1256" s="287" t="s">
        <v>588</v>
      </c>
      <c r="C1256" s="198">
        <v>0.42436040223005</v>
      </c>
      <c r="D1256" s="198">
        <v>0.42436040223005</v>
      </c>
      <c r="E1256" s="203">
        <f t="shared" si="19"/>
        <v>-0.85717217954051628</v>
      </c>
    </row>
    <row r="1257" spans="2:5" x14ac:dyDescent="0.2">
      <c r="B1257" s="287" t="s">
        <v>589</v>
      </c>
      <c r="C1257" s="198">
        <v>0.51461181205727002</v>
      </c>
      <c r="D1257" s="198">
        <v>0.51461181205727002</v>
      </c>
      <c r="E1257" s="203">
        <f t="shared" si="19"/>
        <v>-0.66434242553615297</v>
      </c>
    </row>
    <row r="1258" spans="2:5" x14ac:dyDescent="0.2">
      <c r="B1258" s="287" t="s">
        <v>590</v>
      </c>
      <c r="C1258" s="198">
        <v>1.9129357465399999E-3</v>
      </c>
      <c r="D1258" s="198">
        <v>1.9129357465399999E-3</v>
      </c>
      <c r="E1258" s="203">
        <f t="shared" si="19"/>
        <v>-6.259116176887372</v>
      </c>
    </row>
    <row r="1259" spans="2:5" x14ac:dyDescent="0.2">
      <c r="B1259" s="287" t="s">
        <v>591</v>
      </c>
      <c r="C1259" s="198">
        <v>1.226076267079E-2</v>
      </c>
      <c r="D1259" s="198">
        <v>1.226076267079E-2</v>
      </c>
      <c r="E1259" s="203">
        <f t="shared" si="19"/>
        <v>-4.4013511423510012</v>
      </c>
    </row>
    <row r="1260" spans="2:5" x14ac:dyDescent="0.2">
      <c r="B1260" s="287" t="s">
        <v>592</v>
      </c>
      <c r="C1260" s="198">
        <v>2.2454527655720001E-2</v>
      </c>
      <c r="D1260" s="198">
        <v>2.2454527655720001E-2</v>
      </c>
      <c r="E1260" s="203">
        <f t="shared" si="19"/>
        <v>-3.7962630078130872</v>
      </c>
    </row>
    <row r="1261" spans="2:5" x14ac:dyDescent="0.2">
      <c r="B1261" s="287" t="s">
        <v>593</v>
      </c>
      <c r="C1261" s="198">
        <v>1.2613821281699999E-3</v>
      </c>
      <c r="D1261" s="198">
        <v>1.2613821281699999E-3</v>
      </c>
      <c r="E1261" s="203">
        <f t="shared" si="19"/>
        <v>-6.6755472320846581</v>
      </c>
    </row>
    <row r="1262" spans="2:5" x14ac:dyDescent="0.2">
      <c r="B1262" s="287" t="s">
        <v>594</v>
      </c>
      <c r="C1262" s="198">
        <v>9.5197440004100003E-3</v>
      </c>
      <c r="D1262" s="198">
        <v>9.5197440004100003E-3</v>
      </c>
      <c r="E1262" s="203">
        <f t="shared" si="19"/>
        <v>-4.6543873212536599</v>
      </c>
    </row>
    <row r="1263" spans="2:5" x14ac:dyDescent="0.2">
      <c r="B1263" s="287" t="s">
        <v>595</v>
      </c>
      <c r="C1263" s="198">
        <v>8.7494343038200008E-3</v>
      </c>
      <c r="D1263" s="198">
        <v>8.7494343038200008E-3</v>
      </c>
      <c r="E1263" s="203">
        <f t="shared" si="19"/>
        <v>-4.7387662316945791</v>
      </c>
    </row>
    <row r="1264" spans="2:5" x14ac:dyDescent="0.2">
      <c r="B1264" s="287" t="s">
        <v>596</v>
      </c>
      <c r="C1264" s="198">
        <v>3.493354474055E-2</v>
      </c>
      <c r="D1264" s="198">
        <v>3.493354474055E-2</v>
      </c>
      <c r="E1264" s="203">
        <f t="shared" si="19"/>
        <v>-3.3543077440483149</v>
      </c>
    </row>
    <row r="1265" spans="2:5" x14ac:dyDescent="0.2">
      <c r="B1265" s="287" t="s">
        <v>597</v>
      </c>
      <c r="C1265" s="198">
        <v>1.1073201888500001E-3</v>
      </c>
      <c r="D1265" s="198">
        <v>1.1073201888500001E-3</v>
      </c>
      <c r="E1265" s="203">
        <f t="shared" si="19"/>
        <v>-6.8058124269239384</v>
      </c>
    </row>
    <row r="1266" spans="2:5" x14ac:dyDescent="0.2">
      <c r="B1266" s="287" t="s">
        <v>598</v>
      </c>
      <c r="C1266" s="198">
        <v>8.4605681675900008E-3</v>
      </c>
      <c r="D1266" s="198">
        <v>8.4605681675900008E-3</v>
      </c>
      <c r="E1266" s="203">
        <f t="shared" si="19"/>
        <v>-4.7723389483294909</v>
      </c>
    </row>
    <row r="1267" spans="2:5" x14ac:dyDescent="0.2">
      <c r="B1267" s="287" t="s">
        <v>599</v>
      </c>
      <c r="C1267" s="198">
        <v>1.87762988545E-3</v>
      </c>
      <c r="D1267" s="198">
        <v>1.87762988545E-3</v>
      </c>
      <c r="E1267" s="203">
        <f t="shared" si="19"/>
        <v>-6.2777449967188099</v>
      </c>
    </row>
    <row r="1268" spans="2:5" x14ac:dyDescent="0.2">
      <c r="B1268" s="287" t="s">
        <v>600</v>
      </c>
      <c r="C1268" s="198">
        <v>1.56629638308E-3</v>
      </c>
      <c r="D1268" s="198">
        <v>1.56629638308E-3</v>
      </c>
      <c r="E1268" s="203">
        <f t="shared" si="19"/>
        <v>-6.4590414380951184</v>
      </c>
    </row>
    <row r="1269" spans="2:5" x14ac:dyDescent="0.2">
      <c r="B1269" s="287" t="s">
        <v>601</v>
      </c>
      <c r="C1269" s="198">
        <v>8.1203480515999998E-4</v>
      </c>
      <c r="D1269" s="198">
        <v>8.1203480515999998E-4</v>
      </c>
      <c r="E1269" s="203">
        <f t="shared" si="19"/>
        <v>-7.1159673552236731</v>
      </c>
    </row>
    <row r="1270" spans="2:5" x14ac:dyDescent="0.2">
      <c r="B1270" s="287" t="s">
        <v>602</v>
      </c>
      <c r="C1270" s="198">
        <v>5.7644842295099998E-3</v>
      </c>
      <c r="D1270" s="198">
        <v>5.7644842295099998E-3</v>
      </c>
      <c r="E1270" s="203">
        <f t="shared" si="19"/>
        <v>-5.1560395950899602</v>
      </c>
    </row>
    <row r="1271" spans="2:5" x14ac:dyDescent="0.2">
      <c r="B1271" s="287" t="s">
        <v>603</v>
      </c>
      <c r="C1271" s="198">
        <v>6.3229587594999998E-4</v>
      </c>
      <c r="D1271" s="198">
        <v>6.3229587594999998E-4</v>
      </c>
      <c r="E1271" s="203">
        <f t="shared" si="19"/>
        <v>-7.3661531152205182</v>
      </c>
    </row>
    <row r="1272" spans="2:5" x14ac:dyDescent="0.2">
      <c r="B1272" s="287" t="s">
        <v>604</v>
      </c>
      <c r="C1272" s="198">
        <v>8.4339282905870006E-2</v>
      </c>
      <c r="D1272" s="198">
        <v>8.4339282905870006E-2</v>
      </c>
      <c r="E1272" s="203">
        <f t="shared" si="19"/>
        <v>-2.4729075331201913</v>
      </c>
    </row>
    <row r="1273" spans="2:5" x14ac:dyDescent="0.2">
      <c r="B1273" s="287" t="s">
        <v>605</v>
      </c>
      <c r="C1273" s="198">
        <v>1.6872991979150001E-2</v>
      </c>
      <c r="D1273" s="198">
        <v>1.6872991979150001E-2</v>
      </c>
      <c r="E1273" s="203">
        <f t="shared" si="19"/>
        <v>-4.0820410431320191</v>
      </c>
    </row>
    <row r="1274" spans="2:5" x14ac:dyDescent="0.2">
      <c r="B1274" s="287" t="s">
        <v>606</v>
      </c>
      <c r="C1274" s="198">
        <v>5.7651261542610001E-2</v>
      </c>
      <c r="D1274" s="198">
        <v>5.7651261542610001E-2</v>
      </c>
      <c r="E1274" s="203">
        <f t="shared" si="19"/>
        <v>-2.8533431497205441</v>
      </c>
    </row>
    <row r="1275" spans="2:5" x14ac:dyDescent="0.2">
      <c r="B1275" s="287" t="s">
        <v>607</v>
      </c>
      <c r="C1275" s="198">
        <v>2.804890182724E-2</v>
      </c>
      <c r="D1275" s="198">
        <v>2.804890182724E-2</v>
      </c>
      <c r="E1275" s="203">
        <f t="shared" si="19"/>
        <v>-3.5738057983238627</v>
      </c>
    </row>
    <row r="1276" spans="2:5" x14ac:dyDescent="0.2">
      <c r="B1276" s="287" t="s">
        <v>608</v>
      </c>
      <c r="C1276" s="198">
        <v>9.5325824954E-4</v>
      </c>
      <c r="D1276" s="198">
        <v>9.5325824954E-4</v>
      </c>
      <c r="E1276" s="203">
        <f t="shared" si="19"/>
        <v>-6.9556247051439319</v>
      </c>
    </row>
    <row r="1277" spans="2:5" x14ac:dyDescent="0.2">
      <c r="B1277" s="287" t="s">
        <v>609</v>
      </c>
      <c r="C1277" s="198">
        <v>6.3229587594999998E-4</v>
      </c>
      <c r="D1277" s="198">
        <v>6.3229587594999998E-4</v>
      </c>
      <c r="E1277" s="203">
        <f t="shared" si="19"/>
        <v>-7.3661531152205182</v>
      </c>
    </row>
    <row r="1278" spans="2:5" x14ac:dyDescent="0.2">
      <c r="B1278" s="287" t="s">
        <v>610</v>
      </c>
      <c r="C1278" s="198">
        <v>5.0480962116810003E-2</v>
      </c>
      <c r="D1278" s="198">
        <v>5.0480962116810003E-2</v>
      </c>
      <c r="E1278" s="203">
        <f t="shared" si="19"/>
        <v>-2.986159001564523</v>
      </c>
    </row>
    <row r="1279" spans="2:5" x14ac:dyDescent="0.2">
      <c r="B1279" s="287" t="s">
        <v>611</v>
      </c>
      <c r="C1279" s="198">
        <v>4.6016375500300001E-2</v>
      </c>
      <c r="D1279" s="198">
        <v>4.6016375500300001E-2</v>
      </c>
      <c r="E1279" s="203">
        <f t="shared" si="19"/>
        <v>-3.0787579567051844</v>
      </c>
    </row>
    <row r="1280" spans="2:5" x14ac:dyDescent="0.2">
      <c r="B1280" s="287" t="s">
        <v>612</v>
      </c>
      <c r="C1280" s="198">
        <v>5.4338929847299999E-3</v>
      </c>
      <c r="D1280" s="198">
        <v>5.4338929847299999E-3</v>
      </c>
      <c r="E1280" s="203">
        <f t="shared" si="19"/>
        <v>-5.2150994618174682</v>
      </c>
    </row>
    <row r="1281" spans="2:5" x14ac:dyDescent="0.2">
      <c r="B1281" s="287" t="s">
        <v>613</v>
      </c>
      <c r="C1281" s="198">
        <v>3.9959815510800002E-3</v>
      </c>
      <c r="D1281" s="198">
        <v>3.9959815510800002E-3</v>
      </c>
      <c r="E1281" s="203">
        <f t="shared" si="19"/>
        <v>-5.5224660350533341</v>
      </c>
    </row>
    <row r="1282" spans="2:5" x14ac:dyDescent="0.2">
      <c r="B1282" s="287" t="s">
        <v>614</v>
      </c>
      <c r="C1282" s="198">
        <v>8.9676887178499996E-3</v>
      </c>
      <c r="D1282" s="198">
        <v>8.9676887178499996E-3</v>
      </c>
      <c r="E1282" s="203">
        <f t="shared" ref="E1282:E1345" si="20">IF(D1282=0,"",LN(D1282))</f>
        <v>-4.7141273041347223</v>
      </c>
    </row>
    <row r="1283" spans="2:5" x14ac:dyDescent="0.2">
      <c r="B1283" s="287" t="s">
        <v>615</v>
      </c>
      <c r="C1283" s="198">
        <v>7.0139907498640006E-2</v>
      </c>
      <c r="D1283" s="198">
        <v>7.0139907498640006E-2</v>
      </c>
      <c r="E1283" s="203">
        <f t="shared" si="20"/>
        <v>-2.6572633530813539</v>
      </c>
    </row>
    <row r="1284" spans="2:5" x14ac:dyDescent="0.2">
      <c r="B1284" s="287" t="s">
        <v>616</v>
      </c>
      <c r="C1284" s="198">
        <v>6.0222170154989998E-2</v>
      </c>
      <c r="D1284" s="198">
        <v>6.0222170154989998E-2</v>
      </c>
      <c r="E1284" s="203">
        <f t="shared" si="20"/>
        <v>-2.8097147194641208</v>
      </c>
    </row>
    <row r="1285" spans="2:5" x14ac:dyDescent="0.2">
      <c r="B1285" s="287" t="s">
        <v>617</v>
      </c>
      <c r="C1285" s="198">
        <v>3.4760225058799998E-3</v>
      </c>
      <c r="D1285" s="198">
        <v>3.4760225058799998E-3</v>
      </c>
      <c r="E1285" s="203">
        <f t="shared" si="20"/>
        <v>-5.6618665969509303</v>
      </c>
    </row>
    <row r="1286" spans="2:5" x14ac:dyDescent="0.2">
      <c r="B1286" s="287" t="s">
        <v>618</v>
      </c>
      <c r="C1286" s="198">
        <v>7.248293282578E-2</v>
      </c>
      <c r="D1286" s="198">
        <v>7.248293282578E-2</v>
      </c>
      <c r="E1286" s="203">
        <f t="shared" si="20"/>
        <v>-2.6244041541342127</v>
      </c>
    </row>
    <row r="1287" spans="2:5" x14ac:dyDescent="0.2">
      <c r="B1287" s="287" t="s">
        <v>619</v>
      </c>
      <c r="C1287" s="198">
        <v>2.2338981201200001E-3</v>
      </c>
      <c r="D1287" s="198">
        <v>2.2338981201200001E-3</v>
      </c>
      <c r="E1287" s="203">
        <f t="shared" si="20"/>
        <v>-6.1040071836185428</v>
      </c>
    </row>
    <row r="1288" spans="2:5" x14ac:dyDescent="0.2">
      <c r="B1288" s="287" t="s">
        <v>620</v>
      </c>
      <c r="C1288" s="198">
        <v>5.314815944127E-2</v>
      </c>
      <c r="D1288" s="198">
        <v>5.314815944127E-2</v>
      </c>
      <c r="E1288" s="203">
        <f t="shared" si="20"/>
        <v>-2.9346718043089415</v>
      </c>
    </row>
    <row r="1289" spans="2:5" x14ac:dyDescent="0.2">
      <c r="B1289" s="287" t="s">
        <v>621</v>
      </c>
      <c r="C1289" s="198">
        <v>6.3550549968999996E-4</v>
      </c>
      <c r="D1289" s="198">
        <v>6.3550549968999996E-4</v>
      </c>
      <c r="E1289" s="203">
        <f t="shared" si="20"/>
        <v>-7.3610898132573421</v>
      </c>
    </row>
    <row r="1290" spans="2:5" x14ac:dyDescent="0.2">
      <c r="B1290" s="287" t="s">
        <v>622</v>
      </c>
      <c r="C1290" s="198">
        <v>2.0541591909000001E-4</v>
      </c>
      <c r="D1290" s="198">
        <v>2.0541591909000001E-4</v>
      </c>
      <c r="E1290" s="203">
        <f t="shared" si="20"/>
        <v>-8.4904737606005654</v>
      </c>
    </row>
    <row r="1291" spans="2:5" x14ac:dyDescent="0.2">
      <c r="B1291" s="287" t="s">
        <v>623</v>
      </c>
      <c r="C1291" s="198">
        <v>1.7749219259E-3</v>
      </c>
      <c r="D1291" s="198">
        <v>1.7749219259E-3</v>
      </c>
      <c r="E1291" s="203">
        <f t="shared" si="20"/>
        <v>-6.3339988424305949</v>
      </c>
    </row>
    <row r="1292" spans="2:5" x14ac:dyDescent="0.2">
      <c r="B1292" s="287" t="s">
        <v>624</v>
      </c>
      <c r="C1292" s="198">
        <v>1.3801382063979999E-2</v>
      </c>
      <c r="D1292" s="198">
        <v>1.3801382063979999E-2</v>
      </c>
      <c r="E1292" s="203">
        <f t="shared" si="20"/>
        <v>-4.2829865422698425</v>
      </c>
    </row>
    <row r="1293" spans="2:5" x14ac:dyDescent="0.2">
      <c r="B1293" s="287" t="s">
        <v>625</v>
      </c>
      <c r="C1293" s="198">
        <v>1.540940355562E-2</v>
      </c>
      <c r="D1293" s="198">
        <v>1.540940355562E-2</v>
      </c>
      <c r="E1293" s="203">
        <f t="shared" si="20"/>
        <v>-4.1727773354205864</v>
      </c>
    </row>
    <row r="1294" spans="2:5" x14ac:dyDescent="0.2">
      <c r="B1294" s="287" t="s">
        <v>626</v>
      </c>
      <c r="C1294" s="198">
        <v>2.1183516656000001E-4</v>
      </c>
      <c r="D1294" s="198">
        <v>2.1183516656000001E-4</v>
      </c>
      <c r="E1294" s="203">
        <f t="shared" si="20"/>
        <v>-8.4597021019411862</v>
      </c>
    </row>
    <row r="1295" spans="2:5" x14ac:dyDescent="0.2">
      <c r="B1295" s="287" t="s">
        <v>627</v>
      </c>
      <c r="C1295" s="198">
        <v>0.37500922766824002</v>
      </c>
      <c r="D1295" s="198">
        <v>0.37500922766824002</v>
      </c>
      <c r="E1295" s="203">
        <f t="shared" si="20"/>
        <v>-0.98080464619916963</v>
      </c>
    </row>
    <row r="1296" spans="2:5" x14ac:dyDescent="0.2">
      <c r="B1296" s="287" t="s">
        <v>628</v>
      </c>
      <c r="C1296" s="198">
        <v>7.5041002943200003E-3</v>
      </c>
      <c r="D1296" s="198">
        <v>7.5041002943200003E-3</v>
      </c>
      <c r="E1296" s="203">
        <f t="shared" si="20"/>
        <v>-4.8923057019197689</v>
      </c>
    </row>
    <row r="1297" spans="2:5" x14ac:dyDescent="0.2">
      <c r="B1297" s="287" t="s">
        <v>629</v>
      </c>
      <c r="C1297" s="198">
        <v>1.528422822992E-2</v>
      </c>
      <c r="D1297" s="198">
        <v>1.528422822992E-2</v>
      </c>
      <c r="E1297" s="203">
        <f t="shared" si="20"/>
        <v>-4.1809338169049433</v>
      </c>
    </row>
    <row r="1298" spans="2:5" x14ac:dyDescent="0.2">
      <c r="B1298" s="287" t="s">
        <v>630</v>
      </c>
      <c r="C1298" s="198">
        <v>7.6340900556229996E-2</v>
      </c>
      <c r="D1298" s="198">
        <v>7.6340900556229996E-2</v>
      </c>
      <c r="E1298" s="203">
        <f t="shared" si="20"/>
        <v>-2.5725464350850396</v>
      </c>
    </row>
    <row r="1299" spans="2:5" x14ac:dyDescent="0.2">
      <c r="B1299" s="287" t="s">
        <v>631</v>
      </c>
      <c r="C1299" s="198">
        <v>1.6497466002100001E-3</v>
      </c>
      <c r="D1299" s="198">
        <v>1.6497466002100001E-3</v>
      </c>
      <c r="E1299" s="203">
        <f t="shared" si="20"/>
        <v>-6.4071335784938954</v>
      </c>
    </row>
    <row r="1300" spans="2:5" x14ac:dyDescent="0.2">
      <c r="B1300" s="287" t="s">
        <v>632</v>
      </c>
      <c r="C1300" s="198">
        <v>4.1853493514999998E-3</v>
      </c>
      <c r="D1300" s="198">
        <v>4.1853493514999998E-3</v>
      </c>
      <c r="E1300" s="203">
        <f t="shared" si="20"/>
        <v>-5.4761651014637822</v>
      </c>
    </row>
    <row r="1301" spans="2:5" x14ac:dyDescent="0.2">
      <c r="B1301" s="287" t="s">
        <v>633</v>
      </c>
      <c r="C1301" s="198">
        <v>2.3064356165530001E-2</v>
      </c>
      <c r="D1301" s="198">
        <v>2.3064356165530001E-2</v>
      </c>
      <c r="E1301" s="203">
        <f t="shared" si="20"/>
        <v>-3.7694668762778436</v>
      </c>
    </row>
    <row r="1302" spans="2:5" x14ac:dyDescent="0.2">
      <c r="B1302" s="287" t="s">
        <v>634</v>
      </c>
      <c r="C1302" s="198">
        <v>6.2587662847999996E-4</v>
      </c>
      <c r="D1302" s="198">
        <v>6.2587662847999996E-4</v>
      </c>
      <c r="E1302" s="203">
        <f t="shared" si="20"/>
        <v>-7.3763572853922454</v>
      </c>
    </row>
    <row r="1303" spans="2:5" x14ac:dyDescent="0.2">
      <c r="B1303" s="287" t="s">
        <v>635</v>
      </c>
      <c r="C1303" s="198">
        <v>2.9977885692499999E-3</v>
      </c>
      <c r="D1303" s="198">
        <v>2.9977885692499999E-3</v>
      </c>
      <c r="E1303" s="203">
        <f t="shared" si="20"/>
        <v>-5.8098804057212821</v>
      </c>
    </row>
    <row r="1304" spans="2:5" x14ac:dyDescent="0.2">
      <c r="B1304" s="287" t="s">
        <v>636</v>
      </c>
      <c r="C1304" s="198">
        <v>0.32779566251448</v>
      </c>
      <c r="D1304" s="198">
        <v>0.32779566251448</v>
      </c>
      <c r="E1304" s="203">
        <f t="shared" si="20"/>
        <v>-1.1153648448695319</v>
      </c>
    </row>
    <row r="1305" spans="2:5" x14ac:dyDescent="0.2">
      <c r="B1305" s="287" t="s">
        <v>637</v>
      </c>
      <c r="C1305" s="198">
        <v>3.685931898204E-2</v>
      </c>
      <c r="D1305" s="198">
        <v>3.685931898204E-2</v>
      </c>
      <c r="E1305" s="203">
        <f t="shared" si="20"/>
        <v>-3.3006468027103799</v>
      </c>
    </row>
    <row r="1306" spans="2:5" x14ac:dyDescent="0.2">
      <c r="B1306" s="287" t="s">
        <v>638</v>
      </c>
      <c r="C1306" s="198">
        <v>7.5426157792000004E-4</v>
      </c>
      <c r="D1306" s="198">
        <v>7.5426157792000004E-4</v>
      </c>
      <c r="E1306" s="203">
        <f t="shared" si="20"/>
        <v>-7.1897713298009549</v>
      </c>
    </row>
    <row r="1307" spans="2:5" x14ac:dyDescent="0.2">
      <c r="B1307" s="287" t="s">
        <v>639</v>
      </c>
      <c r="C1307" s="198">
        <v>4.9845456617100001E-3</v>
      </c>
      <c r="D1307" s="198">
        <v>4.9845456617100001E-3</v>
      </c>
      <c r="E1307" s="203">
        <f t="shared" si="20"/>
        <v>-5.3014130208031798</v>
      </c>
    </row>
    <row r="1308" spans="2:5" x14ac:dyDescent="0.2">
      <c r="B1308" s="287" t="s">
        <v>640</v>
      </c>
      <c r="C1308" s="198">
        <v>0.42214897147607</v>
      </c>
      <c r="D1308" s="198">
        <v>0.42214897147607</v>
      </c>
      <c r="E1308" s="203">
        <f t="shared" si="20"/>
        <v>-0.86239701426407678</v>
      </c>
    </row>
    <row r="1309" spans="2:5" x14ac:dyDescent="0.2">
      <c r="B1309" s="287" t="s">
        <v>641</v>
      </c>
      <c r="C1309" s="198">
        <v>1.164772453725E-2</v>
      </c>
      <c r="D1309" s="198">
        <v>1.164772453725E-2</v>
      </c>
      <c r="E1309" s="203">
        <f t="shared" si="20"/>
        <v>-4.452644436738594</v>
      </c>
    </row>
    <row r="1310" spans="2:5" x14ac:dyDescent="0.2">
      <c r="B1310" s="287" t="s">
        <v>642</v>
      </c>
      <c r="C1310" s="198">
        <v>9.1153314096999996E-4</v>
      </c>
      <c r="D1310" s="198">
        <v>9.1153314096999996E-4</v>
      </c>
      <c r="E1310" s="203">
        <f t="shared" si="20"/>
        <v>-7.0003826057901168</v>
      </c>
    </row>
    <row r="1311" spans="2:5" x14ac:dyDescent="0.2">
      <c r="B1311" s="287" t="s">
        <v>643</v>
      </c>
      <c r="C1311" s="198">
        <v>1.46679804726E-3</v>
      </c>
      <c r="D1311" s="198">
        <v>1.46679804726E-3</v>
      </c>
      <c r="E1311" s="203">
        <f t="shared" si="20"/>
        <v>-6.5246734530605988</v>
      </c>
    </row>
    <row r="1312" spans="2:5" x14ac:dyDescent="0.2">
      <c r="B1312" s="287" t="s">
        <v>644</v>
      </c>
      <c r="C1312" s="198">
        <v>4.0344970359100004E-3</v>
      </c>
      <c r="D1312" s="198">
        <v>4.0344970359100004E-3</v>
      </c>
      <c r="E1312" s="203">
        <f t="shared" si="20"/>
        <v>-5.5128736353618173</v>
      </c>
    </row>
    <row r="1313" spans="2:5" x14ac:dyDescent="0.2">
      <c r="B1313" s="287" t="s">
        <v>645</v>
      </c>
      <c r="C1313" s="198">
        <v>9.8644575896370004E-2</v>
      </c>
      <c r="D1313" s="198">
        <v>9.8644575896370004E-2</v>
      </c>
      <c r="E1313" s="203">
        <f t="shared" si="20"/>
        <v>-2.3162320313361486</v>
      </c>
    </row>
    <row r="1314" spans="2:5" x14ac:dyDescent="0.2">
      <c r="B1314" s="287" t="s">
        <v>646</v>
      </c>
      <c r="C1314" s="198">
        <v>1.2341003264189999E-2</v>
      </c>
      <c r="D1314" s="198">
        <v>1.2341003264189999E-2</v>
      </c>
      <c r="E1314" s="203">
        <f t="shared" si="20"/>
        <v>-4.3948279620114903</v>
      </c>
    </row>
    <row r="1315" spans="2:5" x14ac:dyDescent="0.2">
      <c r="B1315" s="287" t="s">
        <v>647</v>
      </c>
      <c r="C1315" s="198">
        <v>1.741220876677E-2</v>
      </c>
      <c r="D1315" s="198">
        <v>1.741220876677E-2</v>
      </c>
      <c r="E1315" s="203">
        <f t="shared" si="20"/>
        <v>-4.0505836655425753</v>
      </c>
    </row>
    <row r="1316" spans="2:5" x14ac:dyDescent="0.2">
      <c r="B1316" s="287" t="s">
        <v>648</v>
      </c>
      <c r="C1316" s="198">
        <v>1.6978909562429999E-2</v>
      </c>
      <c r="D1316" s="198">
        <v>1.6978909562429999E-2</v>
      </c>
      <c r="E1316" s="203">
        <f t="shared" si="20"/>
        <v>-4.075783319099223</v>
      </c>
    </row>
    <row r="1317" spans="2:5" x14ac:dyDescent="0.2">
      <c r="B1317" s="287" t="s">
        <v>649</v>
      </c>
      <c r="C1317" s="198">
        <v>0.22183635412420999</v>
      </c>
      <c r="D1317" s="198">
        <v>0.22183635412420999</v>
      </c>
      <c r="E1317" s="203">
        <f t="shared" si="20"/>
        <v>-1.5058153125184199</v>
      </c>
    </row>
    <row r="1318" spans="2:5" x14ac:dyDescent="0.2">
      <c r="B1318" s="287" t="s">
        <v>650</v>
      </c>
      <c r="C1318" s="198">
        <v>3.5530534755400002E-3</v>
      </c>
      <c r="D1318" s="198">
        <v>3.5530534755400002E-3</v>
      </c>
      <c r="E1318" s="203">
        <f t="shared" si="20"/>
        <v>-5.6399479112431123</v>
      </c>
    </row>
    <row r="1319" spans="2:5" x14ac:dyDescent="0.2">
      <c r="B1319" s="287" t="s">
        <v>651</v>
      </c>
      <c r="C1319" s="198">
        <v>1.1740803625589999E-2</v>
      </c>
      <c r="D1319" s="198">
        <v>1.1740803625589999E-2</v>
      </c>
      <c r="E1319" s="203">
        <f t="shared" si="20"/>
        <v>-4.4446850150007222</v>
      </c>
    </row>
    <row r="1320" spans="2:5" x14ac:dyDescent="0.2">
      <c r="B1320" s="287" t="s">
        <v>652</v>
      </c>
      <c r="C1320" s="198">
        <v>1.851952895562E-2</v>
      </c>
      <c r="D1320" s="198">
        <v>1.851952895562E-2</v>
      </c>
      <c r="E1320" s="203">
        <f t="shared" si="20"/>
        <v>-3.9889294844493337</v>
      </c>
    </row>
    <row r="1321" spans="2:5" x14ac:dyDescent="0.2">
      <c r="B1321" s="287" t="s">
        <v>653</v>
      </c>
      <c r="C1321" s="198">
        <v>6.3518453731700002E-3</v>
      </c>
      <c r="D1321" s="198">
        <v>6.3518453731700002E-3</v>
      </c>
      <c r="E1321" s="203">
        <f t="shared" si="20"/>
        <v>-5.0590098983483971</v>
      </c>
    </row>
    <row r="1322" spans="2:5" x14ac:dyDescent="0.2">
      <c r="B1322" s="287" t="s">
        <v>654</v>
      </c>
      <c r="C1322" s="198">
        <v>9.3432146949400004E-3</v>
      </c>
      <c r="D1322" s="198">
        <v>9.3432146949400004E-3</v>
      </c>
      <c r="E1322" s="203">
        <f t="shared" si="20"/>
        <v>-4.673104900205967</v>
      </c>
    </row>
    <row r="1323" spans="2:5" x14ac:dyDescent="0.2">
      <c r="B1323" s="287" t="s">
        <v>655</v>
      </c>
      <c r="C1323" s="198">
        <v>1.163167641857E-2</v>
      </c>
      <c r="D1323" s="198">
        <v>1.163167641857E-2</v>
      </c>
      <c r="E1323" s="203">
        <f t="shared" si="20"/>
        <v>-4.4540231767888772</v>
      </c>
    </row>
    <row r="1324" spans="2:5" x14ac:dyDescent="0.2">
      <c r="B1324" s="287" t="s">
        <v>656</v>
      </c>
      <c r="C1324" s="198">
        <v>1.8487432718260002E-2</v>
      </c>
      <c r="D1324" s="198">
        <v>1.8487432718260002E-2</v>
      </c>
      <c r="E1324" s="203">
        <f t="shared" si="20"/>
        <v>-3.990664090261645</v>
      </c>
    </row>
    <row r="1325" spans="2:5" x14ac:dyDescent="0.2">
      <c r="B1325" s="287" t="s">
        <v>657</v>
      </c>
      <c r="C1325" s="198">
        <v>3.0106270641900002E-3</v>
      </c>
      <c r="D1325" s="198">
        <v>3.0106270641900002E-3</v>
      </c>
      <c r="E1325" s="203">
        <f t="shared" si="20"/>
        <v>-5.8056068949449813</v>
      </c>
    </row>
    <row r="1326" spans="2:5" x14ac:dyDescent="0.2">
      <c r="B1326" s="287" t="s">
        <v>658</v>
      </c>
      <c r="C1326" s="198">
        <v>3.1454312611000002E-4</v>
      </c>
      <c r="D1326" s="198">
        <v>3.1454312611000002E-4</v>
      </c>
      <c r="E1326" s="203">
        <f t="shared" si="20"/>
        <v>-8.0643893652787355</v>
      </c>
    </row>
    <row r="1327" spans="2:5" x14ac:dyDescent="0.2">
      <c r="B1327" s="287" t="s">
        <v>659</v>
      </c>
      <c r="C1327" s="198">
        <v>5.6007934189900004E-3</v>
      </c>
      <c r="D1327" s="198">
        <v>5.6007934189900004E-3</v>
      </c>
      <c r="E1327" s="203">
        <f t="shared" si="20"/>
        <v>-5.184847009314475</v>
      </c>
    </row>
    <row r="1328" spans="2:5" x14ac:dyDescent="0.2">
      <c r="B1328" s="287" t="s">
        <v>660</v>
      </c>
      <c r="C1328" s="198">
        <v>1.2751835102369999E-2</v>
      </c>
      <c r="D1328" s="198">
        <v>1.2751835102369999E-2</v>
      </c>
      <c r="E1328" s="203">
        <f t="shared" si="20"/>
        <v>-4.3620800881369259</v>
      </c>
    </row>
    <row r="1329" spans="2:5" x14ac:dyDescent="0.2">
      <c r="B1329" s="287" t="s">
        <v>661</v>
      </c>
      <c r="C1329" s="198">
        <v>0.83170979866030004</v>
      </c>
      <c r="D1329" s="198">
        <v>0.83170979866030004</v>
      </c>
      <c r="E1329" s="203">
        <f t="shared" si="20"/>
        <v>-0.18427169869282756</v>
      </c>
    </row>
    <row r="1330" spans="2:5" x14ac:dyDescent="0.2">
      <c r="B1330" s="287" t="s">
        <v>662</v>
      </c>
      <c r="C1330" s="198">
        <v>3.3508471801900002E-3</v>
      </c>
      <c r="D1330" s="198">
        <v>3.3508471801900002E-3</v>
      </c>
      <c r="E1330" s="203">
        <f t="shared" si="20"/>
        <v>-5.6985420755073939</v>
      </c>
    </row>
    <row r="1331" spans="2:5" x14ac:dyDescent="0.2">
      <c r="B1331" s="287" t="s">
        <v>663</v>
      </c>
      <c r="C1331" s="198">
        <v>0</v>
      </c>
      <c r="D1331" s="198">
        <v>0</v>
      </c>
      <c r="E1331" s="203" t="str">
        <f t="shared" si="20"/>
        <v/>
      </c>
    </row>
    <row r="1332" spans="2:5" x14ac:dyDescent="0.2">
      <c r="B1332" s="287" t="s">
        <v>664</v>
      </c>
      <c r="C1332" s="198">
        <v>0.29199230974153001</v>
      </c>
      <c r="D1332" s="198">
        <v>0.29199230974153001</v>
      </c>
      <c r="E1332" s="203">
        <f t="shared" si="20"/>
        <v>-1.2310278135622765</v>
      </c>
    </row>
    <row r="1333" spans="2:5" x14ac:dyDescent="0.2">
      <c r="B1333" s="287" t="s">
        <v>665</v>
      </c>
      <c r="C1333" s="198">
        <v>4.8969229337240003E-2</v>
      </c>
      <c r="D1333" s="198">
        <v>4.8969229337240003E-2</v>
      </c>
      <c r="E1333" s="203">
        <f t="shared" si="20"/>
        <v>-3.0165631508383459</v>
      </c>
    </row>
    <row r="1334" spans="2:5" x14ac:dyDescent="0.2">
      <c r="B1334" s="287" t="s">
        <v>666</v>
      </c>
      <c r="C1334" s="198">
        <v>1.4026055725499999E-3</v>
      </c>
      <c r="D1334" s="198">
        <v>1.4026055725499999E-3</v>
      </c>
      <c r="E1334" s="203">
        <f t="shared" si="20"/>
        <v>-6.5694236488549542</v>
      </c>
    </row>
    <row r="1335" spans="2:5" x14ac:dyDescent="0.2">
      <c r="B1335" s="287" t="s">
        <v>667</v>
      </c>
      <c r="C1335" s="198">
        <v>5.2734117979300003E-3</v>
      </c>
      <c r="D1335" s="198">
        <v>5.2734117979300003E-3</v>
      </c>
      <c r="E1335" s="203">
        <f t="shared" si="20"/>
        <v>-5.2450777259151167</v>
      </c>
    </row>
    <row r="1336" spans="2:5" x14ac:dyDescent="0.2">
      <c r="B1336" s="287" t="s">
        <v>668</v>
      </c>
      <c r="C1336" s="198">
        <v>1.11052981259E-2</v>
      </c>
      <c r="D1336" s="198">
        <v>1.11052981259E-2</v>
      </c>
      <c r="E1336" s="203">
        <f t="shared" si="20"/>
        <v>-4.5003329758997435</v>
      </c>
    </row>
    <row r="1337" spans="2:5" x14ac:dyDescent="0.2">
      <c r="B1337" s="287" t="s">
        <v>669</v>
      </c>
      <c r="C1337" s="198">
        <v>0.13562586058036</v>
      </c>
      <c r="D1337" s="198">
        <v>0.13562586058036</v>
      </c>
      <c r="E1337" s="203">
        <f t="shared" si="20"/>
        <v>-1.9978552094145674</v>
      </c>
    </row>
    <row r="1338" spans="2:5" x14ac:dyDescent="0.2">
      <c r="B1338" s="287" t="s">
        <v>670</v>
      </c>
      <c r="C1338" s="198">
        <v>1.9225646177499999E-3</v>
      </c>
      <c r="D1338" s="198">
        <v>1.9225646177499999E-3</v>
      </c>
      <c r="E1338" s="203">
        <f t="shared" si="20"/>
        <v>-6.2540952458359289</v>
      </c>
    </row>
    <row r="1339" spans="2:5" x14ac:dyDescent="0.2">
      <c r="B1339" s="287" t="s">
        <v>671</v>
      </c>
      <c r="C1339" s="198">
        <v>4.1115280055699999E-3</v>
      </c>
      <c r="D1339" s="198">
        <v>4.1115280055699999E-3</v>
      </c>
      <c r="E1339" s="203">
        <f t="shared" si="20"/>
        <v>-5.4939605420551798</v>
      </c>
    </row>
    <row r="1340" spans="2:5" x14ac:dyDescent="0.2">
      <c r="B1340" s="287" t="s">
        <v>672</v>
      </c>
      <c r="C1340" s="198">
        <v>1.40581519628E-3</v>
      </c>
      <c r="D1340" s="198">
        <v>1.40581519628E-3</v>
      </c>
      <c r="E1340" s="203">
        <f t="shared" si="20"/>
        <v>-6.5671379335782332</v>
      </c>
    </row>
    <row r="1341" spans="2:5" x14ac:dyDescent="0.2">
      <c r="B1341" s="287" t="s">
        <v>673</v>
      </c>
      <c r="C1341" s="198">
        <v>2.0862554282999999E-4</v>
      </c>
      <c r="D1341" s="198">
        <v>2.0862554282999999E-4</v>
      </c>
      <c r="E1341" s="203">
        <f t="shared" si="20"/>
        <v>-8.474969574044378</v>
      </c>
    </row>
    <row r="1342" spans="2:5" x14ac:dyDescent="0.2">
      <c r="B1342" s="287" t="s">
        <v>674</v>
      </c>
      <c r="C1342" s="198">
        <v>0</v>
      </c>
      <c r="D1342" s="198">
        <v>0</v>
      </c>
      <c r="E1342" s="203" t="str">
        <f t="shared" si="20"/>
        <v/>
      </c>
    </row>
    <row r="1343" spans="2:5" x14ac:dyDescent="0.2">
      <c r="B1343" s="287" t="s">
        <v>675</v>
      </c>
      <c r="C1343" s="198">
        <v>0.72669091002462005</v>
      </c>
      <c r="D1343" s="198">
        <v>0.72669091002462005</v>
      </c>
      <c r="E1343" s="203">
        <f t="shared" si="20"/>
        <v>-0.31925405000442325</v>
      </c>
    </row>
    <row r="1344" spans="2:5" x14ac:dyDescent="0.2">
      <c r="B1344" s="287" t="s">
        <v>676</v>
      </c>
      <c r="C1344" s="198">
        <v>6.9841412491199999E-3</v>
      </c>
      <c r="D1344" s="198">
        <v>6.9841412491199999E-3</v>
      </c>
      <c r="E1344" s="203">
        <f t="shared" si="20"/>
        <v>-4.9641132359758124</v>
      </c>
    </row>
    <row r="1345" spans="2:5" x14ac:dyDescent="0.2">
      <c r="B1345" s="287" t="s">
        <v>677</v>
      </c>
      <c r="C1345" s="198">
        <v>1.9771282212600002E-3</v>
      </c>
      <c r="D1345" s="198">
        <v>1.9771282212600002E-3</v>
      </c>
      <c r="E1345" s="203">
        <f t="shared" si="20"/>
        <v>-6.2261098804172335</v>
      </c>
    </row>
    <row r="1346" spans="2:5" x14ac:dyDescent="0.2">
      <c r="B1346" s="287" t="s">
        <v>678</v>
      </c>
      <c r="C1346" s="198">
        <v>6.8493370522199996E-3</v>
      </c>
      <c r="D1346" s="198">
        <v>6.8493370522199996E-3</v>
      </c>
      <c r="E1346" s="203">
        <f t="shared" ref="E1346:E1409" si="21">IF(D1346=0,"",LN(D1346))</f>
        <v>-4.9836034120893675</v>
      </c>
    </row>
    <row r="1347" spans="2:5" x14ac:dyDescent="0.2">
      <c r="B1347" s="287" t="s">
        <v>679</v>
      </c>
      <c r="C1347" s="198">
        <v>1.8808395091800001E-3</v>
      </c>
      <c r="D1347" s="198">
        <v>1.8808395091800001E-3</v>
      </c>
      <c r="E1347" s="203">
        <f t="shared" si="21"/>
        <v>-6.2760370543767436</v>
      </c>
    </row>
    <row r="1348" spans="2:5" x14ac:dyDescent="0.2">
      <c r="B1348" s="287" t="s">
        <v>680</v>
      </c>
      <c r="C1348" s="198">
        <v>0</v>
      </c>
      <c r="D1348" s="198">
        <v>0</v>
      </c>
      <c r="E1348" s="203" t="str">
        <f t="shared" si="21"/>
        <v/>
      </c>
    </row>
    <row r="1349" spans="2:5" x14ac:dyDescent="0.2">
      <c r="B1349" s="287" t="s">
        <v>681</v>
      </c>
      <c r="C1349" s="198">
        <v>3.9157409577000001E-4</v>
      </c>
      <c r="D1349" s="198">
        <v>3.9157409577000001E-4</v>
      </c>
      <c r="E1349" s="203">
        <f t="shared" si="21"/>
        <v>-7.8453357992150092</v>
      </c>
    </row>
    <row r="1350" spans="2:5" x14ac:dyDescent="0.2">
      <c r="B1350" s="287" t="s">
        <v>682</v>
      </c>
      <c r="C1350" s="198">
        <v>1.2389147620200001E-3</v>
      </c>
      <c r="D1350" s="198">
        <v>1.2389147620200001E-3</v>
      </c>
      <c r="E1350" s="203">
        <f t="shared" si="21"/>
        <v>-6.6935194744885953</v>
      </c>
    </row>
    <row r="1351" spans="2:5" x14ac:dyDescent="0.2">
      <c r="B1351" s="287" t="s">
        <v>683</v>
      </c>
      <c r="C1351" s="198">
        <v>8.8200460260000006E-3</v>
      </c>
      <c r="D1351" s="198">
        <v>8.8200460260000006E-3</v>
      </c>
      <c r="E1351" s="203">
        <f t="shared" si="21"/>
        <v>-4.7307281906097058</v>
      </c>
    </row>
    <row r="1352" spans="2:5" x14ac:dyDescent="0.2">
      <c r="B1352" s="287" t="s">
        <v>684</v>
      </c>
      <c r="C1352" s="198">
        <v>2.59979522601E-3</v>
      </c>
      <c r="D1352" s="198">
        <v>2.59979522601E-3</v>
      </c>
      <c r="E1352" s="203">
        <f t="shared" si="21"/>
        <v>-5.9523225962832944</v>
      </c>
    </row>
    <row r="1353" spans="2:5" x14ac:dyDescent="0.2">
      <c r="B1353" s="287" t="s">
        <v>685</v>
      </c>
      <c r="C1353" s="198">
        <v>0.14562062889367</v>
      </c>
      <c r="D1353" s="198">
        <v>0.14562062889367</v>
      </c>
      <c r="E1353" s="203">
        <f t="shared" si="21"/>
        <v>-1.9267504712934735</v>
      </c>
    </row>
    <row r="1354" spans="2:5" x14ac:dyDescent="0.2">
      <c r="B1354" s="287" t="s">
        <v>686</v>
      </c>
      <c r="C1354" s="198">
        <v>0</v>
      </c>
      <c r="D1354" s="198">
        <v>0</v>
      </c>
      <c r="E1354" s="203" t="str">
        <f t="shared" si="21"/>
        <v/>
      </c>
    </row>
    <row r="1355" spans="2:5" x14ac:dyDescent="0.2">
      <c r="B1355" s="287" t="s">
        <v>687</v>
      </c>
      <c r="C1355" s="198">
        <v>7.5426157792000004E-4</v>
      </c>
      <c r="D1355" s="198">
        <v>7.5426157792000004E-4</v>
      </c>
      <c r="E1355" s="203">
        <f t="shared" si="21"/>
        <v>-7.1897713298009549</v>
      </c>
    </row>
    <row r="1356" spans="2:5" x14ac:dyDescent="0.2">
      <c r="B1356" s="287" t="s">
        <v>688</v>
      </c>
      <c r="C1356" s="198">
        <v>3.0690422161810001E-2</v>
      </c>
      <c r="D1356" s="198">
        <v>3.0690422161810001E-2</v>
      </c>
      <c r="E1356" s="203">
        <f t="shared" si="21"/>
        <v>-3.4838046547654007</v>
      </c>
    </row>
    <row r="1357" spans="2:5" x14ac:dyDescent="0.2">
      <c r="B1357" s="287" t="s">
        <v>689</v>
      </c>
      <c r="C1357" s="198">
        <v>0.11699399479399</v>
      </c>
      <c r="D1357" s="198">
        <v>0.11699399479399</v>
      </c>
      <c r="E1357" s="203">
        <f t="shared" si="21"/>
        <v>-2.1456326720487273</v>
      </c>
    </row>
    <row r="1358" spans="2:5" x14ac:dyDescent="0.2">
      <c r="B1358" s="287" t="s">
        <v>690</v>
      </c>
      <c r="C1358" s="198">
        <v>2.16649602167E-3</v>
      </c>
      <c r="D1358" s="198">
        <v>2.16649602167E-3</v>
      </c>
      <c r="E1358" s="203">
        <f t="shared" si="21"/>
        <v>-6.1346441530795568</v>
      </c>
    </row>
    <row r="1359" spans="2:5" x14ac:dyDescent="0.2">
      <c r="B1359" s="287" t="s">
        <v>691</v>
      </c>
      <c r="C1359" s="198">
        <v>0.21422633624660001</v>
      </c>
      <c r="D1359" s="198">
        <v>0.21422633624660001</v>
      </c>
      <c r="E1359" s="203">
        <f t="shared" si="21"/>
        <v>-1.5407221768616257</v>
      </c>
    </row>
    <row r="1360" spans="2:5" x14ac:dyDescent="0.2">
      <c r="B1360" s="287" t="s">
        <v>692</v>
      </c>
      <c r="C1360" s="198">
        <v>0.16506131986146999</v>
      </c>
      <c r="D1360" s="198">
        <v>0.16506131986146999</v>
      </c>
      <c r="E1360" s="203">
        <f t="shared" si="21"/>
        <v>-1.8014382385968728</v>
      </c>
    </row>
    <row r="1361" spans="2:5" x14ac:dyDescent="0.2">
      <c r="B1361" s="287" t="s">
        <v>693</v>
      </c>
      <c r="C1361" s="198">
        <v>3.0812387863999999E-4</v>
      </c>
      <c r="D1361" s="198">
        <v>3.0812387863999999E-4</v>
      </c>
      <c r="E1361" s="203">
        <f t="shared" si="21"/>
        <v>-8.0850086524761728</v>
      </c>
    </row>
    <row r="1362" spans="2:5" x14ac:dyDescent="0.2">
      <c r="B1362" s="287" t="s">
        <v>694</v>
      </c>
      <c r="C1362" s="198">
        <v>0</v>
      </c>
      <c r="D1362" s="198">
        <v>0</v>
      </c>
      <c r="E1362" s="203" t="str">
        <f t="shared" si="21"/>
        <v/>
      </c>
    </row>
    <row r="1363" spans="2:5" x14ac:dyDescent="0.2">
      <c r="B1363" s="287" t="s">
        <v>695</v>
      </c>
      <c r="C1363" s="198">
        <v>2.189284350196E-2</v>
      </c>
      <c r="D1363" s="198">
        <v>2.189284350196E-2</v>
      </c>
      <c r="E1363" s="203">
        <f t="shared" si="21"/>
        <v>-3.8215954762965603</v>
      </c>
    </row>
    <row r="1364" spans="2:5" x14ac:dyDescent="0.2">
      <c r="B1364" s="287" t="s">
        <v>696</v>
      </c>
      <c r="C1364" s="198">
        <v>1.21323777214E-3</v>
      </c>
      <c r="D1364" s="198">
        <v>1.21323777214E-3</v>
      </c>
      <c r="E1364" s="203">
        <f t="shared" si="21"/>
        <v>-6.714462648328543</v>
      </c>
    </row>
    <row r="1365" spans="2:5" x14ac:dyDescent="0.2">
      <c r="B1365" s="287" t="s">
        <v>697</v>
      </c>
      <c r="C1365" s="198">
        <v>1.5309905219800001E-3</v>
      </c>
      <c r="D1365" s="198">
        <v>1.5309905219800001E-3</v>
      </c>
      <c r="E1365" s="203">
        <f t="shared" si="21"/>
        <v>-6.4818403530638324</v>
      </c>
    </row>
    <row r="1366" spans="2:5" x14ac:dyDescent="0.2">
      <c r="B1366" s="287" t="s">
        <v>698</v>
      </c>
      <c r="C1366" s="198">
        <v>9.2726029727499999E-3</v>
      </c>
      <c r="D1366" s="198">
        <v>9.2726029727499999E-3</v>
      </c>
      <c r="E1366" s="203">
        <f t="shared" si="21"/>
        <v>-4.6806911434855927</v>
      </c>
    </row>
    <row r="1367" spans="2:5" x14ac:dyDescent="0.2">
      <c r="B1367" s="287" t="s">
        <v>699</v>
      </c>
      <c r="C1367" s="198">
        <v>1.269727149886E-2</v>
      </c>
      <c r="D1367" s="198">
        <v>1.269727149886E-2</v>
      </c>
      <c r="E1367" s="203">
        <f t="shared" si="21"/>
        <v>-4.36636815120902</v>
      </c>
    </row>
    <row r="1368" spans="2:5" x14ac:dyDescent="0.2">
      <c r="B1368" s="287" t="s">
        <v>700</v>
      </c>
      <c r="C1368" s="198">
        <v>2.2358238943650001E-2</v>
      </c>
      <c r="D1368" s="198">
        <v>2.2358238943650001E-2</v>
      </c>
      <c r="E1368" s="203">
        <f t="shared" si="21"/>
        <v>-3.8005603930254428</v>
      </c>
    </row>
    <row r="1369" spans="2:5" x14ac:dyDescent="0.2">
      <c r="B1369" s="287" t="s">
        <v>701</v>
      </c>
      <c r="C1369" s="198">
        <v>2.8629843723399998E-3</v>
      </c>
      <c r="D1369" s="198">
        <v>2.8629843723399998E-3</v>
      </c>
      <c r="E1369" s="203">
        <f t="shared" si="21"/>
        <v>-5.8558907113721501</v>
      </c>
    </row>
    <row r="1370" spans="2:5" x14ac:dyDescent="0.2">
      <c r="B1370" s="287" t="s">
        <v>702</v>
      </c>
      <c r="C1370" s="198">
        <v>3.3059124478999999E-4</v>
      </c>
      <c r="D1370" s="198">
        <v>3.3059124478999999E-4</v>
      </c>
      <c r="E1370" s="203">
        <f t="shared" si="21"/>
        <v>-8.0146278557168937</v>
      </c>
    </row>
    <row r="1371" spans="2:5" x14ac:dyDescent="0.2">
      <c r="B1371" s="287" t="s">
        <v>703</v>
      </c>
      <c r="C1371" s="198">
        <v>1.7344806668309998E-2</v>
      </c>
      <c r="D1371" s="198">
        <v>1.7344806668309998E-2</v>
      </c>
      <c r="E1371" s="203">
        <f t="shared" si="21"/>
        <v>-4.0544621448716072</v>
      </c>
    </row>
    <row r="1372" spans="2:5" x14ac:dyDescent="0.2">
      <c r="B1372" s="287" t="s">
        <v>704</v>
      </c>
      <c r="C1372" s="198">
        <v>5.2316866894000003E-4</v>
      </c>
      <c r="D1372" s="198">
        <v>5.2316866894000003E-4</v>
      </c>
      <c r="E1372" s="203">
        <f t="shared" si="21"/>
        <v>-7.55560664313884</v>
      </c>
    </row>
    <row r="1373" spans="2:5" x14ac:dyDescent="0.2">
      <c r="B1373" s="287" t="s">
        <v>705</v>
      </c>
      <c r="C1373" s="198">
        <v>1.997348850794E-2</v>
      </c>
      <c r="D1373" s="198">
        <v>1.997348850794E-2</v>
      </c>
      <c r="E1373" s="203">
        <f t="shared" si="21"/>
        <v>-3.913349459382343</v>
      </c>
    </row>
    <row r="1374" spans="2:5" x14ac:dyDescent="0.2">
      <c r="B1374" s="287" t="s">
        <v>706</v>
      </c>
      <c r="C1374" s="198">
        <v>0.13344652606374999</v>
      </c>
      <c r="D1374" s="198">
        <v>0.13344652606374999</v>
      </c>
      <c r="E1374" s="203">
        <f t="shared" si="21"/>
        <v>-2.0140544352145349</v>
      </c>
    </row>
    <row r="1375" spans="2:5" x14ac:dyDescent="0.2">
      <c r="B1375" s="287" t="s">
        <v>707</v>
      </c>
      <c r="C1375" s="198">
        <v>2.4136370493299999E-3</v>
      </c>
      <c r="D1375" s="198">
        <v>2.4136370493299999E-3</v>
      </c>
      <c r="E1375" s="203">
        <f t="shared" si="21"/>
        <v>-6.0266205200010745</v>
      </c>
    </row>
    <row r="1376" spans="2:5" x14ac:dyDescent="0.2">
      <c r="B1376" s="287" t="s">
        <v>708</v>
      </c>
      <c r="C1376" s="198">
        <v>8.33025744392E-2</v>
      </c>
      <c r="D1376" s="198">
        <v>8.33025744392E-2</v>
      </c>
      <c r="E1376" s="203">
        <f t="shared" si="21"/>
        <v>-2.4852758246542561</v>
      </c>
    </row>
    <row r="1377" spans="2:5" x14ac:dyDescent="0.2">
      <c r="B1377" s="287" t="s">
        <v>709</v>
      </c>
      <c r="C1377" s="198">
        <v>2.4941986050980001E-2</v>
      </c>
      <c r="D1377" s="198">
        <v>2.4941986050980001E-2</v>
      </c>
      <c r="E1377" s="203">
        <f t="shared" si="21"/>
        <v>-3.6912027087420172</v>
      </c>
    </row>
    <row r="1378" spans="2:5" x14ac:dyDescent="0.2">
      <c r="B1378" s="287" t="s">
        <v>710</v>
      </c>
      <c r="C1378" s="198">
        <v>4.4613769927999999E-4</v>
      </c>
      <c r="D1378" s="198">
        <v>4.4613769927999999E-4</v>
      </c>
      <c r="E1378" s="203">
        <f t="shared" si="21"/>
        <v>-7.7148829108151853</v>
      </c>
    </row>
    <row r="1379" spans="2:5" x14ac:dyDescent="0.2">
      <c r="B1379" s="287" t="s">
        <v>711</v>
      </c>
      <c r="C1379" s="198">
        <v>2.0711701967179998E-2</v>
      </c>
      <c r="D1379" s="198">
        <v>2.0711701967179998E-2</v>
      </c>
      <c r="E1379" s="203">
        <f t="shared" si="21"/>
        <v>-3.8770564260155327</v>
      </c>
    </row>
    <row r="1380" spans="2:5" x14ac:dyDescent="0.2">
      <c r="B1380" s="287" t="s">
        <v>712</v>
      </c>
      <c r="C1380" s="198">
        <v>0.33174029008578998</v>
      </c>
      <c r="D1380" s="198">
        <v>0.33174029008578998</v>
      </c>
      <c r="E1380" s="203">
        <f t="shared" si="21"/>
        <v>-1.1034028749674432</v>
      </c>
    </row>
    <row r="1381" spans="2:5" x14ac:dyDescent="0.2">
      <c r="B1381" s="287" t="s">
        <v>713</v>
      </c>
      <c r="C1381" s="198">
        <v>0</v>
      </c>
      <c r="D1381" s="198">
        <v>0</v>
      </c>
      <c r="E1381" s="203" t="str">
        <f t="shared" si="21"/>
        <v/>
      </c>
    </row>
    <row r="1382" spans="2:5" x14ac:dyDescent="0.2">
      <c r="B1382" s="287" t="s">
        <v>714</v>
      </c>
      <c r="C1382" s="198">
        <v>6.2635807204319993E-2</v>
      </c>
      <c r="D1382" s="198">
        <v>6.2635807204319993E-2</v>
      </c>
      <c r="E1382" s="203">
        <f t="shared" si="21"/>
        <v>-2.7704181643367578</v>
      </c>
    </row>
    <row r="1383" spans="2:5" x14ac:dyDescent="0.2">
      <c r="B1383" s="287" t="s">
        <v>715</v>
      </c>
      <c r="C1383" s="198">
        <v>8.2487330010000003E-4</v>
      </c>
      <c r="D1383" s="198">
        <v>8.2487330010000003E-4</v>
      </c>
      <c r="E1383" s="203">
        <f t="shared" si="21"/>
        <v>-7.1002807590599026</v>
      </c>
    </row>
    <row r="1384" spans="2:5" x14ac:dyDescent="0.2">
      <c r="B1384" s="287" t="s">
        <v>716</v>
      </c>
      <c r="C1384" s="198">
        <v>1.3560660283790001E-2</v>
      </c>
      <c r="D1384" s="198">
        <v>1.3560660283790001E-2</v>
      </c>
      <c r="E1384" s="203">
        <f t="shared" si="21"/>
        <v>-4.3005823041605398</v>
      </c>
    </row>
    <row r="1385" spans="2:5" x14ac:dyDescent="0.2">
      <c r="B1385" s="287" t="s">
        <v>717</v>
      </c>
      <c r="C1385" s="198">
        <v>3.4012479017084898</v>
      </c>
      <c r="D1385" s="198">
        <v>3.4012479017084898</v>
      </c>
      <c r="E1385" s="203">
        <f t="shared" si="21"/>
        <v>1.2241423941973748</v>
      </c>
    </row>
    <row r="1386" spans="2:5" x14ac:dyDescent="0.2">
      <c r="B1386" s="287" t="s">
        <v>718</v>
      </c>
      <c r="C1386" s="198">
        <v>0.28283846284699998</v>
      </c>
      <c r="D1386" s="198">
        <v>0.28283846284699998</v>
      </c>
      <c r="E1386" s="203">
        <f t="shared" si="21"/>
        <v>-1.2628793469695343</v>
      </c>
    </row>
    <row r="1387" spans="2:5" x14ac:dyDescent="0.2">
      <c r="B1387" s="287" t="s">
        <v>719</v>
      </c>
      <c r="C1387" s="198">
        <v>9.2921816775419996E-2</v>
      </c>
      <c r="D1387" s="198">
        <v>9.2921816775419996E-2</v>
      </c>
      <c r="E1387" s="203">
        <f t="shared" si="21"/>
        <v>-2.3759968192325394</v>
      </c>
    </row>
    <row r="1388" spans="2:5" x14ac:dyDescent="0.2">
      <c r="B1388" s="287" t="s">
        <v>720</v>
      </c>
      <c r="C1388" s="198">
        <v>3.24171997317E-3</v>
      </c>
      <c r="D1388" s="198">
        <v>3.24171997317E-3</v>
      </c>
      <c r="E1388" s="203">
        <f t="shared" si="21"/>
        <v>-5.7316512341153878</v>
      </c>
    </row>
    <row r="1389" spans="2:5" x14ac:dyDescent="0.2">
      <c r="B1389" s="287" t="s">
        <v>721</v>
      </c>
      <c r="C1389" s="198">
        <v>2.55807011744E-3</v>
      </c>
      <c r="D1389" s="198">
        <v>2.55807011744E-3</v>
      </c>
      <c r="E1389" s="203">
        <f t="shared" si="21"/>
        <v>-5.9685021651612873</v>
      </c>
    </row>
    <row r="1390" spans="2:5" x14ac:dyDescent="0.2">
      <c r="B1390" s="287" t="s">
        <v>722</v>
      </c>
      <c r="C1390" s="198">
        <v>0.24205056441233</v>
      </c>
      <c r="D1390" s="198">
        <v>0.24205056441233</v>
      </c>
      <c r="E1390" s="203">
        <f t="shared" si="21"/>
        <v>-1.4186086307985739</v>
      </c>
    </row>
    <row r="1391" spans="2:5" x14ac:dyDescent="0.2">
      <c r="B1391" s="287" t="s">
        <v>723</v>
      </c>
      <c r="C1391" s="198">
        <v>0.17219952304991001</v>
      </c>
      <c r="D1391" s="198">
        <v>0.17219952304991001</v>
      </c>
      <c r="E1391" s="203">
        <f t="shared" si="21"/>
        <v>-1.7591014567373482</v>
      </c>
    </row>
    <row r="1392" spans="2:5" x14ac:dyDescent="0.2">
      <c r="B1392" s="287" t="s">
        <v>724</v>
      </c>
      <c r="C1392" s="198">
        <v>7.2858458803000002E-4</v>
      </c>
      <c r="D1392" s="198">
        <v>7.2858458803000002E-4</v>
      </c>
      <c r="E1392" s="203">
        <f t="shared" si="21"/>
        <v>-7.2244068264683259</v>
      </c>
    </row>
    <row r="1393" spans="2:5" x14ac:dyDescent="0.2">
      <c r="B1393" s="287" t="s">
        <v>725</v>
      </c>
      <c r="C1393" s="198">
        <v>9.3014895863799997E-3</v>
      </c>
      <c r="D1393" s="198">
        <v>9.3014895863799997E-3</v>
      </c>
      <c r="E1393" s="203">
        <f t="shared" si="21"/>
        <v>-4.6775807210703695</v>
      </c>
    </row>
    <row r="1394" spans="2:5" x14ac:dyDescent="0.2">
      <c r="B1394" s="287" t="s">
        <v>726</v>
      </c>
      <c r="C1394" s="198">
        <v>1.4250729387E-3</v>
      </c>
      <c r="D1394" s="198">
        <v>1.4250729387E-3</v>
      </c>
      <c r="E1394" s="203">
        <f t="shared" si="21"/>
        <v>-6.5535322815188017</v>
      </c>
    </row>
    <row r="1395" spans="2:5" x14ac:dyDescent="0.2">
      <c r="B1395" s="287" t="s">
        <v>727</v>
      </c>
      <c r="C1395" s="198">
        <v>0</v>
      </c>
      <c r="D1395" s="198">
        <v>0</v>
      </c>
      <c r="E1395" s="203" t="str">
        <f t="shared" si="21"/>
        <v/>
      </c>
    </row>
    <row r="1396" spans="2:5" x14ac:dyDescent="0.2">
      <c r="B1396" s="287" t="s">
        <v>728</v>
      </c>
      <c r="C1396" s="198">
        <v>1.722284096635E-2</v>
      </c>
      <c r="D1396" s="198">
        <v>1.722284096635E-2</v>
      </c>
      <c r="E1396" s="203">
        <f t="shared" si="21"/>
        <v>-4.0615188129660851</v>
      </c>
    </row>
    <row r="1397" spans="2:5" x14ac:dyDescent="0.2">
      <c r="B1397" s="287" t="s">
        <v>729</v>
      </c>
      <c r="C1397" s="198">
        <v>1.53740976945E-3</v>
      </c>
      <c r="D1397" s="198">
        <v>1.53740976945E-3</v>
      </c>
      <c r="E1397" s="203">
        <f t="shared" si="21"/>
        <v>-6.4776562465423089</v>
      </c>
    </row>
    <row r="1398" spans="2:5" x14ac:dyDescent="0.2">
      <c r="B1398" s="287" t="s">
        <v>730</v>
      </c>
      <c r="C1398" s="198">
        <v>1.7941796683199999E-3</v>
      </c>
      <c r="D1398" s="198">
        <v>1.7941796683199999E-3</v>
      </c>
      <c r="E1398" s="203">
        <f t="shared" si="21"/>
        <v>-6.3232073707949485</v>
      </c>
    </row>
    <row r="1399" spans="2:5" x14ac:dyDescent="0.2">
      <c r="B1399" s="287" t="s">
        <v>731</v>
      </c>
      <c r="C1399" s="198">
        <v>1.58555412549E-3</v>
      </c>
      <c r="D1399" s="198">
        <v>1.58555412549E-3</v>
      </c>
      <c r="E1399" s="203">
        <f t="shared" si="21"/>
        <v>-6.4468213267634447</v>
      </c>
    </row>
    <row r="1400" spans="2:5" x14ac:dyDescent="0.2">
      <c r="B1400" s="287" t="s">
        <v>732</v>
      </c>
      <c r="C1400" s="198">
        <v>1.4212213902160001E-2</v>
      </c>
      <c r="D1400" s="198">
        <v>1.4212213902160001E-2</v>
      </c>
      <c r="E1400" s="203">
        <f t="shared" si="21"/>
        <v>-4.2536535501232215</v>
      </c>
    </row>
    <row r="1401" spans="2:5" x14ac:dyDescent="0.2">
      <c r="B1401" s="287" t="s">
        <v>733</v>
      </c>
      <c r="C1401" s="198">
        <v>0.40569644020631002</v>
      </c>
      <c r="D1401" s="198">
        <v>0.40569644020631002</v>
      </c>
      <c r="E1401" s="203">
        <f t="shared" si="21"/>
        <v>-0.90215008325656731</v>
      </c>
    </row>
    <row r="1402" spans="2:5" x14ac:dyDescent="0.2">
      <c r="B1402" s="287" t="s">
        <v>734</v>
      </c>
      <c r="C1402" s="198">
        <v>5.2060096994800001E-3</v>
      </c>
      <c r="D1402" s="198">
        <v>5.2060096994800001E-3</v>
      </c>
      <c r="E1402" s="203">
        <f t="shared" si="21"/>
        <v>-5.2579416092766547</v>
      </c>
    </row>
    <row r="1403" spans="2:5" x14ac:dyDescent="0.2">
      <c r="B1403" s="287" t="s">
        <v>735</v>
      </c>
      <c r="C1403" s="198">
        <v>4.0909864136630003E-2</v>
      </c>
      <c r="D1403" s="198">
        <v>4.0909864136630003E-2</v>
      </c>
      <c r="E1403" s="203">
        <f t="shared" si="21"/>
        <v>-3.1963840680771436</v>
      </c>
    </row>
    <row r="1404" spans="2:5" x14ac:dyDescent="0.2">
      <c r="B1404" s="287" t="s">
        <v>736</v>
      </c>
      <c r="C1404" s="198">
        <v>4.4260711316800004E-3</v>
      </c>
      <c r="D1404" s="198">
        <v>4.4260711316800004E-3</v>
      </c>
      <c r="E1404" s="203">
        <f t="shared" si="21"/>
        <v>-5.420242966158427</v>
      </c>
    </row>
    <row r="1405" spans="2:5" x14ac:dyDescent="0.2">
      <c r="B1405" s="287" t="s">
        <v>737</v>
      </c>
      <c r="C1405" s="198">
        <v>2.7538571653200001E-3</v>
      </c>
      <c r="D1405" s="198">
        <v>2.7538571653200001E-3</v>
      </c>
      <c r="E1405" s="203">
        <f t="shared" si="21"/>
        <v>-5.8947527444651255</v>
      </c>
    </row>
    <row r="1406" spans="2:5" x14ac:dyDescent="0.2">
      <c r="B1406" s="287" t="s">
        <v>738</v>
      </c>
      <c r="C1406" s="198">
        <v>0.14356646970275999</v>
      </c>
      <c r="D1406" s="198">
        <v>0.14356646970275999</v>
      </c>
      <c r="E1406" s="203">
        <f t="shared" si="21"/>
        <v>-1.9409571475245337</v>
      </c>
    </row>
    <row r="1407" spans="2:5" x14ac:dyDescent="0.2">
      <c r="B1407" s="287" t="s">
        <v>739</v>
      </c>
      <c r="C1407" s="198">
        <v>0.13901843286911</v>
      </c>
      <c r="D1407" s="198">
        <v>0.13901843286911</v>
      </c>
      <c r="E1407" s="203">
        <f t="shared" si="21"/>
        <v>-1.9731487440743127</v>
      </c>
    </row>
    <row r="1408" spans="2:5" x14ac:dyDescent="0.2">
      <c r="B1408" s="287" t="s">
        <v>740</v>
      </c>
      <c r="C1408" s="198">
        <v>5.1187079338690003E-2</v>
      </c>
      <c r="D1408" s="198">
        <v>5.1187079338690003E-2</v>
      </c>
      <c r="E1408" s="203">
        <f t="shared" si="21"/>
        <v>-2.9722681354501872</v>
      </c>
    </row>
    <row r="1409" spans="2:5" x14ac:dyDescent="0.2">
      <c r="B1409" s="287" t="s">
        <v>741</v>
      </c>
      <c r="C1409" s="198">
        <v>4.0762221444999998E-4</v>
      </c>
      <c r="D1409" s="198">
        <v>4.0762221444999998E-4</v>
      </c>
      <c r="E1409" s="203">
        <f t="shared" si="21"/>
        <v>-7.8051697574874623</v>
      </c>
    </row>
    <row r="1410" spans="2:5" x14ac:dyDescent="0.2">
      <c r="B1410" s="287" t="s">
        <v>742</v>
      </c>
      <c r="C1410" s="198">
        <v>1.4282825624400001E-3</v>
      </c>
      <c r="D1410" s="198">
        <v>1.4282825624400001E-3</v>
      </c>
      <c r="E1410" s="203">
        <f t="shared" ref="E1410:E1473" si="22">IF(D1410=0,"",LN(D1410))</f>
        <v>-6.5512825617818535</v>
      </c>
    </row>
    <row r="1411" spans="2:5" x14ac:dyDescent="0.2">
      <c r="B1411" s="287" t="s">
        <v>743</v>
      </c>
      <c r="C1411" s="198">
        <v>5.3857486286900003E-3</v>
      </c>
      <c r="D1411" s="198">
        <v>5.3857486286900003E-3</v>
      </c>
      <c r="E1411" s="203">
        <f t="shared" si="22"/>
        <v>-5.2239989569239755</v>
      </c>
    </row>
    <row r="1412" spans="2:5" x14ac:dyDescent="0.2">
      <c r="B1412" s="287" t="s">
        <v>744</v>
      </c>
      <c r="C1412" s="198">
        <v>4.4324903791500003E-3</v>
      </c>
      <c r="D1412" s="198">
        <v>4.4324903791500003E-3</v>
      </c>
      <c r="E1412" s="203">
        <f t="shared" si="22"/>
        <v>-5.4187936905428016</v>
      </c>
    </row>
    <row r="1413" spans="2:5" x14ac:dyDescent="0.2">
      <c r="B1413" s="287" t="s">
        <v>745</v>
      </c>
      <c r="C1413" s="198">
        <v>6.6150345195E-3</v>
      </c>
      <c r="D1413" s="198">
        <v>6.6150345195E-3</v>
      </c>
      <c r="E1413" s="203">
        <f t="shared" si="22"/>
        <v>-5.0184102630614866</v>
      </c>
    </row>
    <row r="1414" spans="2:5" x14ac:dyDescent="0.2">
      <c r="B1414" s="287" t="s">
        <v>746</v>
      </c>
      <c r="C1414" s="198">
        <v>0.14999855566931999</v>
      </c>
      <c r="D1414" s="198">
        <v>0.14999855566931999</v>
      </c>
      <c r="E1414" s="203">
        <f t="shared" si="22"/>
        <v>-1.8971296138034393</v>
      </c>
    </row>
    <row r="1415" spans="2:5" x14ac:dyDescent="0.2">
      <c r="B1415" s="287" t="s">
        <v>747</v>
      </c>
      <c r="C1415" s="198">
        <v>0.55607694110019001</v>
      </c>
      <c r="D1415" s="198">
        <v>0.55607694110019001</v>
      </c>
      <c r="E1415" s="203">
        <f t="shared" si="22"/>
        <v>-0.58684861103191355</v>
      </c>
    </row>
    <row r="1416" spans="2:5" x14ac:dyDescent="0.2">
      <c r="B1416" s="287" t="s">
        <v>748</v>
      </c>
      <c r="C1416" s="198">
        <v>6.1592679490200001E-3</v>
      </c>
      <c r="D1416" s="198">
        <v>6.1592679490200001E-3</v>
      </c>
      <c r="E1416" s="203">
        <f t="shared" si="22"/>
        <v>-5.0897973479434802</v>
      </c>
    </row>
    <row r="1417" spans="2:5" x14ac:dyDescent="0.2">
      <c r="B1417" s="287" t="s">
        <v>749</v>
      </c>
      <c r="C1417" s="198">
        <v>0.14620157078986001</v>
      </c>
      <c r="D1417" s="198">
        <v>0.14620157078986001</v>
      </c>
      <c r="E1417" s="203">
        <f t="shared" si="22"/>
        <v>-1.9227689876074869</v>
      </c>
    </row>
    <row r="1418" spans="2:5" x14ac:dyDescent="0.2">
      <c r="B1418" s="287" t="s">
        <v>750</v>
      </c>
      <c r="C1418" s="198">
        <v>4.6346966745099997E-3</v>
      </c>
      <c r="D1418" s="198">
        <v>4.6346966745099997E-3</v>
      </c>
      <c r="E1418" s="203">
        <f t="shared" si="22"/>
        <v>-5.3741845244984301</v>
      </c>
    </row>
    <row r="1419" spans="2:5" x14ac:dyDescent="0.2">
      <c r="B1419" s="287" t="s">
        <v>751</v>
      </c>
      <c r="C1419" s="198">
        <v>3.0908676575800002E-3</v>
      </c>
      <c r="D1419" s="198">
        <v>3.0908676575800002E-3</v>
      </c>
      <c r="E1419" s="203">
        <f t="shared" si="22"/>
        <v>-5.7793034321547809</v>
      </c>
    </row>
    <row r="1420" spans="2:5" x14ac:dyDescent="0.2">
      <c r="B1420" s="287" t="s">
        <v>752</v>
      </c>
      <c r="C1420" s="198">
        <v>0.1051280158427</v>
      </c>
      <c r="D1420" s="198">
        <v>0.1051280158427</v>
      </c>
      <c r="E1420" s="203">
        <f t="shared" si="22"/>
        <v>-2.252576472941664</v>
      </c>
    </row>
    <row r="1421" spans="2:5" x14ac:dyDescent="0.2">
      <c r="B1421" s="287" t="s">
        <v>753</v>
      </c>
      <c r="C1421" s="198">
        <v>2.6960839380999998E-4</v>
      </c>
      <c r="D1421" s="198">
        <v>2.6960839380999998E-4</v>
      </c>
      <c r="E1421" s="203">
        <f t="shared" si="22"/>
        <v>-8.2185400451006956</v>
      </c>
    </row>
    <row r="1422" spans="2:5" x14ac:dyDescent="0.2">
      <c r="B1422" s="287" t="s">
        <v>754</v>
      </c>
      <c r="C1422" s="198">
        <v>0</v>
      </c>
      <c r="D1422" s="198">
        <v>0</v>
      </c>
      <c r="E1422" s="203" t="str">
        <f t="shared" si="22"/>
        <v/>
      </c>
    </row>
    <row r="1423" spans="2:5" x14ac:dyDescent="0.2">
      <c r="B1423" s="287" t="s">
        <v>755</v>
      </c>
      <c r="C1423" s="198">
        <v>3.2545584681109997E-2</v>
      </c>
      <c r="D1423" s="198">
        <v>3.2545584681109997E-2</v>
      </c>
      <c r="E1423" s="203">
        <f t="shared" si="22"/>
        <v>-3.4251135668062096</v>
      </c>
    </row>
    <row r="1424" spans="2:5" x14ac:dyDescent="0.2">
      <c r="B1424" s="287" t="s">
        <v>756</v>
      </c>
      <c r="C1424" s="198">
        <v>1.8294855293999999E-4</v>
      </c>
      <c r="D1424" s="198">
        <v>1.8294855293999999E-4</v>
      </c>
      <c r="E1424" s="203">
        <f t="shared" si="22"/>
        <v>-8.6063055761231251</v>
      </c>
    </row>
    <row r="1425" spans="2:5" x14ac:dyDescent="0.2">
      <c r="B1425" s="287" t="s">
        <v>757</v>
      </c>
      <c r="C1425" s="198">
        <v>5.7195494972099997E-3</v>
      </c>
      <c r="D1425" s="198">
        <v>5.7195494972099997E-3</v>
      </c>
      <c r="E1425" s="203">
        <f t="shared" si="22"/>
        <v>-5.1638652359211221</v>
      </c>
    </row>
    <row r="1426" spans="2:5" x14ac:dyDescent="0.2">
      <c r="B1426" s="287" t="s">
        <v>758</v>
      </c>
      <c r="C1426" s="198">
        <v>1.560519060351E-2</v>
      </c>
      <c r="D1426" s="198">
        <v>1.560519060351E-2</v>
      </c>
      <c r="E1426" s="203">
        <f t="shared" si="22"/>
        <v>-4.1601516890750965</v>
      </c>
    </row>
    <row r="1427" spans="2:5" x14ac:dyDescent="0.2">
      <c r="B1427" s="287" t="s">
        <v>759</v>
      </c>
      <c r="C1427" s="198">
        <v>2.6832454431399999E-3</v>
      </c>
      <c r="D1427" s="198">
        <v>2.6832454431399999E-3</v>
      </c>
      <c r="E1427" s="203">
        <f t="shared" si="22"/>
        <v>-5.9207282308655191</v>
      </c>
    </row>
    <row r="1428" spans="2:5" x14ac:dyDescent="0.2">
      <c r="B1428" s="287" t="s">
        <v>760</v>
      </c>
      <c r="C1428" s="198">
        <v>3.5119702917230003E-2</v>
      </c>
      <c r="D1428" s="198">
        <v>3.5119702917230003E-2</v>
      </c>
      <c r="E1428" s="203">
        <f t="shared" si="22"/>
        <v>-3.3489929693275937</v>
      </c>
    </row>
    <row r="1429" spans="2:5" x14ac:dyDescent="0.2">
      <c r="B1429" s="287" t="s">
        <v>761</v>
      </c>
      <c r="C1429" s="198">
        <v>7.5426157792000004E-4</v>
      </c>
      <c r="D1429" s="198">
        <v>7.5426157792000004E-4</v>
      </c>
      <c r="E1429" s="203">
        <f t="shared" si="22"/>
        <v>-7.1897713298009549</v>
      </c>
    </row>
    <row r="1430" spans="2:5" x14ac:dyDescent="0.2">
      <c r="B1430" s="287" t="s">
        <v>762</v>
      </c>
      <c r="C1430" s="198">
        <v>5.3440235201199998E-3</v>
      </c>
      <c r="D1430" s="198">
        <v>5.3440235201199998E-3</v>
      </c>
      <c r="E1430" s="203">
        <f t="shared" si="22"/>
        <v>-5.2317764415374182</v>
      </c>
    </row>
    <row r="1431" spans="2:5" x14ac:dyDescent="0.2">
      <c r="B1431" s="287" t="s">
        <v>763</v>
      </c>
      <c r="C1431" s="198">
        <v>4.8465318411000001E-4</v>
      </c>
      <c r="D1431" s="198">
        <v>4.8465318411000001E-4</v>
      </c>
      <c r="E1431" s="203">
        <f t="shared" si="22"/>
        <v>-7.6320770071308042</v>
      </c>
    </row>
    <row r="1432" spans="2:5" x14ac:dyDescent="0.2">
      <c r="B1432" s="287" t="s">
        <v>764</v>
      </c>
      <c r="C1432" s="198">
        <v>0.20109255591967001</v>
      </c>
      <c r="D1432" s="198">
        <v>0.20109255591967001</v>
      </c>
      <c r="E1432" s="203">
        <f t="shared" si="22"/>
        <v>-1.603989999697869</v>
      </c>
    </row>
    <row r="1433" spans="2:5" x14ac:dyDescent="0.2">
      <c r="B1433" s="287" t="s">
        <v>765</v>
      </c>
      <c r="C1433" s="198">
        <v>1.9774491836320001E-2</v>
      </c>
      <c r="D1433" s="198">
        <v>1.9774491836320001E-2</v>
      </c>
      <c r="E1433" s="203">
        <f t="shared" si="22"/>
        <v>-3.9233624629369821</v>
      </c>
    </row>
    <row r="1434" spans="2:5" x14ac:dyDescent="0.2">
      <c r="B1434" s="287" t="s">
        <v>766</v>
      </c>
      <c r="C1434" s="198">
        <v>2.1536575267300001E-3</v>
      </c>
      <c r="D1434" s="198">
        <v>2.1536575267300001E-3</v>
      </c>
      <c r="E1434" s="203">
        <f t="shared" si="22"/>
        <v>-6.1405877069789057</v>
      </c>
    </row>
    <row r="1435" spans="2:5" x14ac:dyDescent="0.2">
      <c r="B1435" s="287" t="s">
        <v>767</v>
      </c>
      <c r="C1435" s="198">
        <v>3.6689208924039998E-2</v>
      </c>
      <c r="D1435" s="198">
        <v>3.6689208924039998E-2</v>
      </c>
      <c r="E1435" s="203">
        <f t="shared" si="22"/>
        <v>-3.3052726019256129</v>
      </c>
    </row>
    <row r="1436" spans="2:5" x14ac:dyDescent="0.2">
      <c r="B1436" s="287" t="s">
        <v>768</v>
      </c>
      <c r="C1436" s="198">
        <v>1.20586526641481</v>
      </c>
      <c r="D1436" s="198">
        <v>1.20586526641481</v>
      </c>
      <c r="E1436" s="203">
        <f t="shared" si="22"/>
        <v>0.18719737267321288</v>
      </c>
    </row>
    <row r="1437" spans="2:5" x14ac:dyDescent="0.2">
      <c r="B1437" s="287" t="s">
        <v>769</v>
      </c>
      <c r="C1437" s="198">
        <v>5.8970416898030002E-2</v>
      </c>
      <c r="D1437" s="198">
        <v>5.8970416898030002E-2</v>
      </c>
      <c r="E1437" s="203">
        <f t="shared" si="22"/>
        <v>-2.830719369331665</v>
      </c>
    </row>
    <row r="1438" spans="2:5" x14ac:dyDescent="0.2">
      <c r="B1438" s="287" t="s">
        <v>770</v>
      </c>
      <c r="C1438" s="198">
        <v>1.18435115851E-3</v>
      </c>
      <c r="D1438" s="198">
        <v>1.18435115851E-3</v>
      </c>
      <c r="E1438" s="203">
        <f t="shared" si="22"/>
        <v>-6.7385601999140361</v>
      </c>
    </row>
    <row r="1439" spans="2:5" x14ac:dyDescent="0.2">
      <c r="B1439" s="287" t="s">
        <v>771</v>
      </c>
      <c r="C1439" s="198">
        <v>7.3766782320109997E-2</v>
      </c>
      <c r="D1439" s="198">
        <v>7.3766782320109997E-2</v>
      </c>
      <c r="E1439" s="203">
        <f t="shared" si="22"/>
        <v>-2.6068467527665007</v>
      </c>
    </row>
    <row r="1440" spans="2:5" x14ac:dyDescent="0.2">
      <c r="B1440" s="287" t="s">
        <v>772</v>
      </c>
      <c r="C1440" s="198">
        <v>1.5502482644000001E-3</v>
      </c>
      <c r="D1440" s="198">
        <v>1.5502482644000001E-3</v>
      </c>
      <c r="E1440" s="203">
        <f t="shared" si="22"/>
        <v>-6.4693401902962746</v>
      </c>
    </row>
    <row r="1441" spans="2:5" x14ac:dyDescent="0.2">
      <c r="B1441" s="287" t="s">
        <v>773</v>
      </c>
      <c r="C1441" s="198">
        <v>6.5540516685199997E-3</v>
      </c>
      <c r="D1441" s="198">
        <v>6.5540516685199997E-3</v>
      </c>
      <c r="E1441" s="203">
        <f t="shared" si="22"/>
        <v>-5.0276718452272817</v>
      </c>
    </row>
    <row r="1442" spans="2:5" x14ac:dyDescent="0.2">
      <c r="B1442" s="287" t="s">
        <v>774</v>
      </c>
      <c r="C1442" s="198">
        <v>2.7378090466500002E-3</v>
      </c>
      <c r="D1442" s="198">
        <v>2.7378090466500002E-3</v>
      </c>
      <c r="E1442" s="203">
        <f t="shared" si="22"/>
        <v>-5.9005972964581135</v>
      </c>
    </row>
    <row r="1443" spans="2:5" x14ac:dyDescent="0.2">
      <c r="B1443" s="287" t="s">
        <v>775</v>
      </c>
      <c r="C1443" s="198">
        <v>1.0594967951910001E-2</v>
      </c>
      <c r="D1443" s="198">
        <v>1.0594967951910001E-2</v>
      </c>
      <c r="E1443" s="203">
        <f t="shared" si="22"/>
        <v>-4.5473761120979734</v>
      </c>
    </row>
    <row r="1444" spans="2:5" x14ac:dyDescent="0.2">
      <c r="B1444" s="287" t="s">
        <v>776</v>
      </c>
      <c r="C1444" s="198">
        <v>1.083889935583E-2</v>
      </c>
      <c r="D1444" s="198">
        <v>1.083889935583E-2</v>
      </c>
      <c r="E1444" s="203">
        <f t="shared" si="22"/>
        <v>-4.5246138235657458</v>
      </c>
    </row>
    <row r="1445" spans="2:5" x14ac:dyDescent="0.2">
      <c r="B1445" s="287" t="s">
        <v>777</v>
      </c>
      <c r="C1445" s="198">
        <v>7.2216534056E-4</v>
      </c>
      <c r="D1445" s="198">
        <v>7.2216534056E-4</v>
      </c>
      <c r="E1445" s="203">
        <f t="shared" si="22"/>
        <v>-7.2332564417430509</v>
      </c>
    </row>
    <row r="1446" spans="2:5" x14ac:dyDescent="0.2">
      <c r="B1446" s="287" t="s">
        <v>778</v>
      </c>
      <c r="C1446" s="198">
        <v>9.5935653463299995E-3</v>
      </c>
      <c r="D1446" s="198">
        <v>9.5935653463299995E-3</v>
      </c>
      <c r="E1446" s="203">
        <f t="shared" si="22"/>
        <v>-4.6466626816679764</v>
      </c>
    </row>
    <row r="1447" spans="2:5" x14ac:dyDescent="0.2">
      <c r="B1447" s="287" t="s">
        <v>779</v>
      </c>
      <c r="C1447" s="198">
        <v>5.5279349601849999E-2</v>
      </c>
      <c r="D1447" s="198">
        <v>5.5279349601849999E-2</v>
      </c>
      <c r="E1447" s="203">
        <f t="shared" si="22"/>
        <v>-2.8953558651156346</v>
      </c>
    </row>
    <row r="1448" spans="2:5" x14ac:dyDescent="0.2">
      <c r="B1448" s="287" t="s">
        <v>780</v>
      </c>
      <c r="C1448" s="198">
        <v>2.3269772084600002E-3</v>
      </c>
      <c r="D1448" s="198">
        <v>2.3269772084600002E-3</v>
      </c>
      <c r="E1448" s="203">
        <f t="shared" si="22"/>
        <v>-6.0631851890975712</v>
      </c>
    </row>
    <row r="1449" spans="2:5" x14ac:dyDescent="0.2">
      <c r="B1449" s="287" t="s">
        <v>781</v>
      </c>
      <c r="C1449" s="198">
        <v>1.0270795954999999E-4</v>
      </c>
      <c r="D1449" s="198">
        <v>1.0270795954999999E-4</v>
      </c>
      <c r="E1449" s="203">
        <f t="shared" si="22"/>
        <v>-9.1836209411118279</v>
      </c>
    </row>
    <row r="1450" spans="2:5" x14ac:dyDescent="0.2">
      <c r="B1450" s="287" t="s">
        <v>782</v>
      </c>
      <c r="C1450" s="198">
        <v>1.3416227215699999E-3</v>
      </c>
      <c r="D1450" s="198">
        <v>1.3416227215699999E-3</v>
      </c>
      <c r="E1450" s="203">
        <f t="shared" si="22"/>
        <v>-6.6138754114254645</v>
      </c>
    </row>
    <row r="1451" spans="2:5" x14ac:dyDescent="0.2">
      <c r="B1451" s="287" t="s">
        <v>783</v>
      </c>
      <c r="C1451" s="198">
        <v>1.734801629205E-2</v>
      </c>
      <c r="D1451" s="198">
        <v>1.734801629205E-2</v>
      </c>
      <c r="E1451" s="203">
        <f t="shared" si="22"/>
        <v>-4.0542771138781459</v>
      </c>
    </row>
    <row r="1452" spans="2:5" x14ac:dyDescent="0.2">
      <c r="B1452" s="287" t="s">
        <v>784</v>
      </c>
      <c r="C1452" s="198">
        <v>1.7396160648100001E-3</v>
      </c>
      <c r="D1452" s="198">
        <v>1.7396160648100001E-3</v>
      </c>
      <c r="E1452" s="203">
        <f t="shared" si="22"/>
        <v>-6.3540908425110691</v>
      </c>
    </row>
    <row r="1453" spans="2:5" x14ac:dyDescent="0.2">
      <c r="B1453" s="287" t="s">
        <v>785</v>
      </c>
      <c r="C1453" s="198">
        <v>8.7622727987999997E-4</v>
      </c>
      <c r="D1453" s="198">
        <v>8.7622727987999997E-4</v>
      </c>
      <c r="E1453" s="203">
        <f t="shared" si="22"/>
        <v>-7.0398850487619029</v>
      </c>
    </row>
    <row r="1454" spans="2:5" x14ac:dyDescent="0.2">
      <c r="B1454" s="287" t="s">
        <v>786</v>
      </c>
      <c r="C1454" s="198">
        <v>2.6736165719300001E-3</v>
      </c>
      <c r="D1454" s="198">
        <v>2.6736165719300001E-3</v>
      </c>
      <c r="E1454" s="203">
        <f t="shared" si="22"/>
        <v>-5.9243232017843352</v>
      </c>
    </row>
    <row r="1455" spans="2:5" x14ac:dyDescent="0.2">
      <c r="B1455" s="287" t="s">
        <v>787</v>
      </c>
      <c r="C1455" s="198">
        <v>2.63189146336E-3</v>
      </c>
      <c r="D1455" s="198">
        <v>2.63189146336E-3</v>
      </c>
      <c r="E1455" s="203">
        <f t="shared" si="22"/>
        <v>-5.9400525036945764</v>
      </c>
    </row>
    <row r="1456" spans="2:5" x14ac:dyDescent="0.2">
      <c r="B1456" s="287" t="s">
        <v>788</v>
      </c>
      <c r="C1456" s="198">
        <v>4.9132920147770001E-2</v>
      </c>
      <c r="D1456" s="198">
        <v>4.9132920147770001E-2</v>
      </c>
      <c r="E1456" s="203">
        <f t="shared" si="22"/>
        <v>-3.013225997405879</v>
      </c>
    </row>
    <row r="1457" spans="2:5" x14ac:dyDescent="0.2">
      <c r="B1457" s="287" t="s">
        <v>789</v>
      </c>
      <c r="C1457" s="198">
        <v>2.4726941260680001E-2</v>
      </c>
      <c r="D1457" s="198">
        <v>2.4726941260680001E-2</v>
      </c>
      <c r="E1457" s="203">
        <f t="shared" si="22"/>
        <v>-3.6998618904733274</v>
      </c>
    </row>
    <row r="1458" spans="2:5" x14ac:dyDescent="0.2">
      <c r="B1458" s="287" t="s">
        <v>790</v>
      </c>
      <c r="C1458" s="198">
        <v>0.71741830705186005</v>
      </c>
      <c r="D1458" s="198">
        <v>0.71741830705186005</v>
      </c>
      <c r="E1458" s="203">
        <f t="shared" si="22"/>
        <v>-0.33209619559809095</v>
      </c>
    </row>
    <row r="1459" spans="2:5" x14ac:dyDescent="0.2">
      <c r="B1459" s="287" t="s">
        <v>791</v>
      </c>
      <c r="C1459" s="198">
        <v>3.7873560082550002E-2</v>
      </c>
      <c r="D1459" s="198">
        <v>3.7873560082550002E-2</v>
      </c>
      <c r="E1459" s="203">
        <f t="shared" si="22"/>
        <v>-3.2735020334977341</v>
      </c>
    </row>
    <row r="1460" spans="2:5" x14ac:dyDescent="0.2">
      <c r="B1460" s="287" t="s">
        <v>792</v>
      </c>
      <c r="C1460" s="198">
        <v>9.3335858237299993E-3</v>
      </c>
      <c r="D1460" s="198">
        <v>9.3335858237299993E-3</v>
      </c>
      <c r="E1460" s="203">
        <f t="shared" si="22"/>
        <v>-4.6741360052984566</v>
      </c>
    </row>
    <row r="1461" spans="2:5" x14ac:dyDescent="0.2">
      <c r="B1461" s="287" t="s">
        <v>793</v>
      </c>
      <c r="C1461" s="198">
        <v>6.63750188565E-3</v>
      </c>
      <c r="D1461" s="198">
        <v>6.63750188565E-3</v>
      </c>
      <c r="E1461" s="203">
        <f t="shared" si="22"/>
        <v>-5.0150196083237244</v>
      </c>
    </row>
    <row r="1462" spans="2:5" x14ac:dyDescent="0.2">
      <c r="B1462" s="287" t="s">
        <v>794</v>
      </c>
      <c r="C1462" s="198">
        <v>3.3027028241499998E-3</v>
      </c>
      <c r="D1462" s="198">
        <v>3.3027028241499998E-3</v>
      </c>
      <c r="E1462" s="203">
        <f t="shared" si="22"/>
        <v>-5.7130141081167727</v>
      </c>
    </row>
    <row r="1463" spans="2:5" x14ac:dyDescent="0.2">
      <c r="B1463" s="287" t="s">
        <v>795</v>
      </c>
      <c r="C1463" s="198">
        <v>0.11942688958573</v>
      </c>
      <c r="D1463" s="198">
        <v>0.11942688958573</v>
      </c>
      <c r="E1463" s="203">
        <f t="shared" si="22"/>
        <v>-2.1250508974680433</v>
      </c>
    </row>
    <row r="1464" spans="2:5" x14ac:dyDescent="0.2">
      <c r="B1464" s="287" t="s">
        <v>796</v>
      </c>
      <c r="C1464" s="198">
        <v>8.6338878492999999E-4</v>
      </c>
      <c r="D1464" s="198">
        <v>8.6338878492999999E-4</v>
      </c>
      <c r="E1464" s="203">
        <f t="shared" si="22"/>
        <v>-7.0546454643527872</v>
      </c>
    </row>
    <row r="1465" spans="2:5" x14ac:dyDescent="0.2">
      <c r="B1465" s="287" t="s">
        <v>797</v>
      </c>
      <c r="C1465" s="198">
        <v>0.16863684070317</v>
      </c>
      <c r="D1465" s="198">
        <v>0.16863684070317</v>
      </c>
      <c r="E1465" s="203">
        <f t="shared" si="22"/>
        <v>-1.7800077477753886</v>
      </c>
    </row>
    <row r="1466" spans="2:5" x14ac:dyDescent="0.2">
      <c r="B1466" s="287" t="s">
        <v>798</v>
      </c>
      <c r="C1466" s="198">
        <v>1.6818428375600001E-3</v>
      </c>
      <c r="D1466" s="198">
        <v>1.6818428375600001E-3</v>
      </c>
      <c r="E1466" s="203">
        <f t="shared" si="22"/>
        <v>-6.3878651596328773</v>
      </c>
    </row>
    <row r="1467" spans="2:5" x14ac:dyDescent="0.2">
      <c r="B1467" s="287" t="s">
        <v>799</v>
      </c>
      <c r="C1467" s="198">
        <v>0.56436418958604995</v>
      </c>
      <c r="D1467" s="198">
        <v>0.56436418958604995</v>
      </c>
      <c r="E1467" s="203">
        <f t="shared" si="22"/>
        <v>-0.57205550965914642</v>
      </c>
    </row>
    <row r="1468" spans="2:5" x14ac:dyDescent="0.2">
      <c r="B1468" s="287" t="s">
        <v>800</v>
      </c>
      <c r="C1468" s="198">
        <v>2.4136370493299999E-3</v>
      </c>
      <c r="D1468" s="198">
        <v>2.4136370493299999E-3</v>
      </c>
      <c r="E1468" s="203">
        <f t="shared" si="22"/>
        <v>-6.0266205200010745</v>
      </c>
    </row>
    <row r="1469" spans="2:5" x14ac:dyDescent="0.2">
      <c r="B1469" s="287" t="s">
        <v>801</v>
      </c>
      <c r="C1469" s="198">
        <v>2.9560634606799999E-3</v>
      </c>
      <c r="D1469" s="198">
        <v>2.9560634606799999E-3</v>
      </c>
      <c r="E1469" s="203">
        <f t="shared" si="22"/>
        <v>-5.8238968076963138</v>
      </c>
    </row>
    <row r="1470" spans="2:5" x14ac:dyDescent="0.2">
      <c r="B1470" s="287" t="s">
        <v>802</v>
      </c>
      <c r="C1470" s="198">
        <v>0.10912720701752</v>
      </c>
      <c r="D1470" s="198">
        <v>0.10912720701752</v>
      </c>
      <c r="E1470" s="203">
        <f t="shared" si="22"/>
        <v>-2.2152410403531637</v>
      </c>
    </row>
    <row r="1471" spans="2:5" x14ac:dyDescent="0.2">
      <c r="B1471" s="287" t="s">
        <v>803</v>
      </c>
      <c r="C1471" s="198">
        <v>1.3319938503599999E-3</v>
      </c>
      <c r="D1471" s="198">
        <v>1.3319938503599999E-3</v>
      </c>
      <c r="E1471" s="203">
        <f t="shared" si="22"/>
        <v>-6.6210783237214441</v>
      </c>
    </row>
    <row r="1472" spans="2:5" x14ac:dyDescent="0.2">
      <c r="B1472" s="287" t="s">
        <v>804</v>
      </c>
      <c r="C1472" s="198">
        <v>0.74687302407539002</v>
      </c>
      <c r="D1472" s="198">
        <v>0.74687302407539002</v>
      </c>
      <c r="E1472" s="203">
        <f t="shared" si="22"/>
        <v>-0.29186008945519709</v>
      </c>
    </row>
    <row r="1473" spans="2:5" x14ac:dyDescent="0.2">
      <c r="B1473" s="287" t="s">
        <v>805</v>
      </c>
      <c r="C1473" s="198">
        <v>0.88583047409352</v>
      </c>
      <c r="D1473" s="198">
        <v>0.88583047409352</v>
      </c>
      <c r="E1473" s="203">
        <f t="shared" si="22"/>
        <v>-0.12122968517949967</v>
      </c>
    </row>
    <row r="1474" spans="2:5" x14ac:dyDescent="0.2">
      <c r="B1474" s="287" t="s">
        <v>806</v>
      </c>
      <c r="C1474" s="198">
        <v>1.491833112404E-2</v>
      </c>
      <c r="D1474" s="198">
        <v>1.491833112404E-2</v>
      </c>
      <c r="E1474" s="203">
        <f t="shared" ref="E1474:E1537" si="23">IF(D1474=0,"",LN(D1474))</f>
        <v>-4.2051645454198594</v>
      </c>
    </row>
    <row r="1475" spans="2:5" x14ac:dyDescent="0.2">
      <c r="B1475" s="287" t="s">
        <v>807</v>
      </c>
      <c r="C1475" s="198">
        <v>0.55037985896913</v>
      </c>
      <c r="D1475" s="198">
        <v>0.55037985896913</v>
      </c>
      <c r="E1475" s="203">
        <f t="shared" si="23"/>
        <v>-0.59714658647527386</v>
      </c>
    </row>
    <row r="1476" spans="2:5" x14ac:dyDescent="0.2">
      <c r="B1476" s="287" t="s">
        <v>808</v>
      </c>
      <c r="C1476" s="198">
        <v>1.87762988545E-3</v>
      </c>
      <c r="D1476" s="198">
        <v>1.87762988545E-3</v>
      </c>
      <c r="E1476" s="203">
        <f t="shared" si="23"/>
        <v>-6.2777449967188099</v>
      </c>
    </row>
    <row r="1477" spans="2:5" x14ac:dyDescent="0.2">
      <c r="B1477" s="287" t="s">
        <v>809</v>
      </c>
      <c r="C1477" s="198">
        <v>4.3403741779349997E-2</v>
      </c>
      <c r="D1477" s="198">
        <v>4.3403741779349997E-2</v>
      </c>
      <c r="E1477" s="203">
        <f t="shared" si="23"/>
        <v>-3.1372096254781181</v>
      </c>
    </row>
    <row r="1478" spans="2:5" x14ac:dyDescent="0.2">
      <c r="B1478" s="287" t="s">
        <v>810</v>
      </c>
      <c r="C1478" s="198">
        <v>3.5081187432400001E-3</v>
      </c>
      <c r="D1478" s="198">
        <v>3.5081187432400001E-3</v>
      </c>
      <c r="E1478" s="203">
        <f t="shared" si="23"/>
        <v>-5.6526753557748348</v>
      </c>
    </row>
    <row r="1479" spans="2:5" x14ac:dyDescent="0.2">
      <c r="B1479" s="287" t="s">
        <v>811</v>
      </c>
      <c r="C1479" s="198">
        <v>0.21541710665259001</v>
      </c>
      <c r="D1479" s="198">
        <v>0.21541710665259001</v>
      </c>
      <c r="E1479" s="203">
        <f t="shared" si="23"/>
        <v>-1.5351790993418484</v>
      </c>
    </row>
    <row r="1480" spans="2:5" x14ac:dyDescent="0.2">
      <c r="B1480" s="287" t="s">
        <v>812</v>
      </c>
      <c r="C1480" s="198">
        <v>2.2069533278400002E-3</v>
      </c>
      <c r="D1480" s="198">
        <v>2.2069533278400002E-3</v>
      </c>
      <c r="E1480" s="203">
        <f t="shared" si="23"/>
        <v>-6.1161422992623642</v>
      </c>
    </row>
    <row r="1481" spans="2:5" x14ac:dyDescent="0.2">
      <c r="B1481" s="287" t="s">
        <v>813</v>
      </c>
      <c r="C1481" s="198">
        <v>0.50501551516687004</v>
      </c>
      <c r="D1481" s="198">
        <v>0.50501551516687004</v>
      </c>
      <c r="E1481" s="203">
        <f t="shared" si="23"/>
        <v>-0.6831661270760091</v>
      </c>
    </row>
    <row r="1482" spans="2:5" x14ac:dyDescent="0.2">
      <c r="B1482" s="287" t="s">
        <v>814</v>
      </c>
      <c r="C1482" s="198">
        <v>6.6176936229499998E-3</v>
      </c>
      <c r="D1482" s="198">
        <v>6.6176936229499998E-3</v>
      </c>
      <c r="E1482" s="203">
        <f t="shared" si="23"/>
        <v>-5.0180083650617444</v>
      </c>
    </row>
    <row r="1483" spans="2:5" x14ac:dyDescent="0.2">
      <c r="B1483" s="287" t="s">
        <v>815</v>
      </c>
      <c r="C1483" s="198">
        <v>5.8843645114309999E-2</v>
      </c>
      <c r="D1483" s="198">
        <v>5.8843645114309999E-2</v>
      </c>
      <c r="E1483" s="203">
        <f t="shared" si="23"/>
        <v>-2.8328714355703148</v>
      </c>
    </row>
    <row r="1484" spans="2:5" x14ac:dyDescent="0.2">
      <c r="B1484" s="287" t="s">
        <v>816</v>
      </c>
      <c r="C1484" s="198">
        <v>1.0259008295899999E-3</v>
      </c>
      <c r="D1484" s="198">
        <v>1.0259008295899999E-3</v>
      </c>
      <c r="E1484" s="203">
        <f t="shared" si="23"/>
        <v>-6.8821841942248669</v>
      </c>
    </row>
    <row r="1485" spans="2:5" x14ac:dyDescent="0.2">
      <c r="B1485" s="287" t="s">
        <v>817</v>
      </c>
      <c r="C1485" s="198">
        <v>6.4910391995000002E-4</v>
      </c>
      <c r="D1485" s="198">
        <v>6.4910391995000002E-4</v>
      </c>
      <c r="E1485" s="203">
        <f t="shared" si="23"/>
        <v>-7.3399177308890113</v>
      </c>
    </row>
    <row r="1486" spans="2:5" x14ac:dyDescent="0.2">
      <c r="B1486" s="287" t="s">
        <v>818</v>
      </c>
      <c r="C1486" s="198">
        <v>1.241213349376E-2</v>
      </c>
      <c r="D1486" s="198">
        <v>1.241213349376E-2</v>
      </c>
      <c r="E1486" s="203">
        <f t="shared" si="23"/>
        <v>-4.389080777236309</v>
      </c>
    </row>
    <row r="1487" spans="2:5" x14ac:dyDescent="0.2">
      <c r="B1487" s="287" t="s">
        <v>819</v>
      </c>
      <c r="C1487" s="198">
        <v>7.3807865239699996E-3</v>
      </c>
      <c r="D1487" s="198">
        <v>7.3807865239699996E-3</v>
      </c>
      <c r="E1487" s="203">
        <f t="shared" si="23"/>
        <v>-4.9088750709847888</v>
      </c>
    </row>
    <row r="1488" spans="2:5" x14ac:dyDescent="0.2">
      <c r="B1488" s="287" t="s">
        <v>820</v>
      </c>
      <c r="C1488" s="198">
        <v>9.7840542081000003E-4</v>
      </c>
      <c r="D1488" s="198">
        <v>9.7840542081000003E-4</v>
      </c>
      <c r="E1488" s="203">
        <f t="shared" si="23"/>
        <v>-6.9295864331221955</v>
      </c>
    </row>
    <row r="1489" spans="2:5" x14ac:dyDescent="0.2">
      <c r="B1489" s="287" t="s">
        <v>821</v>
      </c>
      <c r="C1489" s="198">
        <v>1.6338420619299999E-3</v>
      </c>
      <c r="D1489" s="198">
        <v>1.6338420619299999E-3</v>
      </c>
      <c r="E1489" s="203">
        <f t="shared" si="23"/>
        <v>-6.4168209445415281</v>
      </c>
    </row>
    <row r="1490" spans="2:5" x14ac:dyDescent="0.2">
      <c r="B1490" s="287" t="s">
        <v>822</v>
      </c>
      <c r="C1490" s="198">
        <v>0.93091001203217005</v>
      </c>
      <c r="D1490" s="198">
        <v>0.93091001203217005</v>
      </c>
      <c r="E1490" s="203">
        <f t="shared" si="23"/>
        <v>-7.1592663699815692E-2</v>
      </c>
    </row>
    <row r="1491" spans="2:5" x14ac:dyDescent="0.2">
      <c r="B1491" s="287" t="s">
        <v>823</v>
      </c>
      <c r="C1491" s="198">
        <v>1.9188145146E-3</v>
      </c>
      <c r="D1491" s="198">
        <v>1.9188145146E-3</v>
      </c>
      <c r="E1491" s="203">
        <f t="shared" si="23"/>
        <v>-6.2560477239497159</v>
      </c>
    </row>
    <row r="1492" spans="2:5" x14ac:dyDescent="0.2">
      <c r="B1492" s="287" t="s">
        <v>824</v>
      </c>
      <c r="C1492" s="198">
        <v>9.2568551706669999E-2</v>
      </c>
      <c r="D1492" s="198">
        <v>9.2568551706669999E-2</v>
      </c>
      <c r="E1492" s="203">
        <f t="shared" si="23"/>
        <v>-2.3798058094108456</v>
      </c>
    </row>
    <row r="1493" spans="2:5" x14ac:dyDescent="0.2">
      <c r="B1493" s="287" t="s">
        <v>825</v>
      </c>
      <c r="C1493" s="198">
        <v>8.2008739155000005E-4</v>
      </c>
      <c r="D1493" s="198">
        <v>8.2008739155000005E-4</v>
      </c>
      <c r="E1493" s="203">
        <f t="shared" si="23"/>
        <v>-7.1060996483237178</v>
      </c>
    </row>
    <row r="1494" spans="2:5" x14ac:dyDescent="0.2">
      <c r="B1494" s="287" t="s">
        <v>826</v>
      </c>
      <c r="C1494" s="198">
        <v>4.3062503957999999E-4</v>
      </c>
      <c r="D1494" s="198">
        <v>4.3062503957999999E-4</v>
      </c>
      <c r="E1494" s="203">
        <f t="shared" si="23"/>
        <v>-7.7502728242834378</v>
      </c>
    </row>
    <row r="1495" spans="2:5" x14ac:dyDescent="0.2">
      <c r="B1495" s="287" t="s">
        <v>827</v>
      </c>
      <c r="C1495" s="198">
        <v>6.7823443733799997E-3</v>
      </c>
      <c r="D1495" s="198">
        <v>6.7823443733799997E-3</v>
      </c>
      <c r="E1495" s="203">
        <f t="shared" si="23"/>
        <v>-4.9934324590125332</v>
      </c>
    </row>
    <row r="1496" spans="2:5" x14ac:dyDescent="0.2">
      <c r="B1496" s="287" t="s">
        <v>828</v>
      </c>
      <c r="C1496" s="198">
        <v>4.1172186688620001E-2</v>
      </c>
      <c r="D1496" s="198">
        <v>4.1172186688620001E-2</v>
      </c>
      <c r="E1496" s="203">
        <f t="shared" si="23"/>
        <v>-3.1899923309693166</v>
      </c>
    </row>
    <row r="1497" spans="2:5" x14ac:dyDescent="0.2">
      <c r="B1497" s="287" t="s">
        <v>829</v>
      </c>
      <c r="C1497" s="198">
        <v>2.07713254385E-3</v>
      </c>
      <c r="D1497" s="198">
        <v>2.07713254385E-3</v>
      </c>
      <c r="E1497" s="203">
        <f t="shared" si="23"/>
        <v>-6.1767669210785163</v>
      </c>
    </row>
    <row r="1498" spans="2:5" x14ac:dyDescent="0.2">
      <c r="B1498" s="287" t="s">
        <v>830</v>
      </c>
      <c r="C1498" s="198">
        <v>1.538217972263E-2</v>
      </c>
      <c r="D1498" s="198">
        <v>1.538217972263E-2</v>
      </c>
      <c r="E1498" s="203">
        <f t="shared" si="23"/>
        <v>-4.174545600458309</v>
      </c>
    </row>
    <row r="1499" spans="2:5" x14ac:dyDescent="0.2">
      <c r="B1499" s="287" t="s">
        <v>831</v>
      </c>
      <c r="C1499" s="198">
        <v>3.2296877968000001E-4</v>
      </c>
      <c r="D1499" s="198">
        <v>3.2296877968000001E-4</v>
      </c>
      <c r="E1499" s="203">
        <f t="shared" si="23"/>
        <v>-8.0379548967506995</v>
      </c>
    </row>
    <row r="1500" spans="2:5" x14ac:dyDescent="0.2">
      <c r="B1500" s="287" t="s">
        <v>832</v>
      </c>
      <c r="C1500" s="198">
        <v>1.7541637641700001E-3</v>
      </c>
      <c r="D1500" s="198">
        <v>1.7541637641700001E-3</v>
      </c>
      <c r="E1500" s="203">
        <f t="shared" si="23"/>
        <v>-6.3457630232730446</v>
      </c>
    </row>
    <row r="1501" spans="2:5" x14ac:dyDescent="0.2">
      <c r="B1501" s="287" t="s">
        <v>833</v>
      </c>
      <c r="C1501" s="198">
        <v>1.139889810652E-2</v>
      </c>
      <c r="D1501" s="198">
        <v>1.139889810652E-2</v>
      </c>
      <c r="E1501" s="203">
        <f t="shared" si="23"/>
        <v>-4.4742385855761144</v>
      </c>
    </row>
    <row r="1502" spans="2:5" x14ac:dyDescent="0.2">
      <c r="B1502" s="287" t="s">
        <v>834</v>
      </c>
      <c r="C1502" s="198">
        <v>0.28710341333671002</v>
      </c>
      <c r="D1502" s="198">
        <v>0.28710341333671002</v>
      </c>
      <c r="E1502" s="203">
        <f t="shared" si="23"/>
        <v>-1.2479128029090387</v>
      </c>
    </row>
    <row r="1503" spans="2:5" x14ac:dyDescent="0.2">
      <c r="B1503" s="287" t="s">
        <v>835</v>
      </c>
      <c r="C1503" s="198">
        <v>9.0652903552699993E-3</v>
      </c>
      <c r="D1503" s="198">
        <v>9.0652903552699993E-3</v>
      </c>
      <c r="E1503" s="203">
        <f t="shared" si="23"/>
        <v>-4.7033024049220398</v>
      </c>
    </row>
    <row r="1504" spans="2:5" x14ac:dyDescent="0.2">
      <c r="B1504" s="287" t="s">
        <v>836</v>
      </c>
      <c r="C1504" s="198">
        <v>1.3362041669299999E-3</v>
      </c>
      <c r="D1504" s="198">
        <v>1.3362041669299999E-3</v>
      </c>
      <c r="E1504" s="203">
        <f t="shared" si="23"/>
        <v>-6.6179223959850191</v>
      </c>
    </row>
    <row r="1505" spans="2:5" x14ac:dyDescent="0.2">
      <c r="B1505" s="287" t="s">
        <v>837</v>
      </c>
      <c r="C1505" s="198">
        <v>2.4887594199199999E-3</v>
      </c>
      <c r="D1505" s="198">
        <v>2.4887594199199999E-3</v>
      </c>
      <c r="E1505" s="203">
        <f t="shared" si="23"/>
        <v>-5.9959709175925289</v>
      </c>
    </row>
    <row r="1506" spans="2:5" x14ac:dyDescent="0.2">
      <c r="B1506" s="287" t="s">
        <v>838</v>
      </c>
      <c r="C1506" s="198">
        <v>1.6721550250140001E-2</v>
      </c>
      <c r="D1506" s="198">
        <v>1.6721550250140001E-2</v>
      </c>
      <c r="E1506" s="203">
        <f t="shared" si="23"/>
        <v>-4.0910569573138496</v>
      </c>
    </row>
    <row r="1507" spans="2:5" x14ac:dyDescent="0.2">
      <c r="B1507" s="287" t="s">
        <v>839</v>
      </c>
      <c r="C1507" s="198">
        <v>3.9864479767000001E-3</v>
      </c>
      <c r="D1507" s="198">
        <v>3.9864479767000001E-3</v>
      </c>
      <c r="E1507" s="203">
        <f t="shared" si="23"/>
        <v>-5.5248546759751793</v>
      </c>
    </row>
    <row r="1508" spans="2:5" x14ac:dyDescent="0.2">
      <c r="B1508" s="287" t="s">
        <v>840</v>
      </c>
      <c r="C1508" s="198">
        <v>0.29253372174023001</v>
      </c>
      <c r="D1508" s="198">
        <v>0.29253372174023001</v>
      </c>
      <c r="E1508" s="203">
        <f t="shared" si="23"/>
        <v>-1.2291753309545903</v>
      </c>
    </row>
    <row r="1509" spans="2:5" x14ac:dyDescent="0.2">
      <c r="B1509" s="287" t="s">
        <v>841</v>
      </c>
      <c r="C1509" s="198">
        <v>1.09129250839086</v>
      </c>
      <c r="D1509" s="198">
        <v>1.09129250839086</v>
      </c>
      <c r="E1509" s="203">
        <f t="shared" si="23"/>
        <v>8.7362781264869613E-2</v>
      </c>
    </row>
    <row r="1510" spans="2:5" x14ac:dyDescent="0.2">
      <c r="B1510" s="287" t="s">
        <v>842</v>
      </c>
      <c r="C1510" s="198">
        <v>8.0213412703439999E-2</v>
      </c>
      <c r="D1510" s="198">
        <v>8.0213412703439999E-2</v>
      </c>
      <c r="E1510" s="203">
        <f t="shared" si="23"/>
        <v>-2.5230645374015617</v>
      </c>
    </row>
    <row r="1511" spans="2:5" x14ac:dyDescent="0.2">
      <c r="B1511" s="287" t="s">
        <v>843</v>
      </c>
      <c r="C1511" s="198">
        <v>0.27724653283515999</v>
      </c>
      <c r="D1511" s="198">
        <v>0.27724653283515999</v>
      </c>
      <c r="E1511" s="203">
        <f t="shared" si="23"/>
        <v>-1.2828481583838323</v>
      </c>
    </row>
    <row r="1512" spans="2:5" x14ac:dyDescent="0.2">
      <c r="B1512" s="287" t="s">
        <v>844</v>
      </c>
      <c r="C1512" s="198">
        <v>1.97580900513E-3</v>
      </c>
      <c r="D1512" s="198">
        <v>1.97580900513E-3</v>
      </c>
      <c r="E1512" s="203">
        <f t="shared" si="23"/>
        <v>-6.2267773416509558</v>
      </c>
    </row>
    <row r="1513" spans="2:5" x14ac:dyDescent="0.2">
      <c r="B1513" s="287" t="s">
        <v>845</v>
      </c>
      <c r="C1513" s="198">
        <v>6.0477487176E-4</v>
      </c>
      <c r="D1513" s="198">
        <v>6.0477487176E-4</v>
      </c>
      <c r="E1513" s="203">
        <f t="shared" si="23"/>
        <v>-7.4106542819779664</v>
      </c>
    </row>
    <row r="1514" spans="2:5" x14ac:dyDescent="0.2">
      <c r="B1514" s="287" t="s">
        <v>846</v>
      </c>
      <c r="C1514" s="198">
        <v>1.3077069216599999E-3</v>
      </c>
      <c r="D1514" s="198">
        <v>1.3077069216599999E-3</v>
      </c>
      <c r="E1514" s="203">
        <f t="shared" si="23"/>
        <v>-6.6394801170628428</v>
      </c>
    </row>
    <row r="1515" spans="2:5" x14ac:dyDescent="0.2">
      <c r="B1515" s="287" t="s">
        <v>847</v>
      </c>
      <c r="C1515" s="198">
        <v>4.65486036349819</v>
      </c>
      <c r="D1515" s="198">
        <v>4.65486036349819</v>
      </c>
      <c r="E1515" s="203">
        <f t="shared" si="23"/>
        <v>1.537911913178827</v>
      </c>
    </row>
    <row r="1516" spans="2:5" x14ac:dyDescent="0.2">
      <c r="B1516" s="287" t="s">
        <v>848</v>
      </c>
      <c r="C1516" s="198">
        <v>1.8380723196759999E-2</v>
      </c>
      <c r="D1516" s="198">
        <v>1.8380723196759999E-2</v>
      </c>
      <c r="E1516" s="203">
        <f t="shared" si="23"/>
        <v>-3.9964528158885142</v>
      </c>
    </row>
    <row r="1517" spans="2:5" x14ac:dyDescent="0.2">
      <c r="B1517" s="287" t="s">
        <v>849</v>
      </c>
      <c r="C1517" s="198">
        <v>0.18217972262681001</v>
      </c>
      <c r="D1517" s="198">
        <v>0.18217972262681001</v>
      </c>
      <c r="E1517" s="203">
        <f t="shared" si="23"/>
        <v>-1.7027615921893571</v>
      </c>
    </row>
    <row r="1518" spans="2:5" x14ac:dyDescent="0.2">
      <c r="B1518" s="287" t="s">
        <v>850</v>
      </c>
      <c r="C1518" s="198">
        <v>0.33122031536951002</v>
      </c>
      <c r="D1518" s="198">
        <v>0.33122031536951002</v>
      </c>
      <c r="E1518" s="203">
        <f t="shared" si="23"/>
        <v>-1.1049715196761152</v>
      </c>
    </row>
    <row r="1519" spans="2:5" x14ac:dyDescent="0.2">
      <c r="B1519" s="287" t="s">
        <v>851</v>
      </c>
      <c r="C1519" s="198">
        <v>7.5701348869609997E-2</v>
      </c>
      <c r="D1519" s="198">
        <v>7.5701348869609997E-2</v>
      </c>
      <c r="E1519" s="203">
        <f t="shared" si="23"/>
        <v>-2.5809593000764797</v>
      </c>
    </row>
    <row r="1520" spans="2:5" x14ac:dyDescent="0.2">
      <c r="B1520" s="287" t="s">
        <v>852</v>
      </c>
      <c r="C1520" s="198">
        <v>0.11017984928124</v>
      </c>
      <c r="D1520" s="198">
        <v>0.11017984928124</v>
      </c>
      <c r="E1520" s="203">
        <f t="shared" si="23"/>
        <v>-2.2056412548706135</v>
      </c>
    </row>
    <row r="1521" spans="2:5" x14ac:dyDescent="0.2">
      <c r="B1521" s="287" t="s">
        <v>853</v>
      </c>
      <c r="C1521" s="198">
        <v>2.14362611614E-3</v>
      </c>
      <c r="D1521" s="198">
        <v>2.14362611614E-3</v>
      </c>
      <c r="E1521" s="203">
        <f t="shared" si="23"/>
        <v>-6.1452564371093414</v>
      </c>
    </row>
    <row r="1522" spans="2:5" x14ac:dyDescent="0.2">
      <c r="B1522" s="287" t="s">
        <v>854</v>
      </c>
      <c r="C1522" s="198">
        <v>5.268824013679E-2</v>
      </c>
      <c r="D1522" s="198">
        <v>5.268824013679E-2</v>
      </c>
      <c r="E1522" s="203">
        <f t="shared" si="23"/>
        <v>-2.9433629956453733</v>
      </c>
    </row>
    <row r="1523" spans="2:5" x14ac:dyDescent="0.2">
      <c r="B1523" s="287" t="s">
        <v>855</v>
      </c>
      <c r="C1523" s="198">
        <v>2.0454689380000001E-3</v>
      </c>
      <c r="D1523" s="198">
        <v>2.0454689380000001E-3</v>
      </c>
      <c r="E1523" s="203">
        <f t="shared" si="23"/>
        <v>-6.1921282062393326</v>
      </c>
    </row>
    <row r="1524" spans="2:5" x14ac:dyDescent="0.2">
      <c r="B1524" s="287" t="s">
        <v>856</v>
      </c>
      <c r="C1524" s="198">
        <v>6.5290355265700002E-3</v>
      </c>
      <c r="D1524" s="198">
        <v>6.5290355265700002E-3</v>
      </c>
      <c r="E1524" s="203">
        <f t="shared" si="23"/>
        <v>-5.0314960454430802</v>
      </c>
    </row>
    <row r="1525" spans="2:5" x14ac:dyDescent="0.2">
      <c r="B1525" s="287" t="s">
        <v>857</v>
      </c>
      <c r="C1525" s="198">
        <v>1.4812234817300001E-2</v>
      </c>
      <c r="D1525" s="198">
        <v>1.4812234817300001E-2</v>
      </c>
      <c r="E1525" s="203">
        <f t="shared" si="23"/>
        <v>-4.2123017628765771</v>
      </c>
    </row>
    <row r="1526" spans="2:5" x14ac:dyDescent="0.2">
      <c r="B1526" s="287" t="s">
        <v>858</v>
      </c>
      <c r="C1526" s="198">
        <v>3.4342663542524199</v>
      </c>
      <c r="D1526" s="198">
        <v>3.4342663542524199</v>
      </c>
      <c r="E1526" s="203">
        <f t="shared" si="23"/>
        <v>1.2338033233148946</v>
      </c>
    </row>
    <row r="1527" spans="2:5" x14ac:dyDescent="0.2">
      <c r="B1527" s="287" t="s">
        <v>859</v>
      </c>
      <c r="C1527" s="198">
        <v>0.35101323538724999</v>
      </c>
      <c r="D1527" s="198">
        <v>0.35101323538724999</v>
      </c>
      <c r="E1527" s="203">
        <f t="shared" si="23"/>
        <v>-1.0469313485712042</v>
      </c>
    </row>
    <row r="1528" spans="2:5" x14ac:dyDescent="0.2">
      <c r="B1528" s="287" t="s">
        <v>860</v>
      </c>
      <c r="C1528" s="198">
        <v>0</v>
      </c>
      <c r="D1528" s="198">
        <v>0</v>
      </c>
      <c r="E1528" s="203" t="str">
        <f t="shared" si="23"/>
        <v/>
      </c>
    </row>
    <row r="1529" spans="2:5" x14ac:dyDescent="0.2">
      <c r="B1529" s="287" t="s">
        <v>861</v>
      </c>
      <c r="C1529" s="198">
        <v>1.4837565701980001E-2</v>
      </c>
      <c r="D1529" s="198">
        <v>1.4837565701980001E-2</v>
      </c>
      <c r="E1529" s="203">
        <f t="shared" si="23"/>
        <v>-4.2105930909530374</v>
      </c>
    </row>
    <row r="1530" spans="2:5" x14ac:dyDescent="0.2">
      <c r="B1530" s="287" t="s">
        <v>862</v>
      </c>
      <c r="C1530" s="198">
        <v>0.62150908745487998</v>
      </c>
      <c r="D1530" s="198">
        <v>0.62150908745487998</v>
      </c>
      <c r="E1530" s="203">
        <f t="shared" si="23"/>
        <v>-0.47560474632832522</v>
      </c>
    </row>
    <row r="1531" spans="2:5" x14ac:dyDescent="0.2">
      <c r="B1531" s="287" t="s">
        <v>863</v>
      </c>
      <c r="C1531" s="198">
        <v>7.1797226268129996E-2</v>
      </c>
      <c r="D1531" s="198">
        <v>7.1797226268129996E-2</v>
      </c>
      <c r="E1531" s="203">
        <f t="shared" si="23"/>
        <v>-2.6339094350372609</v>
      </c>
    </row>
    <row r="1532" spans="2:5" x14ac:dyDescent="0.2">
      <c r="B1532" s="287" t="s">
        <v>864</v>
      </c>
      <c r="C1532" s="198">
        <v>6.5860300170999999E-4</v>
      </c>
      <c r="D1532" s="198">
        <v>6.5860300170999999E-4</v>
      </c>
      <c r="E1532" s="203">
        <f t="shared" si="23"/>
        <v>-7.3253896303190649</v>
      </c>
    </row>
    <row r="1533" spans="2:5" x14ac:dyDescent="0.2">
      <c r="B1533" s="287" t="s">
        <v>865</v>
      </c>
      <c r="C1533" s="198">
        <v>1.4533595085799999E-3</v>
      </c>
      <c r="D1533" s="198">
        <v>1.4533595085799999E-3</v>
      </c>
      <c r="E1533" s="203">
        <f t="shared" si="23"/>
        <v>-6.5338774999606652</v>
      </c>
    </row>
    <row r="1534" spans="2:5" x14ac:dyDescent="0.2">
      <c r="B1534" s="287" t="s">
        <v>866</v>
      </c>
      <c r="C1534" s="198">
        <v>0.27168323728706001</v>
      </c>
      <c r="D1534" s="198">
        <v>0.27168323728706001</v>
      </c>
      <c r="E1534" s="203">
        <f t="shared" si="23"/>
        <v>-1.3031184601208863</v>
      </c>
    </row>
    <row r="1535" spans="2:5" x14ac:dyDescent="0.2">
      <c r="B1535" s="287" t="s">
        <v>867</v>
      </c>
      <c r="C1535" s="198">
        <v>1.6468241403329999E-2</v>
      </c>
      <c r="D1535" s="198">
        <v>1.6468241403329999E-2</v>
      </c>
      <c r="E1535" s="203">
        <f t="shared" si="23"/>
        <v>-4.1063215162476228</v>
      </c>
    </row>
    <row r="1536" spans="2:5" x14ac:dyDescent="0.2">
      <c r="B1536" s="287" t="s">
        <v>868</v>
      </c>
      <c r="C1536" s="198">
        <v>0.19620036729783</v>
      </c>
      <c r="D1536" s="198">
        <v>0.19620036729783</v>
      </c>
      <c r="E1536" s="203">
        <f t="shared" si="23"/>
        <v>-1.6286188597943698</v>
      </c>
    </row>
    <row r="1537" spans="2:5" x14ac:dyDescent="0.2">
      <c r="B1537" s="287" t="s">
        <v>869</v>
      </c>
      <c r="C1537" s="198">
        <v>1.241213349376E-2</v>
      </c>
      <c r="D1537" s="198">
        <v>1.241213349376E-2</v>
      </c>
      <c r="E1537" s="203">
        <f t="shared" si="23"/>
        <v>-4.389080777236309</v>
      </c>
    </row>
    <row r="1538" spans="2:5" x14ac:dyDescent="0.2">
      <c r="B1538" s="287" t="s">
        <v>870</v>
      </c>
      <c r="C1538" s="198">
        <v>2.540371097461E-2</v>
      </c>
      <c r="D1538" s="198">
        <v>2.540371097461E-2</v>
      </c>
      <c r="E1538" s="203">
        <f t="shared" ref="E1538:E1601" si="24">IF(D1538=0,"",LN(D1538))</f>
        <v>-3.6728600142668122</v>
      </c>
    </row>
    <row r="1539" spans="2:5" x14ac:dyDescent="0.2">
      <c r="B1539" s="287" t="s">
        <v>871</v>
      </c>
      <c r="C1539" s="198">
        <v>6.9941738965229996E-2</v>
      </c>
      <c r="D1539" s="198">
        <v>6.9941738965229996E-2</v>
      </c>
      <c r="E1539" s="203">
        <f t="shared" si="24"/>
        <v>-2.6600926839838559</v>
      </c>
    </row>
    <row r="1540" spans="2:5" x14ac:dyDescent="0.2">
      <c r="B1540" s="287" t="s">
        <v>872</v>
      </c>
      <c r="C1540" s="198">
        <v>4.3195491102530001E-2</v>
      </c>
      <c r="D1540" s="198">
        <v>4.3195491102530001E-2</v>
      </c>
      <c r="E1540" s="203">
        <f t="shared" si="24"/>
        <v>-3.1420191618058944</v>
      </c>
    </row>
    <row r="1541" spans="2:5" x14ac:dyDescent="0.2">
      <c r="B1541" s="287" t="s">
        <v>873</v>
      </c>
      <c r="C1541" s="198">
        <v>6.4308783484300002E-3</v>
      </c>
      <c r="D1541" s="198">
        <v>6.4308783484300002E-3</v>
      </c>
      <c r="E1541" s="203">
        <f t="shared" si="24"/>
        <v>-5.0466441484396771</v>
      </c>
    </row>
    <row r="1542" spans="2:5" x14ac:dyDescent="0.2">
      <c r="B1542" s="287" t="s">
        <v>874</v>
      </c>
      <c r="C1542" s="198">
        <v>0.38324678614400998</v>
      </c>
      <c r="D1542" s="198">
        <v>0.38324678614400998</v>
      </c>
      <c r="E1542" s="203">
        <f t="shared" si="24"/>
        <v>-0.95907614706052136</v>
      </c>
    </row>
    <row r="1543" spans="2:5" x14ac:dyDescent="0.2">
      <c r="B1543" s="287" t="s">
        <v>875</v>
      </c>
      <c r="C1543" s="198">
        <v>2.2110695966059999E-2</v>
      </c>
      <c r="D1543" s="198">
        <v>2.2110695966059999E-2</v>
      </c>
      <c r="E1543" s="203">
        <f t="shared" si="24"/>
        <v>-3.8116938071744459</v>
      </c>
    </row>
    <row r="1544" spans="2:5" x14ac:dyDescent="0.2">
      <c r="B1544" s="287" t="s">
        <v>876</v>
      </c>
      <c r="C1544" s="198">
        <v>1.713317712621E-2</v>
      </c>
      <c r="D1544" s="198">
        <v>1.713317712621E-2</v>
      </c>
      <c r="E1544" s="203">
        <f t="shared" si="24"/>
        <v>-4.0667385123779649</v>
      </c>
    </row>
    <row r="1545" spans="2:5" x14ac:dyDescent="0.2">
      <c r="B1545" s="287" t="s">
        <v>877</v>
      </c>
      <c r="C1545" s="198">
        <v>2.9795453106199999E-3</v>
      </c>
      <c r="D1545" s="198">
        <v>2.9795453106199999E-3</v>
      </c>
      <c r="E1545" s="203">
        <f t="shared" si="24"/>
        <v>-5.815984570435246</v>
      </c>
    </row>
    <row r="1546" spans="2:5" x14ac:dyDescent="0.2">
      <c r="B1546" s="287" t="s">
        <v>878</v>
      </c>
      <c r="C1546" s="198">
        <v>0.25362864923056999</v>
      </c>
      <c r="D1546" s="198">
        <v>0.25362864923056999</v>
      </c>
      <c r="E1546" s="203">
        <f t="shared" si="24"/>
        <v>-1.3718840926476235</v>
      </c>
    </row>
    <row r="1547" spans="2:5" x14ac:dyDescent="0.2">
      <c r="B1547" s="287" t="s">
        <v>879</v>
      </c>
      <c r="C1547" s="198">
        <v>9.3597618896799992E-3</v>
      </c>
      <c r="D1547" s="198">
        <v>9.3597618896799992E-3</v>
      </c>
      <c r="E1547" s="203">
        <f t="shared" si="24"/>
        <v>-4.6713354279529691</v>
      </c>
    </row>
    <row r="1548" spans="2:5" x14ac:dyDescent="0.2">
      <c r="B1548" s="287" t="s">
        <v>880</v>
      </c>
      <c r="C1548" s="198">
        <v>1.01323538725E-3</v>
      </c>
      <c r="D1548" s="198">
        <v>1.01323538725E-3</v>
      </c>
      <c r="E1548" s="203">
        <f t="shared" si="24"/>
        <v>-6.8946067142228147</v>
      </c>
    </row>
    <row r="1549" spans="2:5" x14ac:dyDescent="0.2">
      <c r="B1549" s="287" t="s">
        <v>881</v>
      </c>
      <c r="C1549" s="198">
        <v>4.2682540687700001E-3</v>
      </c>
      <c r="D1549" s="198">
        <v>4.2682540687700001E-3</v>
      </c>
      <c r="E1549" s="203">
        <f t="shared" si="24"/>
        <v>-5.4565504185491669</v>
      </c>
    </row>
    <row r="1550" spans="2:5" x14ac:dyDescent="0.2">
      <c r="B1550" s="287" t="s">
        <v>882</v>
      </c>
      <c r="C1550" s="198">
        <v>1.3710341333700001E-3</v>
      </c>
      <c r="D1550" s="198">
        <v>1.3710341333700001E-3</v>
      </c>
      <c r="E1550" s="203">
        <f t="shared" si="24"/>
        <v>-6.592189982016035</v>
      </c>
    </row>
    <row r="1551" spans="2:5" x14ac:dyDescent="0.2">
      <c r="B1551" s="287" t="s">
        <v>883</v>
      </c>
      <c r="C1551" s="198">
        <v>9.4610854284099995E-3</v>
      </c>
      <c r="D1551" s="198">
        <v>9.4610854284099995E-3</v>
      </c>
      <c r="E1551" s="203">
        <f t="shared" si="24"/>
        <v>-4.6605681637677767</v>
      </c>
    </row>
    <row r="1552" spans="2:5" x14ac:dyDescent="0.2">
      <c r="B1552" s="287" t="s">
        <v>884</v>
      </c>
      <c r="C1552" s="198">
        <v>9.594072573E-4</v>
      </c>
      <c r="D1552" s="198">
        <v>9.594072573E-4</v>
      </c>
      <c r="E1552" s="203">
        <f t="shared" si="24"/>
        <v>-6.9491949045096613</v>
      </c>
    </row>
    <row r="1553" spans="2:5" x14ac:dyDescent="0.2">
      <c r="B1553" s="287" t="s">
        <v>885</v>
      </c>
      <c r="C1553" s="198">
        <v>6.91533151795E-3</v>
      </c>
      <c r="D1553" s="198">
        <v>6.91533151795E-3</v>
      </c>
      <c r="E1553" s="203">
        <f t="shared" si="24"/>
        <v>-4.9740143731563107</v>
      </c>
    </row>
    <row r="1554" spans="2:5" x14ac:dyDescent="0.2">
      <c r="B1554" s="287" t="s">
        <v>886</v>
      </c>
      <c r="C1554" s="198">
        <v>1.1330378063453901</v>
      </c>
      <c r="D1554" s="198">
        <v>1.1330378063453901</v>
      </c>
      <c r="E1554" s="203">
        <f t="shared" si="24"/>
        <v>0.12490234984343003</v>
      </c>
    </row>
    <row r="1555" spans="2:5" x14ac:dyDescent="0.2">
      <c r="B1555" s="287" t="s">
        <v>887</v>
      </c>
      <c r="C1555" s="198">
        <v>9.1415996453679996E-2</v>
      </c>
      <c r="D1555" s="198">
        <v>9.1415996453679996E-2</v>
      </c>
      <c r="E1555" s="203">
        <f t="shared" si="24"/>
        <v>-2.3923347999309343</v>
      </c>
    </row>
    <row r="1556" spans="2:5" x14ac:dyDescent="0.2">
      <c r="B1556" s="287" t="s">
        <v>888</v>
      </c>
      <c r="C1556" s="198">
        <v>1.8586536634799999E-3</v>
      </c>
      <c r="D1556" s="198">
        <v>1.8586536634799999E-3</v>
      </c>
      <c r="E1556" s="203">
        <f t="shared" si="24"/>
        <v>-6.2879028901921057</v>
      </c>
    </row>
    <row r="1557" spans="2:5" x14ac:dyDescent="0.2">
      <c r="B1557" s="287" t="s">
        <v>889</v>
      </c>
      <c r="C1557" s="198">
        <v>1.67183838896E-3</v>
      </c>
      <c r="D1557" s="198">
        <v>1.67183838896E-3</v>
      </c>
      <c r="E1557" s="203">
        <f t="shared" si="24"/>
        <v>-6.393831426311821</v>
      </c>
    </row>
    <row r="1558" spans="2:5" x14ac:dyDescent="0.2">
      <c r="B1558" s="287" t="s">
        <v>890</v>
      </c>
      <c r="C1558" s="198">
        <v>1.22538154645E-3</v>
      </c>
      <c r="D1558" s="198">
        <v>1.22538154645E-3</v>
      </c>
      <c r="E1558" s="203">
        <f t="shared" si="24"/>
        <v>-6.7045030169912687</v>
      </c>
    </row>
    <row r="1559" spans="2:5" x14ac:dyDescent="0.2">
      <c r="B1559" s="287" t="s">
        <v>891</v>
      </c>
      <c r="C1559" s="198">
        <v>2.791463491862E-2</v>
      </c>
      <c r="D1559" s="198">
        <v>2.791463491862E-2</v>
      </c>
      <c r="E1559" s="203">
        <f t="shared" si="24"/>
        <v>-3.5786041786281007</v>
      </c>
    </row>
    <row r="1560" spans="2:5" x14ac:dyDescent="0.2">
      <c r="B1560" s="287" t="s">
        <v>892</v>
      </c>
      <c r="C1560" s="198">
        <v>3.4798302830699999E-3</v>
      </c>
      <c r="D1560" s="198">
        <v>3.4798302830699999E-3</v>
      </c>
      <c r="E1560" s="203">
        <f t="shared" si="24"/>
        <v>-5.6607717556177706</v>
      </c>
    </row>
    <row r="1561" spans="2:5" x14ac:dyDescent="0.2">
      <c r="B1561" s="287" t="s">
        <v>893</v>
      </c>
      <c r="C1561" s="198">
        <v>3.0140586409979998E-2</v>
      </c>
      <c r="D1561" s="198">
        <v>3.0140586409979998E-2</v>
      </c>
      <c r="E1561" s="203">
        <f t="shared" si="24"/>
        <v>-3.5018826297693413</v>
      </c>
    </row>
    <row r="1562" spans="2:5" x14ac:dyDescent="0.2">
      <c r="B1562" s="287" t="s">
        <v>894</v>
      </c>
      <c r="C1562" s="198">
        <v>4.2739535178269998E-2</v>
      </c>
      <c r="D1562" s="198">
        <v>4.2739535178269998E-2</v>
      </c>
      <c r="E1562" s="203">
        <f t="shared" si="24"/>
        <v>-3.1526309047171912</v>
      </c>
    </row>
    <row r="1563" spans="2:5" x14ac:dyDescent="0.2">
      <c r="B1563" s="287" t="s">
        <v>895</v>
      </c>
      <c r="C1563" s="198">
        <v>7.1876385282999996E-4</v>
      </c>
      <c r="D1563" s="198">
        <v>7.1876385282999996E-4</v>
      </c>
      <c r="E1563" s="203">
        <f t="shared" si="24"/>
        <v>-7.2379776925358366</v>
      </c>
    </row>
    <row r="1564" spans="2:5" x14ac:dyDescent="0.2">
      <c r="B1564" s="287" t="s">
        <v>896</v>
      </c>
      <c r="C1564" s="198">
        <v>9.1507820910999998E-4</v>
      </c>
      <c r="D1564" s="198">
        <v>9.1507820910999998E-4</v>
      </c>
      <c r="E1564" s="203">
        <f t="shared" si="24"/>
        <v>-6.9965010219043258</v>
      </c>
    </row>
    <row r="1565" spans="2:5" x14ac:dyDescent="0.2">
      <c r="B1565" s="287" t="s">
        <v>897</v>
      </c>
      <c r="C1565" s="198">
        <v>0.70995820404027998</v>
      </c>
      <c r="D1565" s="198">
        <v>0.70995820404027998</v>
      </c>
      <c r="E1565" s="203">
        <f t="shared" si="24"/>
        <v>-0.34254917822843955</v>
      </c>
    </row>
    <row r="1566" spans="2:5" x14ac:dyDescent="0.2">
      <c r="B1566" s="287" t="s">
        <v>898</v>
      </c>
      <c r="C1566" s="198">
        <v>0.18893040339434</v>
      </c>
      <c r="D1566" s="198">
        <v>0.18893040339434</v>
      </c>
      <c r="E1566" s="203">
        <f t="shared" si="24"/>
        <v>-1.6663765677468054</v>
      </c>
    </row>
    <row r="1567" spans="2:5" x14ac:dyDescent="0.2">
      <c r="B1567" s="287" t="s">
        <v>899</v>
      </c>
      <c r="C1567" s="198">
        <v>1.00690266608E-3</v>
      </c>
      <c r="D1567" s="198">
        <v>1.00690266608E-3</v>
      </c>
      <c r="E1567" s="203">
        <f t="shared" si="24"/>
        <v>-6.9008763272360998</v>
      </c>
    </row>
    <row r="1568" spans="2:5" x14ac:dyDescent="0.2">
      <c r="B1568" s="287" t="s">
        <v>900</v>
      </c>
      <c r="C1568" s="198">
        <v>0.18102083465265001</v>
      </c>
      <c r="D1568" s="198">
        <v>0.18102083465265001</v>
      </c>
      <c r="E1568" s="203">
        <f t="shared" si="24"/>
        <v>-1.7091431457626185</v>
      </c>
    </row>
    <row r="1569" spans="2:5" x14ac:dyDescent="0.2">
      <c r="B1569" s="287" t="s">
        <v>901</v>
      </c>
      <c r="C1569" s="198">
        <v>0.26342220252041998</v>
      </c>
      <c r="D1569" s="198">
        <v>0.26342220252041998</v>
      </c>
      <c r="E1569" s="203">
        <f t="shared" si="24"/>
        <v>-1.3339972011964005</v>
      </c>
    </row>
    <row r="1570" spans="2:5" x14ac:dyDescent="0.2">
      <c r="B1570" s="287" t="s">
        <v>902</v>
      </c>
      <c r="C1570" s="198">
        <v>4.2036603128360002E-2</v>
      </c>
      <c r="D1570" s="198">
        <v>4.2036603128360002E-2</v>
      </c>
      <c r="E1570" s="203">
        <f t="shared" si="24"/>
        <v>-3.1692145371808702</v>
      </c>
    </row>
    <row r="1571" spans="2:5" x14ac:dyDescent="0.2">
      <c r="B1571" s="287" t="s">
        <v>903</v>
      </c>
      <c r="C1571" s="198">
        <v>0</v>
      </c>
      <c r="D1571" s="198">
        <v>0</v>
      </c>
      <c r="E1571" s="203" t="str">
        <f t="shared" si="24"/>
        <v/>
      </c>
    </row>
    <row r="1572" spans="2:5" x14ac:dyDescent="0.2">
      <c r="B1572" s="287" t="s">
        <v>904</v>
      </c>
      <c r="C1572" s="198">
        <v>0.16106643024507999</v>
      </c>
      <c r="D1572" s="198">
        <v>0.16106643024507999</v>
      </c>
      <c r="E1572" s="203">
        <f t="shared" si="24"/>
        <v>-1.8259383888799738</v>
      </c>
    </row>
    <row r="1573" spans="2:5" x14ac:dyDescent="0.2">
      <c r="B1573" s="287" t="s">
        <v>905</v>
      </c>
      <c r="C1573" s="198">
        <v>3.7233234120700003E-2</v>
      </c>
      <c r="D1573" s="198">
        <v>3.7233234120700003E-2</v>
      </c>
      <c r="E1573" s="203">
        <f t="shared" si="24"/>
        <v>-3.2905535261972632</v>
      </c>
    </row>
    <row r="1574" spans="2:5" x14ac:dyDescent="0.2">
      <c r="B1574" s="287" t="s">
        <v>906</v>
      </c>
      <c r="C1574" s="198">
        <v>7.8209106453E-4</v>
      </c>
      <c r="D1574" s="198">
        <v>7.8209106453E-4</v>
      </c>
      <c r="E1574" s="203">
        <f t="shared" si="24"/>
        <v>-7.1535393733932056</v>
      </c>
    </row>
    <row r="1575" spans="2:5" x14ac:dyDescent="0.2">
      <c r="B1575" s="287" t="s">
        <v>907</v>
      </c>
      <c r="C1575" s="198">
        <v>2.29117851941E-2</v>
      </c>
      <c r="D1575" s="198">
        <v>2.29117851941E-2</v>
      </c>
      <c r="E1575" s="203">
        <f t="shared" si="24"/>
        <v>-3.776103863505357</v>
      </c>
    </row>
    <row r="1576" spans="2:5" x14ac:dyDescent="0.2">
      <c r="B1576" s="287" t="s">
        <v>908</v>
      </c>
      <c r="C1576" s="198">
        <v>0.21821923880692001</v>
      </c>
      <c r="D1576" s="198">
        <v>0.21821923880692001</v>
      </c>
      <c r="E1576" s="203">
        <f t="shared" si="24"/>
        <v>-1.5222550389524512</v>
      </c>
    </row>
    <row r="1577" spans="2:5" x14ac:dyDescent="0.2">
      <c r="B1577" s="287" t="s">
        <v>909</v>
      </c>
      <c r="C1577" s="198">
        <v>5.6377050218480003E-2</v>
      </c>
      <c r="D1577" s="198">
        <v>5.6377050218480003E-2</v>
      </c>
      <c r="E1577" s="203">
        <f t="shared" si="24"/>
        <v>-2.8756931143087363</v>
      </c>
    </row>
    <row r="1578" spans="2:5" x14ac:dyDescent="0.2">
      <c r="B1578" s="287" t="s">
        <v>910</v>
      </c>
      <c r="C1578" s="198">
        <v>1.7962763599519999E-2</v>
      </c>
      <c r="D1578" s="198">
        <v>1.7962763599519999E-2</v>
      </c>
      <c r="E1578" s="203">
        <f t="shared" si="24"/>
        <v>-4.0194543526939954</v>
      </c>
    </row>
    <row r="1579" spans="2:5" x14ac:dyDescent="0.2">
      <c r="B1579" s="287" t="s">
        <v>911</v>
      </c>
      <c r="C1579" s="198">
        <v>9.0241276677000004E-4</v>
      </c>
      <c r="D1579" s="198">
        <v>9.0241276677000004E-4</v>
      </c>
      <c r="E1579" s="203">
        <f t="shared" si="24"/>
        <v>-7.0104385297474172</v>
      </c>
    </row>
    <row r="1580" spans="2:5" x14ac:dyDescent="0.2">
      <c r="B1580" s="287" t="s">
        <v>912</v>
      </c>
      <c r="C1580" s="198">
        <v>5.4334747641099999E-3</v>
      </c>
      <c r="D1580" s="198">
        <v>5.4334747641099999E-3</v>
      </c>
      <c r="E1580" s="203">
        <f t="shared" si="24"/>
        <v>-5.2151764299720158</v>
      </c>
    </row>
    <row r="1581" spans="2:5" x14ac:dyDescent="0.2">
      <c r="B1581" s="287" t="s">
        <v>913</v>
      </c>
      <c r="C1581" s="198">
        <v>2.1974542460900001E-3</v>
      </c>
      <c r="D1581" s="198">
        <v>2.1974542460900001E-3</v>
      </c>
      <c r="E1581" s="203">
        <f t="shared" si="24"/>
        <v>-6.1204557495136225</v>
      </c>
    </row>
    <row r="1582" spans="2:5" x14ac:dyDescent="0.2">
      <c r="B1582" s="287" t="s">
        <v>914</v>
      </c>
      <c r="C1582" s="198">
        <v>1.5958457349100001E-3</v>
      </c>
      <c r="D1582" s="198">
        <v>1.5958457349100001E-3</v>
      </c>
      <c r="E1582" s="203">
        <f t="shared" si="24"/>
        <v>-6.4403514419507015</v>
      </c>
    </row>
    <row r="1583" spans="2:5" x14ac:dyDescent="0.2">
      <c r="B1583" s="287" t="s">
        <v>915</v>
      </c>
      <c r="C1583" s="198">
        <v>3.8629599138700001E-3</v>
      </c>
      <c r="D1583" s="198">
        <v>3.8629599138700001E-3</v>
      </c>
      <c r="E1583" s="203">
        <f t="shared" si="24"/>
        <v>-5.5563215722946238</v>
      </c>
    </row>
    <row r="1584" spans="2:5" x14ac:dyDescent="0.2">
      <c r="B1584" s="287" t="s">
        <v>916</v>
      </c>
      <c r="C1584" s="198">
        <v>0</v>
      </c>
      <c r="D1584" s="198">
        <v>0</v>
      </c>
      <c r="E1584" s="203" t="str">
        <f t="shared" si="24"/>
        <v/>
      </c>
    </row>
    <row r="1585" spans="2:5" x14ac:dyDescent="0.2">
      <c r="B1585" s="287" t="s">
        <v>917</v>
      </c>
      <c r="C1585" s="198">
        <v>0.39777088214806</v>
      </c>
      <c r="D1585" s="198">
        <v>0.39777088214806</v>
      </c>
      <c r="E1585" s="203">
        <f t="shared" si="24"/>
        <v>-0.92187911245584198</v>
      </c>
    </row>
    <row r="1586" spans="2:5" x14ac:dyDescent="0.2">
      <c r="B1586" s="287" t="s">
        <v>918</v>
      </c>
      <c r="C1586" s="198">
        <v>6.48154011779E-3</v>
      </c>
      <c r="D1586" s="198">
        <v>6.48154011779E-3</v>
      </c>
      <c r="E1586" s="203">
        <f t="shared" si="24"/>
        <v>-5.0387971243591307</v>
      </c>
    </row>
    <row r="1587" spans="2:5" x14ac:dyDescent="0.2">
      <c r="B1587" s="287" t="s">
        <v>919</v>
      </c>
      <c r="C1587" s="198">
        <v>2.2766132607200001E-3</v>
      </c>
      <c r="D1587" s="198">
        <v>2.2766132607200001E-3</v>
      </c>
      <c r="E1587" s="203">
        <f t="shared" si="24"/>
        <v>-6.0850663522987665</v>
      </c>
    </row>
    <row r="1588" spans="2:5" x14ac:dyDescent="0.2">
      <c r="B1588" s="287" t="s">
        <v>920</v>
      </c>
      <c r="C1588" s="198">
        <v>8.6314989551000004E-3</v>
      </c>
      <c r="D1588" s="198">
        <v>8.6314989551000004E-3</v>
      </c>
      <c r="E1588" s="203">
        <f t="shared" si="24"/>
        <v>-4.7523370977642729</v>
      </c>
    </row>
    <row r="1589" spans="2:5" x14ac:dyDescent="0.2">
      <c r="B1589" s="287" t="s">
        <v>921</v>
      </c>
      <c r="C1589" s="198">
        <v>3.2116395415110001E-2</v>
      </c>
      <c r="D1589" s="198">
        <v>3.2116395415110001E-2</v>
      </c>
      <c r="E1589" s="203">
        <f t="shared" si="24"/>
        <v>-3.4383886186446344</v>
      </c>
    </row>
    <row r="1590" spans="2:5" x14ac:dyDescent="0.2">
      <c r="B1590" s="287" t="s">
        <v>922</v>
      </c>
      <c r="C1590" s="198">
        <v>8.0742194921E-4</v>
      </c>
      <c r="D1590" s="198">
        <v>8.0742194921E-4</v>
      </c>
      <c r="E1590" s="203">
        <f t="shared" si="24"/>
        <v>-7.1216641648641605</v>
      </c>
    </row>
    <row r="1591" spans="2:5" x14ac:dyDescent="0.2">
      <c r="B1591" s="287" t="s">
        <v>923</v>
      </c>
      <c r="C1591" s="198">
        <v>2.7230701032000002E-4</v>
      </c>
      <c r="D1591" s="198">
        <v>2.7230701032000002E-4</v>
      </c>
      <c r="E1591" s="203">
        <f t="shared" si="24"/>
        <v>-8.208580413775703</v>
      </c>
    </row>
    <row r="1592" spans="2:5" x14ac:dyDescent="0.2">
      <c r="B1592" s="287" t="s">
        <v>924</v>
      </c>
      <c r="C1592" s="198">
        <v>0.18230321068963001</v>
      </c>
      <c r="D1592" s="198">
        <v>0.18230321068963001</v>
      </c>
      <c r="E1592" s="203">
        <f t="shared" si="24"/>
        <v>-1.7020839853317664</v>
      </c>
    </row>
    <row r="1593" spans="2:5" x14ac:dyDescent="0.2">
      <c r="B1593" s="287" t="s">
        <v>925</v>
      </c>
      <c r="C1593" s="198">
        <v>4.7717054018110001E-2</v>
      </c>
      <c r="D1593" s="198">
        <v>4.7717054018110001E-2</v>
      </c>
      <c r="E1593" s="203">
        <f t="shared" si="24"/>
        <v>-3.0424664184001262</v>
      </c>
    </row>
    <row r="1594" spans="2:5" x14ac:dyDescent="0.2">
      <c r="B1594" s="287" t="s">
        <v>926</v>
      </c>
      <c r="C1594" s="198">
        <v>0.28606801342537003</v>
      </c>
      <c r="D1594" s="198">
        <v>0.28606801342537003</v>
      </c>
      <c r="E1594" s="203">
        <f t="shared" si="24"/>
        <v>-1.2515256872547897</v>
      </c>
    </row>
    <row r="1595" spans="2:5" x14ac:dyDescent="0.2">
      <c r="B1595" s="287" t="s">
        <v>927</v>
      </c>
      <c r="C1595" s="198">
        <v>6.3928820213999997E-3</v>
      </c>
      <c r="D1595" s="198">
        <v>6.3928820213999997E-3</v>
      </c>
      <c r="E1595" s="203">
        <f t="shared" si="24"/>
        <v>-5.0525700917085157</v>
      </c>
    </row>
    <row r="1596" spans="2:5" x14ac:dyDescent="0.2">
      <c r="B1596" s="287" t="s">
        <v>928</v>
      </c>
      <c r="C1596" s="198">
        <v>1.9441453992799999E-3</v>
      </c>
      <c r="D1596" s="198">
        <v>1.9441453992799999E-3</v>
      </c>
      <c r="E1596" s="203">
        <f t="shared" si="24"/>
        <v>-6.2429327818724989</v>
      </c>
    </row>
    <row r="1597" spans="2:5" x14ac:dyDescent="0.2">
      <c r="B1597" s="287" t="s">
        <v>929</v>
      </c>
      <c r="C1597" s="198">
        <v>1.231397631562E-2</v>
      </c>
      <c r="D1597" s="198">
        <v>1.231397631562E-2</v>
      </c>
      <c r="E1597" s="203">
        <f t="shared" si="24"/>
        <v>-4.3970203758651163</v>
      </c>
    </row>
    <row r="1598" spans="2:5" x14ac:dyDescent="0.2">
      <c r="B1598" s="287" t="s">
        <v>930</v>
      </c>
      <c r="C1598" s="198">
        <v>2.4776771578749999E-2</v>
      </c>
      <c r="D1598" s="198">
        <v>2.4776771578749999E-2</v>
      </c>
      <c r="E1598" s="203">
        <f t="shared" si="24"/>
        <v>-3.6978486946121749</v>
      </c>
    </row>
    <row r="1599" spans="2:5" x14ac:dyDescent="0.2">
      <c r="B1599" s="287" t="s">
        <v>931</v>
      </c>
      <c r="C1599" s="198">
        <v>1.2358305363809999E-2</v>
      </c>
      <c r="D1599" s="198">
        <v>1.2358305363809999E-2</v>
      </c>
      <c r="E1599" s="203">
        <f t="shared" si="24"/>
        <v>-4.39342694284041</v>
      </c>
    </row>
    <row r="1600" spans="2:5" x14ac:dyDescent="0.2">
      <c r="B1600" s="287" t="s">
        <v>932</v>
      </c>
      <c r="C1600" s="198">
        <v>1.0129187511870001E-2</v>
      </c>
      <c r="D1600" s="198">
        <v>1.0129187511870001E-2</v>
      </c>
      <c r="E1600" s="203">
        <f t="shared" si="24"/>
        <v>-4.5923341700714966</v>
      </c>
    </row>
    <row r="1601" spans="2:5" x14ac:dyDescent="0.2">
      <c r="B1601" s="287" t="s">
        <v>933</v>
      </c>
      <c r="C1601" s="198">
        <v>6.2475460705469998E-2</v>
      </c>
      <c r="D1601" s="198">
        <v>6.2475460705469998E-2</v>
      </c>
      <c r="E1601" s="203">
        <f t="shared" si="24"/>
        <v>-2.7729814280510956</v>
      </c>
    </row>
    <row r="1602" spans="2:5" x14ac:dyDescent="0.2">
      <c r="B1602" s="287" t="s">
        <v>934</v>
      </c>
      <c r="C1602" s="198">
        <v>1.16522069533E-3</v>
      </c>
      <c r="D1602" s="198">
        <v>1.16522069533E-3</v>
      </c>
      <c r="E1602" s="203">
        <f t="shared" ref="E1602:E1665" si="25">IF(D1602=0,"",LN(D1602))</f>
        <v>-6.7548447718540929</v>
      </c>
    </row>
    <row r="1603" spans="2:5" x14ac:dyDescent="0.2">
      <c r="B1603" s="287" t="s">
        <v>935</v>
      </c>
      <c r="C1603" s="198">
        <v>2.3019441454E-3</v>
      </c>
      <c r="D1603" s="198">
        <v>2.3019441454E-3</v>
      </c>
      <c r="E1603" s="203">
        <f t="shared" si="25"/>
        <v>-6.0740012324868013</v>
      </c>
    </row>
    <row r="1604" spans="2:5" x14ac:dyDescent="0.2">
      <c r="B1604" s="287" t="s">
        <v>936</v>
      </c>
      <c r="C1604" s="198">
        <v>5.9305933759700004E-3</v>
      </c>
      <c r="D1604" s="198">
        <v>5.9305933759700004E-3</v>
      </c>
      <c r="E1604" s="203">
        <f t="shared" si="25"/>
        <v>-5.1276310075771621</v>
      </c>
    </row>
    <row r="1605" spans="2:5" x14ac:dyDescent="0.2">
      <c r="B1605" s="287" t="s">
        <v>937</v>
      </c>
      <c r="C1605" s="198">
        <v>4.51206383383E-3</v>
      </c>
      <c r="D1605" s="198">
        <v>4.51206383383E-3</v>
      </c>
      <c r="E1605" s="203">
        <f t="shared" si="25"/>
        <v>-5.4010006173177496</v>
      </c>
    </row>
    <row r="1606" spans="2:5" x14ac:dyDescent="0.2">
      <c r="B1606" s="287" t="s">
        <v>938</v>
      </c>
      <c r="C1606" s="198">
        <v>1.666138939902E-2</v>
      </c>
      <c r="D1606" s="198">
        <v>1.666138939902E-2</v>
      </c>
      <c r="E1606" s="203">
        <f t="shared" si="25"/>
        <v>-4.0946612484206817</v>
      </c>
    </row>
    <row r="1607" spans="2:5" x14ac:dyDescent="0.2">
      <c r="B1607" s="287" t="s">
        <v>939</v>
      </c>
      <c r="C1607" s="198">
        <v>2.275663352543E-2</v>
      </c>
      <c r="D1607" s="198">
        <v>2.275663352543E-2</v>
      </c>
      <c r="E1607" s="203">
        <f t="shared" si="25"/>
        <v>-3.7828985925520104</v>
      </c>
    </row>
    <row r="1608" spans="2:5" x14ac:dyDescent="0.2">
      <c r="B1608" s="287" t="s">
        <v>940</v>
      </c>
      <c r="C1608" s="198">
        <v>4.3695776075000003E-3</v>
      </c>
      <c r="D1608" s="198">
        <v>4.3695776075000003E-3</v>
      </c>
      <c r="E1608" s="203">
        <f t="shared" si="25"/>
        <v>-5.4330889318689124</v>
      </c>
    </row>
    <row r="1609" spans="2:5" x14ac:dyDescent="0.2">
      <c r="B1609" s="287" t="s">
        <v>941</v>
      </c>
      <c r="C1609" s="198">
        <v>0.15161484389842</v>
      </c>
      <c r="D1609" s="198">
        <v>0.15161484389842</v>
      </c>
      <c r="E1609" s="203">
        <f t="shared" si="25"/>
        <v>-1.8864118956699869</v>
      </c>
    </row>
    <row r="1610" spans="2:5" x14ac:dyDescent="0.2">
      <c r="B1610" s="287" t="s">
        <v>942</v>
      </c>
      <c r="C1610" s="198">
        <v>8.7771515420200005E-3</v>
      </c>
      <c r="D1610" s="198">
        <v>8.7771515420200005E-3</v>
      </c>
      <c r="E1610" s="203">
        <f t="shared" si="25"/>
        <v>-4.7356033497105674</v>
      </c>
    </row>
    <row r="1611" spans="2:5" x14ac:dyDescent="0.2">
      <c r="B1611" s="287" t="s">
        <v>943</v>
      </c>
      <c r="C1611" s="198">
        <v>0.19654233424101999</v>
      </c>
      <c r="D1611" s="198">
        <v>0.19654233424101999</v>
      </c>
      <c r="E1611" s="203">
        <f t="shared" si="25"/>
        <v>-1.6268774294468662</v>
      </c>
    </row>
    <row r="1612" spans="2:5" x14ac:dyDescent="0.2">
      <c r="B1612" s="287" t="s">
        <v>944</v>
      </c>
      <c r="C1612" s="198">
        <v>4.6073712874419998E-2</v>
      </c>
      <c r="D1612" s="198">
        <v>4.6073712874419998E-2</v>
      </c>
      <c r="E1612" s="203">
        <f t="shared" si="25"/>
        <v>-3.0775127112604022</v>
      </c>
    </row>
    <row r="1613" spans="2:5" x14ac:dyDescent="0.2">
      <c r="B1613" s="287" t="s">
        <v>945</v>
      </c>
      <c r="C1613" s="198">
        <v>7.5755176999559998E-2</v>
      </c>
      <c r="D1613" s="198">
        <v>7.5755176999559998E-2</v>
      </c>
      <c r="E1613" s="203">
        <f t="shared" si="25"/>
        <v>-2.5802484936994357</v>
      </c>
    </row>
    <row r="1614" spans="2:5" x14ac:dyDescent="0.2">
      <c r="B1614" s="287" t="s">
        <v>946</v>
      </c>
      <c r="C1614" s="198">
        <v>2.8969032993479998E-2</v>
      </c>
      <c r="D1614" s="198">
        <v>2.8969032993479998E-2</v>
      </c>
      <c r="E1614" s="203">
        <f t="shared" si="25"/>
        <v>-3.5415278473410057</v>
      </c>
    </row>
    <row r="1615" spans="2:5" x14ac:dyDescent="0.2">
      <c r="B1615" s="287" t="s">
        <v>947</v>
      </c>
      <c r="C1615" s="198">
        <v>5.7216135773499998E-3</v>
      </c>
      <c r="D1615" s="198">
        <v>5.7216135773499998E-3</v>
      </c>
      <c r="E1615" s="203">
        <f t="shared" si="25"/>
        <v>-5.1635044194291382</v>
      </c>
    </row>
    <row r="1616" spans="2:5" x14ac:dyDescent="0.2">
      <c r="B1616" s="287" t="s">
        <v>948</v>
      </c>
      <c r="C1616" s="198">
        <v>0.45405927427015003</v>
      </c>
      <c r="D1616" s="198">
        <v>0.45405927427015003</v>
      </c>
      <c r="E1616" s="203">
        <f t="shared" si="25"/>
        <v>-0.78952752939660298</v>
      </c>
    </row>
    <row r="1617" spans="2:5" x14ac:dyDescent="0.2">
      <c r="B1617" s="287" t="s">
        <v>949</v>
      </c>
      <c r="C1617" s="198">
        <v>1.5008549173600001E-3</v>
      </c>
      <c r="D1617" s="198">
        <v>1.5008549173600001E-3</v>
      </c>
      <c r="E1617" s="203">
        <f t="shared" si="25"/>
        <v>-6.5017203883242178</v>
      </c>
    </row>
    <row r="1618" spans="2:5" x14ac:dyDescent="0.2">
      <c r="B1618" s="287" t="s">
        <v>950</v>
      </c>
      <c r="C1618" s="198">
        <v>8.3275283388999999E-4</v>
      </c>
      <c r="D1618" s="198">
        <v>8.3275283388999999E-4</v>
      </c>
      <c r="E1618" s="203">
        <f t="shared" si="25"/>
        <v>-7.0907736778461405</v>
      </c>
    </row>
    <row r="1619" spans="2:5" x14ac:dyDescent="0.2">
      <c r="B1619" s="287" t="s">
        <v>951</v>
      </c>
      <c r="C1619" s="198">
        <v>1.6550566778539999E-2</v>
      </c>
      <c r="D1619" s="198">
        <v>1.6550566778539999E-2</v>
      </c>
      <c r="E1619" s="203">
        <f t="shared" si="25"/>
        <v>-4.1013349313079992</v>
      </c>
    </row>
    <row r="1620" spans="2:5" x14ac:dyDescent="0.2">
      <c r="B1620" s="287" t="s">
        <v>952</v>
      </c>
      <c r="C1620" s="198">
        <v>9.0557912735000001E-4</v>
      </c>
      <c r="D1620" s="198">
        <v>9.0557912735000001E-4</v>
      </c>
      <c r="E1620" s="203">
        <f t="shared" si="25"/>
        <v>-7.0069358992019106</v>
      </c>
    </row>
    <row r="1621" spans="2:5" x14ac:dyDescent="0.2">
      <c r="B1621" s="287" t="s">
        <v>953</v>
      </c>
      <c r="C1621" s="198">
        <v>1.9701095560759999E-2</v>
      </c>
      <c r="D1621" s="198">
        <v>1.9701095560759999E-2</v>
      </c>
      <c r="E1621" s="203">
        <f t="shared" si="25"/>
        <v>-3.9270810325631769</v>
      </c>
    </row>
    <row r="1622" spans="2:5" x14ac:dyDescent="0.2">
      <c r="B1622" s="287" t="s">
        <v>954</v>
      </c>
      <c r="C1622" s="198">
        <v>9.7903869292600004E-3</v>
      </c>
      <c r="D1622" s="198">
        <v>9.7903869292600004E-3</v>
      </c>
      <c r="E1622" s="203">
        <f t="shared" si="25"/>
        <v>-4.6263543003136798</v>
      </c>
    </row>
    <row r="1623" spans="2:5" x14ac:dyDescent="0.2">
      <c r="B1623" s="287" t="s">
        <v>955</v>
      </c>
      <c r="C1623" s="198">
        <v>9.594072573E-4</v>
      </c>
      <c r="D1623" s="198">
        <v>9.594072573E-4</v>
      </c>
      <c r="E1623" s="203">
        <f t="shared" si="25"/>
        <v>-6.9491949045096613</v>
      </c>
    </row>
    <row r="1624" spans="2:5" x14ac:dyDescent="0.2">
      <c r="B1624" s="287" t="s">
        <v>956</v>
      </c>
      <c r="C1624" s="198">
        <v>1.0987271230399999E-3</v>
      </c>
      <c r="D1624" s="198">
        <v>1.0987271230399999E-3</v>
      </c>
      <c r="E1624" s="203">
        <f t="shared" si="25"/>
        <v>-6.8136029300781189</v>
      </c>
    </row>
    <row r="1625" spans="2:5" x14ac:dyDescent="0.2">
      <c r="B1625" s="287" t="s">
        <v>957</v>
      </c>
      <c r="C1625" s="198">
        <v>1.3836995757080001E-2</v>
      </c>
      <c r="D1625" s="198">
        <v>1.3836995757080001E-2</v>
      </c>
      <c r="E1625" s="203">
        <f t="shared" si="25"/>
        <v>-4.2804094219307682</v>
      </c>
    </row>
    <row r="1626" spans="2:5" x14ac:dyDescent="0.2">
      <c r="B1626" s="287" t="s">
        <v>958</v>
      </c>
      <c r="C1626" s="198">
        <v>1.31087328225E-3</v>
      </c>
      <c r="D1626" s="198">
        <v>1.31087328225E-3</v>
      </c>
      <c r="E1626" s="203">
        <f t="shared" si="25"/>
        <v>-6.6370617361948492</v>
      </c>
    </row>
    <row r="1627" spans="2:5" x14ac:dyDescent="0.2">
      <c r="B1627" s="287" t="s">
        <v>959</v>
      </c>
      <c r="C1627" s="198">
        <v>7.1053131530599998E-3</v>
      </c>
      <c r="D1627" s="198">
        <v>7.1053131530599998E-3</v>
      </c>
      <c r="E1627" s="203">
        <f t="shared" si="25"/>
        <v>-4.9469124433783103</v>
      </c>
    </row>
    <row r="1628" spans="2:5" x14ac:dyDescent="0.2">
      <c r="B1628" s="287" t="s">
        <v>960</v>
      </c>
      <c r="C1628" s="198">
        <v>1.6759546577160001E-2</v>
      </c>
      <c r="D1628" s="198">
        <v>1.6759546577160001E-2</v>
      </c>
      <c r="E1628" s="203">
        <f t="shared" si="25"/>
        <v>-4.0887872381628974</v>
      </c>
    </row>
    <row r="1629" spans="2:5" x14ac:dyDescent="0.2">
      <c r="B1629" s="287" t="s">
        <v>961</v>
      </c>
      <c r="C1629" s="198">
        <v>1.0993603951619999E-2</v>
      </c>
      <c r="D1629" s="198">
        <v>1.0993603951619999E-2</v>
      </c>
      <c r="E1629" s="203">
        <f t="shared" si="25"/>
        <v>-4.5104416342402125</v>
      </c>
    </row>
    <row r="1630" spans="2:5" x14ac:dyDescent="0.2">
      <c r="B1630" s="287" t="s">
        <v>962</v>
      </c>
      <c r="C1630" s="198">
        <v>4.7416249762519999E-2</v>
      </c>
      <c r="D1630" s="198">
        <v>4.7416249762519999E-2</v>
      </c>
      <c r="E1630" s="203">
        <f t="shared" si="25"/>
        <v>-3.0487902870370465</v>
      </c>
    </row>
    <row r="1631" spans="2:5" x14ac:dyDescent="0.2">
      <c r="B1631" s="287" t="s">
        <v>963</v>
      </c>
      <c r="C1631" s="198">
        <v>6.8947501741499995E-2</v>
      </c>
      <c r="D1631" s="198">
        <v>6.8947501741499995E-2</v>
      </c>
      <c r="E1631" s="203">
        <f t="shared" si="25"/>
        <v>-2.6744099082999062</v>
      </c>
    </row>
    <row r="1632" spans="2:5" x14ac:dyDescent="0.2">
      <c r="B1632" s="287" t="s">
        <v>964</v>
      </c>
      <c r="C1632" s="198">
        <v>3.9896143373000003E-4</v>
      </c>
      <c r="D1632" s="198">
        <v>3.9896143373000003E-4</v>
      </c>
      <c r="E1632" s="203">
        <f t="shared" si="25"/>
        <v>-7.8266458030643262</v>
      </c>
    </row>
    <row r="1633" spans="2:5" x14ac:dyDescent="0.2">
      <c r="B1633" s="287" t="s">
        <v>965</v>
      </c>
      <c r="C1633" s="198">
        <v>1.1335570894799999E-3</v>
      </c>
      <c r="D1633" s="198">
        <v>1.1335570894799999E-3</v>
      </c>
      <c r="E1633" s="203">
        <f t="shared" si="25"/>
        <v>-6.7823947236211248</v>
      </c>
    </row>
    <row r="1634" spans="2:5" x14ac:dyDescent="0.2">
      <c r="B1634" s="287" t="s">
        <v>966</v>
      </c>
      <c r="C1634" s="198">
        <v>1.79532645178E-3</v>
      </c>
      <c r="D1634" s="198">
        <v>1.79532645178E-3</v>
      </c>
      <c r="E1634" s="203">
        <f t="shared" si="25"/>
        <v>-6.3225684062908369</v>
      </c>
    </row>
    <row r="1635" spans="2:5" x14ac:dyDescent="0.2">
      <c r="B1635" s="287" t="s">
        <v>967</v>
      </c>
      <c r="C1635" s="198">
        <v>0.38007409283769</v>
      </c>
      <c r="D1635" s="198">
        <v>0.38007409283769</v>
      </c>
      <c r="E1635" s="203">
        <f t="shared" si="25"/>
        <v>-0.96738906411624404</v>
      </c>
    </row>
    <row r="1636" spans="2:5" x14ac:dyDescent="0.2">
      <c r="B1636" s="287" t="s">
        <v>968</v>
      </c>
      <c r="C1636" s="198">
        <v>1.31087328225E-3</v>
      </c>
      <c r="D1636" s="198">
        <v>1.31087328225E-3</v>
      </c>
      <c r="E1636" s="203">
        <f t="shared" si="25"/>
        <v>-6.6370617361948492</v>
      </c>
    </row>
    <row r="1637" spans="2:5" x14ac:dyDescent="0.2">
      <c r="B1637" s="287" t="s">
        <v>969</v>
      </c>
      <c r="C1637" s="198">
        <v>1.287442213919E-2</v>
      </c>
      <c r="D1637" s="198">
        <v>1.287442213919E-2</v>
      </c>
      <c r="E1637" s="203">
        <f t="shared" si="25"/>
        <v>-4.3525127158325914</v>
      </c>
    </row>
    <row r="1638" spans="2:5" x14ac:dyDescent="0.2">
      <c r="B1638" s="287" t="s">
        <v>970</v>
      </c>
      <c r="C1638" s="198">
        <v>1.111392565385E-2</v>
      </c>
      <c r="D1638" s="198">
        <v>1.111392565385E-2</v>
      </c>
      <c r="E1638" s="203">
        <f t="shared" si="25"/>
        <v>-4.4995563935610337</v>
      </c>
    </row>
    <row r="1639" spans="2:5" x14ac:dyDescent="0.2">
      <c r="B1639" s="287" t="s">
        <v>971</v>
      </c>
      <c r="C1639" s="198">
        <v>0.17664175796340001</v>
      </c>
      <c r="D1639" s="198">
        <v>0.17664175796340001</v>
      </c>
      <c r="E1639" s="203">
        <f t="shared" si="25"/>
        <v>-1.7336315637044786</v>
      </c>
    </row>
    <row r="1640" spans="2:5" x14ac:dyDescent="0.2">
      <c r="B1640" s="287" t="s">
        <v>972</v>
      </c>
      <c r="C1640" s="198">
        <v>2.3209423089099999E-3</v>
      </c>
      <c r="D1640" s="198">
        <v>2.3209423089099999E-3</v>
      </c>
      <c r="E1640" s="203">
        <f t="shared" si="25"/>
        <v>-6.0657820081340423</v>
      </c>
    </row>
    <row r="1641" spans="2:5" x14ac:dyDescent="0.2">
      <c r="B1641" s="287" t="s">
        <v>973</v>
      </c>
      <c r="C1641" s="198">
        <v>3.7679690963E-4</v>
      </c>
      <c r="D1641" s="198">
        <v>3.7679690963E-4</v>
      </c>
      <c r="E1641" s="203">
        <f t="shared" si="25"/>
        <v>-7.8838042169145952</v>
      </c>
    </row>
    <row r="1642" spans="2:5" x14ac:dyDescent="0.2">
      <c r="B1642" s="287" t="s">
        <v>974</v>
      </c>
      <c r="C1642" s="198">
        <v>5.910328668229E-2</v>
      </c>
      <c r="D1642" s="198">
        <v>5.910328668229E-2</v>
      </c>
      <c r="E1642" s="203">
        <f t="shared" si="25"/>
        <v>-2.8284687438948977</v>
      </c>
    </row>
    <row r="1643" spans="2:5" x14ac:dyDescent="0.2">
      <c r="B1643" s="287" t="s">
        <v>975</v>
      </c>
      <c r="C1643" s="198">
        <v>4.4740675068100002E-3</v>
      </c>
      <c r="D1643" s="198">
        <v>4.4740675068100002E-3</v>
      </c>
      <c r="E1643" s="203">
        <f t="shared" si="25"/>
        <v>-5.4094573273355868</v>
      </c>
    </row>
    <row r="1644" spans="2:5" x14ac:dyDescent="0.2">
      <c r="B1644" s="287" t="s">
        <v>976</v>
      </c>
      <c r="C1644" s="198">
        <v>5.1143056171240001E-2</v>
      </c>
      <c r="D1644" s="198">
        <v>5.1143056171240001E-2</v>
      </c>
      <c r="E1644" s="203">
        <f t="shared" si="25"/>
        <v>-2.9731285500278979</v>
      </c>
    </row>
    <row r="1645" spans="2:5" x14ac:dyDescent="0.2">
      <c r="B1645" s="287" t="s">
        <v>977</v>
      </c>
      <c r="C1645" s="198">
        <v>1.44069406624E-3</v>
      </c>
      <c r="D1645" s="198">
        <v>1.44069406624E-3</v>
      </c>
      <c r="E1645" s="203">
        <f t="shared" si="25"/>
        <v>-6.5426302910698668</v>
      </c>
    </row>
    <row r="1646" spans="2:5" x14ac:dyDescent="0.2">
      <c r="B1646" s="287" t="s">
        <v>978</v>
      </c>
      <c r="C1646" s="198">
        <v>2.3716040782720001E-2</v>
      </c>
      <c r="D1646" s="198">
        <v>2.3716040782720001E-2</v>
      </c>
      <c r="E1646" s="203">
        <f t="shared" si="25"/>
        <v>-3.7416036335095519</v>
      </c>
    </row>
    <row r="1647" spans="2:5" x14ac:dyDescent="0.2">
      <c r="B1647" s="287" t="s">
        <v>979</v>
      </c>
      <c r="C1647" s="198">
        <v>1.079412323475E-2</v>
      </c>
      <c r="D1647" s="198">
        <v>1.079412323475E-2</v>
      </c>
      <c r="E1647" s="203">
        <f t="shared" si="25"/>
        <v>-4.5287534378830996</v>
      </c>
    </row>
    <row r="1648" spans="2:5" x14ac:dyDescent="0.2">
      <c r="B1648" s="287" t="s">
        <v>980</v>
      </c>
      <c r="C1648" s="198">
        <v>6.5543664111999999E-4</v>
      </c>
      <c r="D1648" s="198">
        <v>6.5543664111999999E-4</v>
      </c>
      <c r="E1648" s="203">
        <f t="shared" si="25"/>
        <v>-7.3302089167624223</v>
      </c>
    </row>
    <row r="1649" spans="2:5" x14ac:dyDescent="0.2">
      <c r="B1649" s="287" t="s">
        <v>981</v>
      </c>
      <c r="C1649" s="198">
        <v>4.3724273320250001E-2</v>
      </c>
      <c r="D1649" s="198">
        <v>4.3724273320250001E-2</v>
      </c>
      <c r="E1649" s="203">
        <f t="shared" si="25"/>
        <v>-3.1298518775351849</v>
      </c>
    </row>
    <row r="1650" spans="2:5" x14ac:dyDescent="0.2">
      <c r="B1650" s="287" t="s">
        <v>982</v>
      </c>
      <c r="C1650" s="198">
        <v>1.35520233044E-3</v>
      </c>
      <c r="D1650" s="198">
        <v>1.35520233044E-3</v>
      </c>
      <c r="E1650" s="203">
        <f t="shared" si="25"/>
        <v>-6.6038045144398634</v>
      </c>
    </row>
    <row r="1651" spans="2:5" x14ac:dyDescent="0.2">
      <c r="B1651" s="287" t="s">
        <v>983</v>
      </c>
      <c r="C1651" s="198">
        <v>2.1562915584799999E-3</v>
      </c>
      <c r="D1651" s="198">
        <v>2.1562915584799999E-3</v>
      </c>
      <c r="E1651" s="203">
        <f t="shared" si="25"/>
        <v>-6.1393654038723646</v>
      </c>
    </row>
    <row r="1652" spans="2:5" x14ac:dyDescent="0.2">
      <c r="B1652" s="287" t="s">
        <v>984</v>
      </c>
      <c r="C1652" s="198">
        <v>0.10078842378569999</v>
      </c>
      <c r="D1652" s="198">
        <v>0.10078842378569999</v>
      </c>
      <c r="E1652" s="203">
        <f t="shared" si="25"/>
        <v>-2.2947317733357098</v>
      </c>
    </row>
    <row r="1653" spans="2:5" x14ac:dyDescent="0.2">
      <c r="B1653" s="287" t="s">
        <v>985</v>
      </c>
      <c r="C1653" s="198">
        <v>2.8896206700020001E-2</v>
      </c>
      <c r="D1653" s="198">
        <v>2.8896206700020001E-2</v>
      </c>
      <c r="E1653" s="203">
        <f t="shared" si="25"/>
        <v>-3.5440449485332515</v>
      </c>
    </row>
    <row r="1654" spans="2:5" x14ac:dyDescent="0.2">
      <c r="B1654" s="287" t="s">
        <v>986</v>
      </c>
      <c r="C1654" s="198">
        <v>6.1126591096190001E-2</v>
      </c>
      <c r="D1654" s="198">
        <v>6.1126591096190001E-2</v>
      </c>
      <c r="E1654" s="203">
        <f t="shared" si="25"/>
        <v>-2.7948083013223632</v>
      </c>
    </row>
    <row r="1655" spans="2:5" x14ac:dyDescent="0.2">
      <c r="B1655" s="287" t="s">
        <v>987</v>
      </c>
      <c r="C1655" s="198">
        <v>3.3249952504590001E-2</v>
      </c>
      <c r="D1655" s="198">
        <v>3.3249952504590001E-2</v>
      </c>
      <c r="E1655" s="203">
        <f t="shared" si="25"/>
        <v>-3.4037019403146775</v>
      </c>
    </row>
    <row r="1656" spans="2:5" x14ac:dyDescent="0.2">
      <c r="B1656" s="287" t="s">
        <v>988</v>
      </c>
      <c r="C1656" s="198">
        <v>4.1264011145590002E-2</v>
      </c>
      <c r="D1656" s="198">
        <v>4.1264011145590002E-2</v>
      </c>
      <c r="E1656" s="203">
        <f t="shared" si="25"/>
        <v>-3.187764559738735</v>
      </c>
    </row>
    <row r="1657" spans="2:5" x14ac:dyDescent="0.2">
      <c r="B1657" s="287" t="s">
        <v>989</v>
      </c>
      <c r="C1657" s="198">
        <v>1.07624596289E-2</v>
      </c>
      <c r="D1657" s="198">
        <v>1.07624596289E-2</v>
      </c>
      <c r="E1657" s="203">
        <f t="shared" si="25"/>
        <v>-4.5316911603247538</v>
      </c>
    </row>
    <row r="1658" spans="2:5" x14ac:dyDescent="0.2">
      <c r="B1658" s="287" t="s">
        <v>990</v>
      </c>
      <c r="C1658" s="198">
        <v>0.22726869735926</v>
      </c>
      <c r="D1658" s="198">
        <v>0.22726869735926</v>
      </c>
      <c r="E1658" s="203">
        <f t="shared" si="25"/>
        <v>-1.4816222727006785</v>
      </c>
    </row>
    <row r="1659" spans="2:5" x14ac:dyDescent="0.2">
      <c r="B1659" s="287" t="s">
        <v>991</v>
      </c>
      <c r="C1659" s="198">
        <v>1.10189348363E-3</v>
      </c>
      <c r="D1659" s="198">
        <v>1.10189348363E-3</v>
      </c>
      <c r="E1659" s="203">
        <f t="shared" si="25"/>
        <v>-6.8107252302460832</v>
      </c>
    </row>
    <row r="1660" spans="2:5" x14ac:dyDescent="0.2">
      <c r="B1660" s="287" t="s">
        <v>992</v>
      </c>
      <c r="C1660" s="198">
        <v>1.6620226711420001E-2</v>
      </c>
      <c r="D1660" s="198">
        <v>1.6620226711420001E-2</v>
      </c>
      <c r="E1660" s="203">
        <f t="shared" si="25"/>
        <v>-4.0971348487682073</v>
      </c>
    </row>
    <row r="1661" spans="2:5" x14ac:dyDescent="0.2">
      <c r="B1661" s="287" t="s">
        <v>993</v>
      </c>
      <c r="C1661" s="198">
        <v>0.14026344120067999</v>
      </c>
      <c r="D1661" s="198">
        <v>0.14026344120067999</v>
      </c>
      <c r="E1661" s="203">
        <f t="shared" si="25"/>
        <v>-1.9642329017334417</v>
      </c>
    </row>
    <row r="1662" spans="2:5" x14ac:dyDescent="0.2">
      <c r="B1662" s="287" t="s">
        <v>994</v>
      </c>
      <c r="C1662" s="198">
        <v>1.53885124438E-2</v>
      </c>
      <c r="D1662" s="198">
        <v>1.53885124438E-2</v>
      </c>
      <c r="E1662" s="203">
        <f t="shared" si="25"/>
        <v>-4.1741339931259063</v>
      </c>
    </row>
    <row r="1663" spans="2:5" x14ac:dyDescent="0.2">
      <c r="B1663" s="287" t="s">
        <v>995</v>
      </c>
      <c r="C1663" s="198">
        <v>2.126211132924E-2</v>
      </c>
      <c r="D1663" s="198">
        <v>2.126211132924E-2</v>
      </c>
      <c r="E1663" s="203">
        <f t="shared" si="25"/>
        <v>-3.8508286010632102</v>
      </c>
    </row>
    <row r="1664" spans="2:5" x14ac:dyDescent="0.2">
      <c r="B1664" s="287" t="s">
        <v>996</v>
      </c>
      <c r="C1664" s="198">
        <v>7.9858780317900002E-2</v>
      </c>
      <c r="D1664" s="198">
        <v>7.9858780317900002E-2</v>
      </c>
      <c r="E1664" s="203">
        <f t="shared" si="25"/>
        <v>-2.5274954502172604</v>
      </c>
    </row>
    <row r="1665" spans="2:5" x14ac:dyDescent="0.2">
      <c r="B1665" s="287" t="s">
        <v>997</v>
      </c>
      <c r="C1665" s="198">
        <v>2.59388259135E-2</v>
      </c>
      <c r="D1665" s="198">
        <v>2.59388259135E-2</v>
      </c>
      <c r="E1665" s="203">
        <f t="shared" si="25"/>
        <v>-3.6520143627411534</v>
      </c>
    </row>
    <row r="1666" spans="2:5" x14ac:dyDescent="0.2">
      <c r="B1666" s="287" t="s">
        <v>998</v>
      </c>
      <c r="C1666" s="198">
        <v>3.1378633398799999E-3</v>
      </c>
      <c r="D1666" s="198">
        <v>3.1378633398799999E-3</v>
      </c>
      <c r="E1666" s="203">
        <f t="shared" ref="E1666:E1729" si="26">IF(D1666=0,"",LN(D1666))</f>
        <v>-5.7642131756897363</v>
      </c>
    </row>
    <row r="1667" spans="2:5" x14ac:dyDescent="0.2">
      <c r="B1667" s="287" t="s">
        <v>999</v>
      </c>
      <c r="C1667" s="198">
        <v>0.10248875941992</v>
      </c>
      <c r="D1667" s="198">
        <v>0.10248875941992</v>
      </c>
      <c r="E1667" s="203">
        <f t="shared" si="26"/>
        <v>-2.2780021506131343</v>
      </c>
    </row>
    <row r="1668" spans="2:5" x14ac:dyDescent="0.2">
      <c r="B1668" s="287" t="s">
        <v>1000</v>
      </c>
      <c r="C1668" s="198">
        <v>2.1296941295669999E-2</v>
      </c>
      <c r="D1668" s="198">
        <v>2.1296941295669999E-2</v>
      </c>
      <c r="E1668" s="203">
        <f t="shared" si="26"/>
        <v>-3.8491918177206426</v>
      </c>
    </row>
    <row r="1669" spans="2:5" x14ac:dyDescent="0.2">
      <c r="B1669" s="287" t="s">
        <v>1001</v>
      </c>
      <c r="C1669" s="198">
        <v>4.7631562282309997E-2</v>
      </c>
      <c r="D1669" s="198">
        <v>4.7631562282309997E-2</v>
      </c>
      <c r="E1669" s="203">
        <f t="shared" si="26"/>
        <v>-3.0442596643228672</v>
      </c>
    </row>
    <row r="1670" spans="2:5" x14ac:dyDescent="0.2">
      <c r="B1670" s="287" t="s">
        <v>1002</v>
      </c>
      <c r="C1670" s="198">
        <v>1.0259008295899999E-3</v>
      </c>
      <c r="D1670" s="198">
        <v>1.0259008295899999E-3</v>
      </c>
      <c r="E1670" s="203">
        <f t="shared" si="26"/>
        <v>-6.8821841942248669</v>
      </c>
    </row>
    <row r="1671" spans="2:5" x14ac:dyDescent="0.2">
      <c r="B1671" s="287" t="s">
        <v>1003</v>
      </c>
      <c r="C1671" s="198">
        <v>1.6781711101E-4</v>
      </c>
      <c r="D1671" s="198">
        <v>1.6781711101E-4</v>
      </c>
      <c r="E1671" s="203">
        <f t="shared" si="26"/>
        <v>-8.6926357964840175</v>
      </c>
    </row>
    <row r="1672" spans="2:5" x14ac:dyDescent="0.2">
      <c r="B1672" s="287" t="s">
        <v>1004</v>
      </c>
      <c r="C1672" s="198">
        <v>4.1938445950219998E-2</v>
      </c>
      <c r="D1672" s="198">
        <v>4.1938445950219998E-2</v>
      </c>
      <c r="E1672" s="203">
        <f t="shared" si="26"/>
        <v>-3.1715523083145789</v>
      </c>
    </row>
    <row r="1673" spans="2:5" x14ac:dyDescent="0.2">
      <c r="B1673" s="287" t="s">
        <v>1005</v>
      </c>
      <c r="C1673" s="198">
        <v>1.144322715471E-2</v>
      </c>
      <c r="D1673" s="198">
        <v>1.144322715471E-2</v>
      </c>
      <c r="E1673" s="203">
        <f t="shared" si="26"/>
        <v>-4.4703572388683188</v>
      </c>
    </row>
    <row r="1674" spans="2:5" x14ac:dyDescent="0.2">
      <c r="B1674" s="287" t="s">
        <v>1006</v>
      </c>
      <c r="C1674" s="198">
        <v>1.3773668545400001E-3</v>
      </c>
      <c r="D1674" s="198">
        <v>1.3773668545400001E-3</v>
      </c>
      <c r="E1674" s="203">
        <f t="shared" si="26"/>
        <v>-6.587581678930059</v>
      </c>
    </row>
    <row r="1675" spans="2:5" x14ac:dyDescent="0.2">
      <c r="B1675" s="287" t="s">
        <v>1007</v>
      </c>
      <c r="C1675" s="198">
        <v>9.2742701538900008E-3</v>
      </c>
      <c r="D1675" s="198">
        <v>9.2742701538900008E-3</v>
      </c>
      <c r="E1675" s="203">
        <f t="shared" si="26"/>
        <v>-4.6805113631923749</v>
      </c>
    </row>
    <row r="1676" spans="2:5" x14ac:dyDescent="0.2">
      <c r="B1676" s="287" t="s">
        <v>1008</v>
      </c>
      <c r="C1676" s="198">
        <v>4.6203533658409998E-2</v>
      </c>
      <c r="D1676" s="198">
        <v>4.6203533658409998E-2</v>
      </c>
      <c r="E1676" s="203">
        <f t="shared" si="26"/>
        <v>-3.0746989977065868</v>
      </c>
    </row>
    <row r="1677" spans="2:5" x14ac:dyDescent="0.2">
      <c r="B1677" s="287" t="s">
        <v>1009</v>
      </c>
      <c r="C1677" s="198">
        <v>2.9415489836000001E-3</v>
      </c>
      <c r="D1677" s="198">
        <v>2.9415489836000001E-3</v>
      </c>
      <c r="E1677" s="203">
        <f t="shared" si="26"/>
        <v>-5.8288189712062017</v>
      </c>
    </row>
    <row r="1678" spans="2:5" x14ac:dyDescent="0.2">
      <c r="B1678" s="287" t="s">
        <v>1010</v>
      </c>
      <c r="C1678" s="198">
        <v>0.18764169463618999</v>
      </c>
      <c r="D1678" s="198">
        <v>0.18764169463618999</v>
      </c>
      <c r="E1678" s="203">
        <f t="shared" si="26"/>
        <v>-1.6732210142463648</v>
      </c>
    </row>
    <row r="1679" spans="2:5" x14ac:dyDescent="0.2">
      <c r="B1679" s="287" t="s">
        <v>1011</v>
      </c>
      <c r="C1679" s="198">
        <v>7.8525742512E-4</v>
      </c>
      <c r="D1679" s="198">
        <v>7.8525742512E-4</v>
      </c>
      <c r="E1679" s="203">
        <f t="shared" si="26"/>
        <v>-7.1494989638500135</v>
      </c>
    </row>
    <row r="1680" spans="2:5" x14ac:dyDescent="0.2">
      <c r="B1680" s="287" t="s">
        <v>1012</v>
      </c>
      <c r="C1680" s="198">
        <v>2.9086188335129999E-2</v>
      </c>
      <c r="D1680" s="198">
        <v>2.9086188335129999E-2</v>
      </c>
      <c r="E1680" s="203">
        <f t="shared" si="26"/>
        <v>-3.537491845134813</v>
      </c>
    </row>
    <row r="1681" spans="2:5" x14ac:dyDescent="0.2">
      <c r="B1681" s="287" t="s">
        <v>1013</v>
      </c>
      <c r="C1681" s="198">
        <v>9.8473814198000009E-3</v>
      </c>
      <c r="D1681" s="198">
        <v>9.8473814198000009E-3</v>
      </c>
      <c r="E1681" s="203">
        <f t="shared" si="26"/>
        <v>-4.6205497048469573</v>
      </c>
    </row>
    <row r="1682" spans="2:5" x14ac:dyDescent="0.2">
      <c r="B1682" s="287" t="s">
        <v>1014</v>
      </c>
      <c r="C1682" s="198">
        <v>7.5992654040000002E-5</v>
      </c>
      <c r="D1682" s="198">
        <v>7.5992654040000002E-5</v>
      </c>
      <c r="E1682" s="203">
        <f t="shared" si="26"/>
        <v>-9.4848738797179877</v>
      </c>
    </row>
    <row r="1683" spans="2:5" x14ac:dyDescent="0.2">
      <c r="B1683" s="287" t="s">
        <v>1015</v>
      </c>
      <c r="C1683" s="198">
        <v>9.1824456970000001E-5</v>
      </c>
      <c r="D1683" s="198">
        <v>9.1824456970000001E-5</v>
      </c>
      <c r="E1683" s="203">
        <f t="shared" si="26"/>
        <v>-9.2956318800250077</v>
      </c>
    </row>
    <row r="1684" spans="2:5" x14ac:dyDescent="0.2">
      <c r="B1684" s="287" t="s">
        <v>1016</v>
      </c>
      <c r="C1684" s="198">
        <v>0.54307833576088005</v>
      </c>
      <c r="D1684" s="198">
        <v>0.54307833576088005</v>
      </c>
      <c r="E1684" s="203">
        <f t="shared" si="26"/>
        <v>-0.61050170470035847</v>
      </c>
    </row>
    <row r="1685" spans="2:5" x14ac:dyDescent="0.2">
      <c r="B1685" s="287" t="s">
        <v>1017</v>
      </c>
      <c r="C1685" s="198">
        <v>2.6502438097699998E-3</v>
      </c>
      <c r="D1685" s="198">
        <v>2.6502438097699998E-3</v>
      </c>
      <c r="E1685" s="203">
        <f t="shared" si="26"/>
        <v>-5.9331036395292935</v>
      </c>
    </row>
    <row r="1686" spans="2:5" x14ac:dyDescent="0.2">
      <c r="B1686" s="287" t="s">
        <v>1018</v>
      </c>
      <c r="C1686" s="198">
        <v>0.48756886834273</v>
      </c>
      <c r="D1686" s="198">
        <v>0.48756886834273</v>
      </c>
      <c r="E1686" s="203">
        <f t="shared" si="26"/>
        <v>-0.71832373012633166</v>
      </c>
    </row>
    <row r="1687" spans="2:5" x14ac:dyDescent="0.2">
      <c r="B1687" s="287" t="s">
        <v>1019</v>
      </c>
      <c r="C1687" s="198">
        <v>2.6882401367900001E-3</v>
      </c>
      <c r="D1687" s="198">
        <v>2.6882401367900001E-3</v>
      </c>
      <c r="E1687" s="203">
        <f t="shared" si="26"/>
        <v>-5.9188685237080882</v>
      </c>
    </row>
    <row r="1688" spans="2:5" x14ac:dyDescent="0.2">
      <c r="B1688" s="287" t="s">
        <v>1020</v>
      </c>
      <c r="C1688" s="198">
        <v>2.39693496295E-3</v>
      </c>
      <c r="D1688" s="198">
        <v>2.39693496295E-3</v>
      </c>
      <c r="E1688" s="203">
        <f t="shared" si="26"/>
        <v>-6.0335644565846795</v>
      </c>
    </row>
    <row r="1689" spans="2:5" x14ac:dyDescent="0.2">
      <c r="B1689" s="287" t="s">
        <v>1021</v>
      </c>
      <c r="C1689" s="198">
        <v>1.034766639225E-2</v>
      </c>
      <c r="D1689" s="198">
        <v>1.034766639225E-2</v>
      </c>
      <c r="E1689" s="203">
        <f t="shared" si="26"/>
        <v>-4.5709942540406194</v>
      </c>
    </row>
    <row r="1690" spans="2:5" x14ac:dyDescent="0.2">
      <c r="B1690" s="287" t="s">
        <v>1022</v>
      </c>
      <c r="C1690" s="198">
        <v>9.4389209043100001E-3</v>
      </c>
      <c r="D1690" s="198">
        <v>9.4389209043100001E-3</v>
      </c>
      <c r="E1690" s="203">
        <f t="shared" si="26"/>
        <v>-4.662913616342836</v>
      </c>
    </row>
    <row r="1691" spans="2:5" x14ac:dyDescent="0.2">
      <c r="B1691" s="287" t="s">
        <v>1023</v>
      </c>
      <c r="C1691" s="198">
        <v>2.88772085365E-3</v>
      </c>
      <c r="D1691" s="198">
        <v>2.88772085365E-3</v>
      </c>
      <c r="E1691" s="203">
        <f t="shared" si="26"/>
        <v>-5.8472877199465847</v>
      </c>
    </row>
    <row r="1692" spans="2:5" x14ac:dyDescent="0.2">
      <c r="B1692" s="287" t="s">
        <v>1024</v>
      </c>
      <c r="C1692" s="198">
        <v>1.5800139319900001E-3</v>
      </c>
      <c r="D1692" s="198">
        <v>1.5800139319900001E-3</v>
      </c>
      <c r="E1692" s="203">
        <f t="shared" si="26"/>
        <v>-6.4503216142669473</v>
      </c>
    </row>
    <row r="1693" spans="2:5" x14ac:dyDescent="0.2">
      <c r="B1693" s="287" t="s">
        <v>1025</v>
      </c>
      <c r="C1693" s="198">
        <v>0.31675638021657998</v>
      </c>
      <c r="D1693" s="198">
        <v>0.31675638021657998</v>
      </c>
      <c r="E1693" s="203">
        <f t="shared" si="26"/>
        <v>-1.1496223172321174</v>
      </c>
    </row>
    <row r="1694" spans="2:5" x14ac:dyDescent="0.2">
      <c r="B1694" s="287" t="s">
        <v>1026</v>
      </c>
      <c r="C1694" s="198">
        <v>5.1136723450100003E-3</v>
      </c>
      <c r="D1694" s="198">
        <v>5.1136723450100003E-3</v>
      </c>
      <c r="E1694" s="203">
        <f t="shared" si="26"/>
        <v>-5.2758374743632217</v>
      </c>
    </row>
    <row r="1695" spans="2:5" x14ac:dyDescent="0.2">
      <c r="B1695" s="287" t="s">
        <v>1027</v>
      </c>
      <c r="C1695" s="198">
        <v>5.8577670824999997E-4</v>
      </c>
      <c r="D1695" s="198">
        <v>5.8577670824999997E-4</v>
      </c>
      <c r="E1695" s="203">
        <f t="shared" si="26"/>
        <v>-7.4425718849449307</v>
      </c>
    </row>
    <row r="1696" spans="2:5" x14ac:dyDescent="0.2">
      <c r="B1696" s="287" t="s">
        <v>1028</v>
      </c>
      <c r="C1696" s="198">
        <v>5.9685897030000001E-3</v>
      </c>
      <c r="D1696" s="198">
        <v>5.9685897030000001E-3</v>
      </c>
      <c r="E1696" s="203">
        <f t="shared" si="26"/>
        <v>-5.1212446101377482</v>
      </c>
    </row>
    <row r="1697" spans="2:5" x14ac:dyDescent="0.2">
      <c r="B1697" s="287" t="s">
        <v>1029</v>
      </c>
      <c r="C1697" s="198">
        <v>3.1030333734000001E-4</v>
      </c>
      <c r="D1697" s="198">
        <v>3.1030333734000001E-4</v>
      </c>
      <c r="E1697" s="203">
        <f t="shared" si="26"/>
        <v>-8.0779602313631358</v>
      </c>
    </row>
    <row r="1698" spans="2:5" x14ac:dyDescent="0.2">
      <c r="B1698" s="287" t="s">
        <v>1030</v>
      </c>
      <c r="C1698" s="198">
        <v>3.1156988157800001E-3</v>
      </c>
      <c r="D1698" s="198">
        <v>3.1156988157800001E-3</v>
      </c>
      <c r="E1698" s="203">
        <f t="shared" si="26"/>
        <v>-5.7713018129687468</v>
      </c>
    </row>
    <row r="1699" spans="2:5" x14ac:dyDescent="0.2">
      <c r="B1699" s="287" t="s">
        <v>1031</v>
      </c>
      <c r="C1699" s="198">
        <v>1.9948071686E-4</v>
      </c>
      <c r="D1699" s="198">
        <v>1.9948071686E-4</v>
      </c>
      <c r="E1699" s="203">
        <f t="shared" si="26"/>
        <v>-8.5197929836493369</v>
      </c>
    </row>
    <row r="1700" spans="2:5" x14ac:dyDescent="0.2">
      <c r="B1700" s="287" t="s">
        <v>1032</v>
      </c>
      <c r="C1700" s="198">
        <v>3.7375720347030003E-2</v>
      </c>
      <c r="D1700" s="198">
        <v>3.7375720347030003E-2</v>
      </c>
      <c r="E1700" s="203">
        <f t="shared" si="26"/>
        <v>-3.2867339739578876</v>
      </c>
    </row>
    <row r="1701" spans="2:5" x14ac:dyDescent="0.2">
      <c r="B1701" s="287" t="s">
        <v>1033</v>
      </c>
      <c r="C1701" s="198">
        <v>1.0797289595339999E-2</v>
      </c>
      <c r="D1701" s="198">
        <v>1.0797289595339999E-2</v>
      </c>
      <c r="E1701" s="203">
        <f t="shared" si="26"/>
        <v>-4.5284601397429896</v>
      </c>
    </row>
    <row r="1702" spans="2:5" x14ac:dyDescent="0.2">
      <c r="B1702" s="287" t="s">
        <v>1034</v>
      </c>
      <c r="C1702" s="198">
        <v>2.3776201633840002E-2</v>
      </c>
      <c r="D1702" s="198">
        <v>2.3776201633840002E-2</v>
      </c>
      <c r="E1702" s="203">
        <f t="shared" si="26"/>
        <v>-3.7390701299208371</v>
      </c>
    </row>
    <row r="1703" spans="2:5" x14ac:dyDescent="0.2">
      <c r="B1703" s="287" t="s">
        <v>1035</v>
      </c>
      <c r="C1703" s="198">
        <v>3.4798302830699999E-3</v>
      </c>
      <c r="D1703" s="198">
        <v>3.4798302830699999E-3</v>
      </c>
      <c r="E1703" s="203">
        <f t="shared" si="26"/>
        <v>-5.6607717556177706</v>
      </c>
    </row>
    <row r="1704" spans="2:5" x14ac:dyDescent="0.2">
      <c r="B1704" s="287" t="s">
        <v>1036</v>
      </c>
      <c r="C1704" s="198">
        <v>2.1119625102900001E-3</v>
      </c>
      <c r="D1704" s="198">
        <v>2.1119625102900001E-3</v>
      </c>
      <c r="E1704" s="203">
        <f t="shared" si="26"/>
        <v>-6.1601376641053287</v>
      </c>
    </row>
    <row r="1705" spans="2:5" x14ac:dyDescent="0.2">
      <c r="B1705" s="287" t="s">
        <v>1037</v>
      </c>
      <c r="C1705" s="198">
        <v>7.2699639034899998E-3</v>
      </c>
      <c r="D1705" s="198">
        <v>7.2699639034899998E-3</v>
      </c>
      <c r="E1705" s="203">
        <f t="shared" si="26"/>
        <v>-4.924003952581085</v>
      </c>
    </row>
    <row r="1706" spans="2:5" x14ac:dyDescent="0.2">
      <c r="B1706" s="287" t="s">
        <v>1038</v>
      </c>
      <c r="C1706" s="198">
        <v>2.3662212652779999E-2</v>
      </c>
      <c r="D1706" s="198">
        <v>2.3662212652779999E-2</v>
      </c>
      <c r="E1706" s="203">
        <f t="shared" si="26"/>
        <v>-3.7438759060902131</v>
      </c>
    </row>
    <row r="1707" spans="2:5" x14ac:dyDescent="0.2">
      <c r="B1707" s="287" t="s">
        <v>1039</v>
      </c>
      <c r="C1707" s="198">
        <v>3.9959470584499997E-3</v>
      </c>
      <c r="D1707" s="198">
        <v>3.9959470584499997E-3</v>
      </c>
      <c r="E1707" s="203">
        <f t="shared" si="26"/>
        <v>-5.52247466691973</v>
      </c>
    </row>
    <row r="1708" spans="2:5" x14ac:dyDescent="0.2">
      <c r="B1708" s="287" t="s">
        <v>1040</v>
      </c>
      <c r="C1708" s="198">
        <v>6.1006269393959998E-2</v>
      </c>
      <c r="D1708" s="198">
        <v>6.1006269393959998E-2</v>
      </c>
      <c r="E1708" s="203">
        <f t="shared" si="26"/>
        <v>-2.7967786431398509</v>
      </c>
    </row>
    <row r="1709" spans="2:5" x14ac:dyDescent="0.2">
      <c r="B1709" s="287" t="s">
        <v>1041</v>
      </c>
      <c r="C1709" s="198">
        <v>1.1737698689130001E-2</v>
      </c>
      <c r="D1709" s="198">
        <v>1.1737698689130001E-2</v>
      </c>
      <c r="E1709" s="203">
        <f t="shared" si="26"/>
        <v>-4.4449495068696221</v>
      </c>
    </row>
    <row r="1710" spans="2:5" x14ac:dyDescent="0.2">
      <c r="B1710" s="287" t="s">
        <v>1042</v>
      </c>
      <c r="C1710" s="198">
        <v>1.7351656006599999E-3</v>
      </c>
      <c r="D1710" s="198">
        <v>1.7351656006599999E-3</v>
      </c>
      <c r="E1710" s="203">
        <f t="shared" si="26"/>
        <v>-6.3566524230718136</v>
      </c>
    </row>
    <row r="1711" spans="2:5" x14ac:dyDescent="0.2">
      <c r="B1711" s="287" t="s">
        <v>1043</v>
      </c>
      <c r="C1711" s="198">
        <v>6.4910391995000002E-4</v>
      </c>
      <c r="D1711" s="198">
        <v>6.4910391995000002E-4</v>
      </c>
      <c r="E1711" s="203">
        <f t="shared" si="26"/>
        <v>-7.3399177308890113</v>
      </c>
    </row>
    <row r="1712" spans="2:5" x14ac:dyDescent="0.2">
      <c r="B1712" s="287" t="s">
        <v>1044</v>
      </c>
      <c r="C1712" s="198">
        <v>0.14739408523843001</v>
      </c>
      <c r="D1712" s="198">
        <v>0.14739408523843001</v>
      </c>
      <c r="E1712" s="203">
        <f t="shared" si="26"/>
        <v>-1.9146454273154003</v>
      </c>
    </row>
    <row r="1713" spans="2:5" x14ac:dyDescent="0.2">
      <c r="B1713" s="287" t="s">
        <v>1045</v>
      </c>
      <c r="C1713" s="198">
        <v>1.41219682097E-3</v>
      </c>
      <c r="D1713" s="198">
        <v>1.41219682097E-3</v>
      </c>
      <c r="E1713" s="203">
        <f t="shared" si="26"/>
        <v>-6.5626087580033827</v>
      </c>
    </row>
    <row r="1714" spans="2:5" x14ac:dyDescent="0.2">
      <c r="B1714" s="287" t="s">
        <v>1046</v>
      </c>
      <c r="C1714" s="198">
        <v>2.22278513077E-3</v>
      </c>
      <c r="D1714" s="198">
        <v>2.22278513077E-3</v>
      </c>
      <c r="E1714" s="203">
        <f t="shared" si="26"/>
        <v>-6.1089943059951342</v>
      </c>
    </row>
    <row r="1715" spans="2:5" x14ac:dyDescent="0.2">
      <c r="B1715" s="287" t="s">
        <v>1047</v>
      </c>
      <c r="C1715" s="198">
        <v>1.0037363054899999E-3</v>
      </c>
      <c r="D1715" s="198">
        <v>1.0037363054899999E-3</v>
      </c>
      <c r="E1715" s="203">
        <f t="shared" si="26"/>
        <v>-6.904025936143821</v>
      </c>
    </row>
    <row r="1716" spans="2:5" x14ac:dyDescent="0.2">
      <c r="B1716" s="287" t="s">
        <v>1048</v>
      </c>
      <c r="C1716" s="198">
        <v>4.6292191754799998E-3</v>
      </c>
      <c r="D1716" s="198">
        <v>4.6292191754799998E-3</v>
      </c>
      <c r="E1716" s="203">
        <f t="shared" si="26"/>
        <v>-5.3753670697108467</v>
      </c>
    </row>
    <row r="1717" spans="2:5" x14ac:dyDescent="0.2">
      <c r="B1717" s="287" t="s">
        <v>1049</v>
      </c>
      <c r="C1717" s="198">
        <v>0</v>
      </c>
      <c r="D1717" s="198">
        <v>0</v>
      </c>
      <c r="E1717" s="203" t="str">
        <f t="shared" si="26"/>
        <v/>
      </c>
    </row>
    <row r="1718" spans="2:5" x14ac:dyDescent="0.2">
      <c r="B1718" s="287" t="s">
        <v>1050</v>
      </c>
      <c r="C1718" s="198">
        <v>1.3672345006650001E-2</v>
      </c>
      <c r="D1718" s="198">
        <v>1.3672345006650001E-2</v>
      </c>
      <c r="E1718" s="203">
        <f t="shared" si="26"/>
        <v>-4.2923800989458343</v>
      </c>
    </row>
    <row r="1719" spans="2:5" x14ac:dyDescent="0.2">
      <c r="B1719" s="287" t="s">
        <v>1051</v>
      </c>
      <c r="C1719" s="198">
        <v>0</v>
      </c>
      <c r="D1719" s="198">
        <v>0</v>
      </c>
      <c r="E1719" s="203" t="str">
        <f t="shared" si="26"/>
        <v/>
      </c>
    </row>
    <row r="1720" spans="2:5" x14ac:dyDescent="0.2">
      <c r="B1720" s="287" t="s">
        <v>1052</v>
      </c>
      <c r="C1720" s="198">
        <v>0</v>
      </c>
      <c r="D1720" s="198">
        <v>0</v>
      </c>
      <c r="E1720" s="203" t="str">
        <f t="shared" si="26"/>
        <v/>
      </c>
    </row>
    <row r="1721" spans="2:5" x14ac:dyDescent="0.2">
      <c r="B1721" s="287" t="s">
        <v>1053</v>
      </c>
      <c r="C1721" s="198">
        <v>2.40326768412E-3</v>
      </c>
      <c r="D1721" s="198">
        <v>2.40326768412E-3</v>
      </c>
      <c r="E1721" s="203">
        <f t="shared" si="26"/>
        <v>-6.030925932626614</v>
      </c>
    </row>
    <row r="1722" spans="2:5" x14ac:dyDescent="0.2">
      <c r="B1722" s="287" t="s">
        <v>1054</v>
      </c>
      <c r="C1722" s="198">
        <v>7.1876385282999996E-4</v>
      </c>
      <c r="D1722" s="198">
        <v>7.1876385282999996E-4</v>
      </c>
      <c r="E1722" s="203">
        <f t="shared" si="26"/>
        <v>-7.2379776925358366</v>
      </c>
    </row>
    <row r="1723" spans="2:5" x14ac:dyDescent="0.2">
      <c r="B1723" s="287" t="s">
        <v>1055</v>
      </c>
      <c r="C1723" s="198">
        <v>5.6044582356999998E-4</v>
      </c>
      <c r="D1723" s="198">
        <v>5.6044582356999998E-4</v>
      </c>
      <c r="E1723" s="203">
        <f t="shared" si="26"/>
        <v>-7.4867779774474981</v>
      </c>
    </row>
    <row r="1724" spans="2:5" x14ac:dyDescent="0.2">
      <c r="B1724" s="287" t="s">
        <v>1056</v>
      </c>
      <c r="C1724" s="198">
        <v>1.5895130137400001E-3</v>
      </c>
      <c r="D1724" s="198">
        <v>1.5895130137400001E-3</v>
      </c>
      <c r="E1724" s="203">
        <f t="shared" si="26"/>
        <v>-6.4443275903301664</v>
      </c>
    </row>
    <row r="1725" spans="2:5" x14ac:dyDescent="0.2">
      <c r="B1725" s="287" t="s">
        <v>1057</v>
      </c>
      <c r="C1725" s="198">
        <v>0.17454879361662001</v>
      </c>
      <c r="D1725" s="198">
        <v>0.17454879361662001</v>
      </c>
      <c r="E1725" s="203">
        <f t="shared" si="26"/>
        <v>-1.7455509568464396</v>
      </c>
    </row>
    <row r="1726" spans="2:5" x14ac:dyDescent="0.2">
      <c r="B1726" s="287" t="s">
        <v>1058</v>
      </c>
      <c r="C1726" s="198">
        <v>2.5900829586500002E-3</v>
      </c>
      <c r="D1726" s="198">
        <v>2.5900829586500002E-3</v>
      </c>
      <c r="E1726" s="203">
        <f t="shared" si="26"/>
        <v>-5.9560653734168563</v>
      </c>
    </row>
    <row r="1727" spans="2:5" x14ac:dyDescent="0.2">
      <c r="B1727" s="287" t="s">
        <v>1059</v>
      </c>
      <c r="C1727" s="198">
        <v>5.3859793553299997E-3</v>
      </c>
      <c r="D1727" s="198">
        <v>5.3859793553299997E-3</v>
      </c>
      <c r="E1727" s="203">
        <f t="shared" si="26"/>
        <v>-5.2239561176245841</v>
      </c>
    </row>
    <row r="1728" spans="2:5" x14ac:dyDescent="0.2">
      <c r="B1728" s="287" t="s">
        <v>1060</v>
      </c>
      <c r="C1728" s="198">
        <v>0.91526502438098001</v>
      </c>
      <c r="D1728" s="198">
        <v>0.91526502438098001</v>
      </c>
      <c r="E1728" s="203">
        <f t="shared" si="26"/>
        <v>-8.8541611513160798E-2</v>
      </c>
    </row>
    <row r="1729" spans="2:5" x14ac:dyDescent="0.2">
      <c r="B1729" s="287" t="s">
        <v>1061</v>
      </c>
      <c r="C1729" s="198">
        <v>0.18160661136090001</v>
      </c>
      <c r="D1729" s="198">
        <v>0.18160661136090001</v>
      </c>
      <c r="E1729" s="203">
        <f t="shared" si="26"/>
        <v>-1.7059124073052758</v>
      </c>
    </row>
    <row r="1730" spans="2:5" x14ac:dyDescent="0.2">
      <c r="B1730" s="287" t="s">
        <v>1062</v>
      </c>
      <c r="C1730" s="198">
        <v>0</v>
      </c>
      <c r="D1730" s="198">
        <v>0</v>
      </c>
      <c r="E1730" s="203" t="str">
        <f t="shared" ref="E1730:E1793" si="27">IF(D1730=0,"",LN(D1730))</f>
        <v/>
      </c>
    </row>
    <row r="1731" spans="2:5" x14ac:dyDescent="0.2">
      <c r="B1731" s="287" t="s">
        <v>1063</v>
      </c>
      <c r="C1731" s="198">
        <v>2.2037869672600001E-3</v>
      </c>
      <c r="D1731" s="198">
        <v>2.2037869672600001E-3</v>
      </c>
      <c r="E1731" s="203">
        <f t="shared" si="27"/>
        <v>-6.1175780496861378</v>
      </c>
    </row>
    <row r="1732" spans="2:5" x14ac:dyDescent="0.2">
      <c r="B1732" s="287" t="s">
        <v>1064</v>
      </c>
      <c r="C1732" s="198">
        <v>6.1744031410000005E-4</v>
      </c>
      <c r="D1732" s="198">
        <v>6.1744031410000005E-4</v>
      </c>
      <c r="E1732" s="203">
        <f t="shared" si="27"/>
        <v>-7.3899281514616977</v>
      </c>
    </row>
    <row r="1733" spans="2:5" x14ac:dyDescent="0.2">
      <c r="B1733" s="287" t="s">
        <v>1065</v>
      </c>
      <c r="C1733" s="198">
        <v>0.53963016908366002</v>
      </c>
      <c r="D1733" s="198">
        <v>0.53963016908366002</v>
      </c>
      <c r="E1733" s="203">
        <f t="shared" si="27"/>
        <v>-0.61687124612312227</v>
      </c>
    </row>
    <row r="1734" spans="2:5" x14ac:dyDescent="0.2">
      <c r="B1734" s="287" t="s">
        <v>1066</v>
      </c>
      <c r="C1734" s="198">
        <v>3.1030333734400001E-3</v>
      </c>
      <c r="D1734" s="198">
        <v>3.1030333734400001E-3</v>
      </c>
      <c r="E1734" s="203">
        <f t="shared" si="27"/>
        <v>-5.7753751383561998</v>
      </c>
    </row>
    <row r="1735" spans="2:5" x14ac:dyDescent="0.2">
      <c r="B1735" s="287" t="s">
        <v>1067</v>
      </c>
      <c r="C1735" s="198">
        <v>0</v>
      </c>
      <c r="D1735" s="198">
        <v>0</v>
      </c>
      <c r="E1735" s="203" t="str">
        <f t="shared" si="27"/>
        <v/>
      </c>
    </row>
    <row r="1736" spans="2:5" x14ac:dyDescent="0.2">
      <c r="B1736" s="287" t="s">
        <v>1068</v>
      </c>
      <c r="C1736" s="198">
        <v>0.36766512570451998</v>
      </c>
      <c r="D1736" s="198">
        <v>0.36766512570451998</v>
      </c>
      <c r="E1736" s="203">
        <f t="shared" si="27"/>
        <v>-1.0005827395990361</v>
      </c>
    </row>
    <row r="1737" spans="2:5" x14ac:dyDescent="0.2">
      <c r="B1737" s="287" t="s">
        <v>1069</v>
      </c>
      <c r="C1737" s="198">
        <v>7.4092837691999995E-4</v>
      </c>
      <c r="D1737" s="198">
        <v>7.4092837691999995E-4</v>
      </c>
      <c r="E1737" s="203">
        <f t="shared" si="27"/>
        <v>-7.2076065946677428</v>
      </c>
    </row>
    <row r="1738" spans="2:5" x14ac:dyDescent="0.2">
      <c r="B1738" s="287" t="s">
        <v>1070</v>
      </c>
      <c r="C1738" s="198">
        <v>5.7311126591000003E-4</v>
      </c>
      <c r="D1738" s="198">
        <v>5.7311126591000003E-4</v>
      </c>
      <c r="E1738" s="203">
        <f t="shared" si="27"/>
        <v>-7.4644306787564867</v>
      </c>
    </row>
    <row r="1739" spans="2:5" x14ac:dyDescent="0.2">
      <c r="B1739" s="287" t="s">
        <v>1071</v>
      </c>
      <c r="C1739" s="198">
        <v>2.22278513077E-3</v>
      </c>
      <c r="D1739" s="198">
        <v>2.22278513077E-3</v>
      </c>
      <c r="E1739" s="203">
        <f t="shared" si="27"/>
        <v>-6.1089943059951342</v>
      </c>
    </row>
    <row r="1740" spans="2:5" x14ac:dyDescent="0.2">
      <c r="B1740" s="287" t="s">
        <v>1072</v>
      </c>
      <c r="C1740" s="198">
        <v>0.13873408903806</v>
      </c>
      <c r="D1740" s="198">
        <v>0.13873408903806</v>
      </c>
      <c r="E1740" s="203">
        <f t="shared" si="27"/>
        <v>-1.9751962065306805</v>
      </c>
    </row>
    <row r="1741" spans="2:5" x14ac:dyDescent="0.2">
      <c r="B1741" s="287" t="s">
        <v>1073</v>
      </c>
      <c r="C1741" s="198">
        <v>0</v>
      </c>
      <c r="D1741" s="198">
        <v>0</v>
      </c>
      <c r="E1741" s="203" t="str">
        <f t="shared" si="27"/>
        <v/>
      </c>
    </row>
    <row r="1742" spans="2:5" x14ac:dyDescent="0.2">
      <c r="B1742" s="287" t="s">
        <v>1074</v>
      </c>
      <c r="C1742" s="198">
        <v>1.07972895953E-3</v>
      </c>
      <c r="D1742" s="198">
        <v>1.07972895953E-3</v>
      </c>
      <c r="E1742" s="203">
        <f t="shared" si="27"/>
        <v>-6.83104523274074</v>
      </c>
    </row>
    <row r="1743" spans="2:5" x14ac:dyDescent="0.2">
      <c r="B1743" s="287" t="s">
        <v>1075</v>
      </c>
      <c r="C1743" s="198">
        <v>2.2661642707870001E-2</v>
      </c>
      <c r="D1743" s="198">
        <v>2.2661642707870001E-2</v>
      </c>
      <c r="E1743" s="203">
        <f t="shared" si="27"/>
        <v>-3.7870815322821061</v>
      </c>
    </row>
    <row r="1744" spans="2:5" x14ac:dyDescent="0.2">
      <c r="B1744" s="287" t="s">
        <v>1076</v>
      </c>
      <c r="C1744" s="198">
        <v>1.185802039136E-2</v>
      </c>
      <c r="D1744" s="198">
        <v>1.185802039136E-2</v>
      </c>
      <c r="E1744" s="203">
        <f t="shared" si="27"/>
        <v>-4.4347508140694973</v>
      </c>
    </row>
    <row r="1745" spans="2:5" x14ac:dyDescent="0.2">
      <c r="B1745" s="287" t="s">
        <v>1077</v>
      </c>
      <c r="C1745" s="198">
        <v>5.6741181685800004E-3</v>
      </c>
      <c r="D1745" s="198">
        <v>5.6741181685800004E-3</v>
      </c>
      <c r="E1745" s="203">
        <f t="shared" si="27"/>
        <v>-5.1718401164852361</v>
      </c>
    </row>
    <row r="1746" spans="2:5" x14ac:dyDescent="0.2">
      <c r="B1746" s="287" t="s">
        <v>1078</v>
      </c>
      <c r="C1746" s="198">
        <v>0</v>
      </c>
      <c r="D1746" s="198">
        <v>0</v>
      </c>
      <c r="E1746" s="203" t="str">
        <f t="shared" si="27"/>
        <v/>
      </c>
    </row>
    <row r="1747" spans="2:5" x14ac:dyDescent="0.2">
      <c r="B1747" s="287" t="s">
        <v>1079</v>
      </c>
      <c r="C1747" s="198">
        <v>1.559115952125E-2</v>
      </c>
      <c r="D1747" s="198">
        <v>1.559115952125E-2</v>
      </c>
      <c r="E1747" s="203">
        <f t="shared" si="27"/>
        <v>-4.1610512227160514</v>
      </c>
    </row>
    <row r="1748" spans="2:5" x14ac:dyDescent="0.2">
      <c r="B1748" s="287" t="s">
        <v>1080</v>
      </c>
      <c r="C1748" s="198">
        <v>0.30967323158761001</v>
      </c>
      <c r="D1748" s="198">
        <v>0.30967323158761001</v>
      </c>
      <c r="E1748" s="203">
        <f t="shared" si="27"/>
        <v>-1.1722376291011349</v>
      </c>
    </row>
    <row r="1749" spans="2:5" x14ac:dyDescent="0.2">
      <c r="B1749" s="287" t="s">
        <v>1081</v>
      </c>
      <c r="C1749" s="198">
        <v>0</v>
      </c>
      <c r="D1749" s="198">
        <v>0</v>
      </c>
      <c r="E1749" s="203" t="str">
        <f t="shared" si="27"/>
        <v/>
      </c>
    </row>
    <row r="1750" spans="2:5" x14ac:dyDescent="0.2">
      <c r="B1750" s="287" t="s">
        <v>1082</v>
      </c>
      <c r="C1750" s="198">
        <v>9.5339117218700004E-3</v>
      </c>
      <c r="D1750" s="198">
        <v>9.5339117218700004E-3</v>
      </c>
      <c r="E1750" s="203">
        <f t="shared" si="27"/>
        <v>-4.6529001815385733</v>
      </c>
    </row>
    <row r="1751" spans="2:5" x14ac:dyDescent="0.2">
      <c r="B1751" s="287" t="s">
        <v>1083</v>
      </c>
      <c r="C1751" s="198">
        <v>0.1005319485783</v>
      </c>
      <c r="D1751" s="198">
        <v>0.1005319485783</v>
      </c>
      <c r="E1751" s="203">
        <f t="shared" si="27"/>
        <v>-2.2972797056998373</v>
      </c>
    </row>
    <row r="1752" spans="2:5" x14ac:dyDescent="0.2">
      <c r="B1752" s="287" t="s">
        <v>1084</v>
      </c>
      <c r="C1752" s="198">
        <v>1.098410486986E-2</v>
      </c>
      <c r="D1752" s="198">
        <v>1.098410486986E-2</v>
      </c>
      <c r="E1752" s="203">
        <f t="shared" si="27"/>
        <v>-4.5113060630511193</v>
      </c>
    </row>
    <row r="1753" spans="2:5" x14ac:dyDescent="0.2">
      <c r="B1753" s="287" t="s">
        <v>1085</v>
      </c>
      <c r="C1753" s="198">
        <v>3.9896143372799998E-3</v>
      </c>
      <c r="D1753" s="198">
        <v>3.9896143372799998E-3</v>
      </c>
      <c r="E1753" s="203">
        <f t="shared" si="27"/>
        <v>-5.5240607100752932</v>
      </c>
    </row>
    <row r="1754" spans="2:5" x14ac:dyDescent="0.2">
      <c r="B1754" s="287" t="s">
        <v>1086</v>
      </c>
      <c r="C1754" s="198">
        <v>6.1886517636630001E-2</v>
      </c>
      <c r="D1754" s="198">
        <v>6.1886517636630001E-2</v>
      </c>
      <c r="E1754" s="203">
        <f t="shared" si="27"/>
        <v>-2.782452931793554</v>
      </c>
    </row>
    <row r="1755" spans="2:5" x14ac:dyDescent="0.2">
      <c r="B1755" s="287" t="s">
        <v>1087</v>
      </c>
      <c r="C1755" s="198">
        <v>3.037489709328E-2</v>
      </c>
      <c r="D1755" s="198">
        <v>3.037489709328E-2</v>
      </c>
      <c r="E1755" s="203">
        <f t="shared" si="27"/>
        <v>-3.4941387652027189</v>
      </c>
    </row>
    <row r="1756" spans="2:5" x14ac:dyDescent="0.2">
      <c r="B1756" s="287" t="s">
        <v>1088</v>
      </c>
      <c r="C1756" s="198">
        <v>3.3341776961600001E-3</v>
      </c>
      <c r="D1756" s="198">
        <v>3.3341776961600001E-3</v>
      </c>
      <c r="E1756" s="203">
        <f t="shared" si="27"/>
        <v>-5.7035291978854703</v>
      </c>
    </row>
    <row r="1757" spans="2:5" x14ac:dyDescent="0.2">
      <c r="B1757" s="287" t="s">
        <v>1089</v>
      </c>
      <c r="C1757" s="198">
        <v>0.23746437844342</v>
      </c>
      <c r="D1757" s="198">
        <v>0.23746437844342</v>
      </c>
      <c r="E1757" s="203">
        <f t="shared" si="27"/>
        <v>-1.4377376522577807</v>
      </c>
    </row>
    <row r="1758" spans="2:5" x14ac:dyDescent="0.2">
      <c r="B1758" s="287" t="s">
        <v>1090</v>
      </c>
      <c r="C1758" s="198">
        <v>3.9484516496699996E-3</v>
      </c>
      <c r="D1758" s="198">
        <v>3.9484516496699996E-3</v>
      </c>
      <c r="E1758" s="203">
        <f t="shared" si="27"/>
        <v>-5.5344317643415764</v>
      </c>
    </row>
    <row r="1759" spans="2:5" x14ac:dyDescent="0.2">
      <c r="B1759" s="287" t="s">
        <v>1091</v>
      </c>
      <c r="C1759" s="198">
        <v>9.4357545436999995E-4</v>
      </c>
      <c r="D1759" s="198">
        <v>9.4357545436999995E-4</v>
      </c>
      <c r="E1759" s="203">
        <f t="shared" si="27"/>
        <v>-6.9658342235181374</v>
      </c>
    </row>
    <row r="1760" spans="2:5" x14ac:dyDescent="0.2">
      <c r="B1760" s="287" t="s">
        <v>1092</v>
      </c>
      <c r="C1760" s="198">
        <v>6.5290355265700002E-3</v>
      </c>
      <c r="D1760" s="198">
        <v>6.5290355265700002E-3</v>
      </c>
      <c r="E1760" s="203">
        <f t="shared" si="27"/>
        <v>-5.0314960454430802</v>
      </c>
    </row>
    <row r="1761" spans="2:5" x14ac:dyDescent="0.2">
      <c r="B1761" s="287" t="s">
        <v>1093</v>
      </c>
      <c r="C1761" s="198">
        <v>6.9659932873000004E-4</v>
      </c>
      <c r="D1761" s="198">
        <v>6.9659932873000004E-4</v>
      </c>
      <c r="E1761" s="203">
        <f t="shared" si="27"/>
        <v>-7.2693001636705059</v>
      </c>
    </row>
    <row r="1762" spans="2:5" x14ac:dyDescent="0.2">
      <c r="B1762" s="287" t="s">
        <v>1094</v>
      </c>
      <c r="C1762" s="198">
        <v>3.0577544170730001E-2</v>
      </c>
      <c r="D1762" s="198">
        <v>3.0577544170730001E-2</v>
      </c>
      <c r="E1762" s="203">
        <f t="shared" si="27"/>
        <v>-3.4874893900537214</v>
      </c>
    </row>
    <row r="1763" spans="2:5" x14ac:dyDescent="0.2">
      <c r="B1763" s="287" t="s">
        <v>1095</v>
      </c>
      <c r="C1763" s="198">
        <v>2.332341207017E-2</v>
      </c>
      <c r="D1763" s="198">
        <v>2.332341207017E-2</v>
      </c>
      <c r="E1763" s="203">
        <f t="shared" si="27"/>
        <v>-3.7582976130154755</v>
      </c>
    </row>
    <row r="1764" spans="2:5" x14ac:dyDescent="0.2">
      <c r="B1764" s="287" t="s">
        <v>1096</v>
      </c>
      <c r="C1764" s="198">
        <v>1.5515166867E-4</v>
      </c>
      <c r="D1764" s="198">
        <v>1.5515166867E-4</v>
      </c>
      <c r="E1764" s="203">
        <f t="shared" si="27"/>
        <v>-8.7711074119230812</v>
      </c>
    </row>
    <row r="1765" spans="2:5" x14ac:dyDescent="0.2">
      <c r="B1765" s="287" t="s">
        <v>1097</v>
      </c>
      <c r="C1765" s="198">
        <v>1.46919131151E-3</v>
      </c>
      <c r="D1765" s="198">
        <v>1.46919131151E-3</v>
      </c>
      <c r="E1765" s="203">
        <f t="shared" si="27"/>
        <v>-6.523043157792034</v>
      </c>
    </row>
    <row r="1766" spans="2:5" x14ac:dyDescent="0.2">
      <c r="B1766" s="287" t="s">
        <v>1098</v>
      </c>
      <c r="C1766" s="198">
        <v>1.32353872459E-3</v>
      </c>
      <c r="D1766" s="198">
        <v>1.32353872459E-3</v>
      </c>
      <c r="E1766" s="203">
        <f t="shared" si="27"/>
        <v>-6.6274462774958449</v>
      </c>
    </row>
    <row r="1767" spans="2:5" x14ac:dyDescent="0.2">
      <c r="B1767" s="287" t="s">
        <v>1099</v>
      </c>
      <c r="C1767" s="198">
        <v>1.8111582547E-3</v>
      </c>
      <c r="D1767" s="198">
        <v>1.8111582547E-3</v>
      </c>
      <c r="E1767" s="203">
        <f t="shared" si="27"/>
        <v>-6.3137887186419652</v>
      </c>
    </row>
    <row r="1768" spans="2:5" x14ac:dyDescent="0.2">
      <c r="B1768" s="287" t="s">
        <v>1100</v>
      </c>
      <c r="C1768" s="198">
        <v>8.5105439807489996E-2</v>
      </c>
      <c r="D1768" s="198">
        <v>8.5105439807489996E-2</v>
      </c>
      <c r="E1768" s="203">
        <f t="shared" si="27"/>
        <v>-2.4638643229135693</v>
      </c>
    </row>
    <row r="1769" spans="2:5" x14ac:dyDescent="0.2">
      <c r="B1769" s="287" t="s">
        <v>1101</v>
      </c>
      <c r="C1769" s="198">
        <v>0</v>
      </c>
      <c r="D1769" s="198">
        <v>0</v>
      </c>
      <c r="E1769" s="203" t="str">
        <f t="shared" si="27"/>
        <v/>
      </c>
    </row>
    <row r="1770" spans="2:5" x14ac:dyDescent="0.2">
      <c r="B1770" s="287" t="s">
        <v>1102</v>
      </c>
      <c r="C1770" s="198">
        <v>1.0005699449100001E-3</v>
      </c>
      <c r="D1770" s="198">
        <v>1.0005699449100001E-3</v>
      </c>
      <c r="E1770" s="203">
        <f t="shared" si="27"/>
        <v>-6.9071854964290509</v>
      </c>
    </row>
    <row r="1771" spans="2:5" x14ac:dyDescent="0.2">
      <c r="B1771" s="287" t="s">
        <v>1103</v>
      </c>
      <c r="C1771" s="198">
        <v>1.4216959027300001E-3</v>
      </c>
      <c r="D1771" s="198">
        <v>1.4216959027300001E-3</v>
      </c>
      <c r="E1771" s="203">
        <f t="shared" si="27"/>
        <v>-6.5559048222779595</v>
      </c>
    </row>
    <row r="1772" spans="2:5" x14ac:dyDescent="0.2">
      <c r="B1772" s="287" t="s">
        <v>1104</v>
      </c>
      <c r="C1772" s="198">
        <v>9.9107086314999997E-4</v>
      </c>
      <c r="D1772" s="198">
        <v>9.9107086314999997E-4</v>
      </c>
      <c r="E1772" s="203">
        <f t="shared" si="27"/>
        <v>-6.9167245194803755</v>
      </c>
    </row>
    <row r="1773" spans="2:5" x14ac:dyDescent="0.2">
      <c r="B1773" s="287" t="s">
        <v>1105</v>
      </c>
      <c r="C1773" s="198">
        <v>8.0425558863000002E-4</v>
      </c>
      <c r="D1773" s="198">
        <v>8.0425558863000002E-4</v>
      </c>
      <c r="E1773" s="203">
        <f t="shared" si="27"/>
        <v>-7.125593442997662</v>
      </c>
    </row>
    <row r="1774" spans="2:5" x14ac:dyDescent="0.2">
      <c r="B1774" s="287" t="s">
        <v>1106</v>
      </c>
      <c r="C1774" s="198">
        <v>0.24359761889684001</v>
      </c>
      <c r="D1774" s="198">
        <v>0.24359761889684001</v>
      </c>
      <c r="E1774" s="203">
        <f t="shared" si="27"/>
        <v>-1.4122375178376811</v>
      </c>
    </row>
    <row r="1775" spans="2:5" x14ac:dyDescent="0.2">
      <c r="B1775" s="287" t="s">
        <v>1107</v>
      </c>
      <c r="C1775" s="198">
        <v>1.4596922297499999E-3</v>
      </c>
      <c r="D1775" s="198">
        <v>1.4596922297499999E-3</v>
      </c>
      <c r="E1775" s="203">
        <f t="shared" si="27"/>
        <v>-6.5295296670247556</v>
      </c>
    </row>
    <row r="1776" spans="2:5" x14ac:dyDescent="0.2">
      <c r="B1776" s="287" t="s">
        <v>1108</v>
      </c>
      <c r="C1776" s="198">
        <v>0.22065100373631</v>
      </c>
      <c r="D1776" s="198">
        <v>0.22065100373631</v>
      </c>
      <c r="E1776" s="203">
        <f t="shared" si="27"/>
        <v>-1.5111729942793748</v>
      </c>
    </row>
    <row r="1777" spans="2:5" x14ac:dyDescent="0.2">
      <c r="B1777" s="287" t="s">
        <v>1109</v>
      </c>
      <c r="C1777" s="198">
        <v>1.07339623836E-3</v>
      </c>
      <c r="D1777" s="198">
        <v>1.07339623836E-3</v>
      </c>
      <c r="E1777" s="203">
        <f t="shared" si="27"/>
        <v>-6.836927602643561</v>
      </c>
    </row>
    <row r="1778" spans="2:5" x14ac:dyDescent="0.2">
      <c r="B1778" s="287" t="s">
        <v>1110</v>
      </c>
      <c r="C1778" s="198">
        <v>9.9768855677279999E-2</v>
      </c>
      <c r="D1778" s="198">
        <v>9.9768855677279999E-2</v>
      </c>
      <c r="E1778" s="203">
        <f t="shared" si="27"/>
        <v>-2.3048992117297944</v>
      </c>
    </row>
    <row r="1779" spans="2:5" x14ac:dyDescent="0.2">
      <c r="B1779" s="287" t="s">
        <v>1111</v>
      </c>
      <c r="C1779" s="198">
        <v>7.3459565574999998E-4</v>
      </c>
      <c r="D1779" s="198">
        <v>7.3459565574999998E-4</v>
      </c>
      <c r="E1779" s="203">
        <f t="shared" si="27"/>
        <v>-7.2161903383587855</v>
      </c>
    </row>
    <row r="1780" spans="2:5" x14ac:dyDescent="0.2">
      <c r="B1780" s="287" t="s">
        <v>1112</v>
      </c>
      <c r="C1780" s="198">
        <v>0.37509657399785001</v>
      </c>
      <c r="D1780" s="198">
        <v>0.37509657399785001</v>
      </c>
      <c r="E1780" s="203">
        <f t="shared" si="27"/>
        <v>-0.9805717555061213</v>
      </c>
    </row>
    <row r="1781" spans="2:5" x14ac:dyDescent="0.2">
      <c r="B1781" s="287" t="s">
        <v>1113</v>
      </c>
      <c r="C1781" s="198">
        <v>7.5992654042999997E-4</v>
      </c>
      <c r="D1781" s="198">
        <v>7.5992654042999997E-4</v>
      </c>
      <c r="E1781" s="203">
        <f t="shared" si="27"/>
        <v>-7.1822887866844658</v>
      </c>
    </row>
    <row r="1782" spans="2:5" x14ac:dyDescent="0.2">
      <c r="B1782" s="287" t="s">
        <v>1114</v>
      </c>
      <c r="C1782" s="198">
        <v>1.6116775378399999E-3</v>
      </c>
      <c r="D1782" s="198">
        <v>1.6116775378399999E-3</v>
      </c>
      <c r="E1782" s="203">
        <f t="shared" si="27"/>
        <v>-6.4304796934688762</v>
      </c>
    </row>
    <row r="1783" spans="2:5" x14ac:dyDescent="0.2">
      <c r="B1783" s="287" t="s">
        <v>1115</v>
      </c>
      <c r="C1783" s="198">
        <v>0.28856627192704998</v>
      </c>
      <c r="D1783" s="198">
        <v>0.28856627192704998</v>
      </c>
      <c r="E1783" s="203">
        <f t="shared" si="27"/>
        <v>-1.2428305073615902</v>
      </c>
    </row>
    <row r="1784" spans="2:5" x14ac:dyDescent="0.2">
      <c r="B1784" s="287" t="s">
        <v>1116</v>
      </c>
      <c r="C1784" s="198">
        <v>0.81724716610727999</v>
      </c>
      <c r="D1784" s="198">
        <v>0.81724716610727999</v>
      </c>
      <c r="E1784" s="203">
        <f t="shared" si="27"/>
        <v>-0.20181370097969337</v>
      </c>
    </row>
    <row r="1785" spans="2:5" x14ac:dyDescent="0.2">
      <c r="B1785" s="287" t="s">
        <v>1117</v>
      </c>
      <c r="C1785" s="198">
        <v>1.545817237667E-2</v>
      </c>
      <c r="D1785" s="198">
        <v>1.545817237667E-2</v>
      </c>
      <c r="E1785" s="203">
        <f t="shared" si="27"/>
        <v>-4.1696174590677453</v>
      </c>
    </row>
    <row r="1786" spans="2:5" x14ac:dyDescent="0.2">
      <c r="B1786" s="287" t="s">
        <v>1118</v>
      </c>
      <c r="C1786" s="198">
        <v>6.4910391995000002E-4</v>
      </c>
      <c r="D1786" s="198">
        <v>6.4910391995000002E-4</v>
      </c>
      <c r="E1786" s="203">
        <f t="shared" si="27"/>
        <v>-7.3399177308890113</v>
      </c>
    </row>
    <row r="1787" spans="2:5" x14ac:dyDescent="0.2">
      <c r="B1787" s="287" t="s">
        <v>1119</v>
      </c>
      <c r="C1787" s="198">
        <v>0</v>
      </c>
      <c r="D1787" s="198">
        <v>0</v>
      </c>
      <c r="E1787" s="203" t="str">
        <f t="shared" si="27"/>
        <v/>
      </c>
    </row>
    <row r="1788" spans="2:5" x14ac:dyDescent="0.2">
      <c r="B1788" s="287" t="s">
        <v>1120</v>
      </c>
      <c r="C1788" s="198">
        <v>8.9291368500999996E-4</v>
      </c>
      <c r="D1788" s="198">
        <v>8.9291368500999996E-4</v>
      </c>
      <c r="E1788" s="203">
        <f t="shared" si="27"/>
        <v>-7.0210206390830239</v>
      </c>
    </row>
    <row r="1789" spans="2:5" x14ac:dyDescent="0.2">
      <c r="B1789" s="287" t="s">
        <v>1121</v>
      </c>
      <c r="C1789" s="198">
        <v>1.0502818060920001E-2</v>
      </c>
      <c r="D1789" s="198">
        <v>1.0502818060920001E-2</v>
      </c>
      <c r="E1789" s="203">
        <f t="shared" si="27"/>
        <v>-4.5561116710736558</v>
      </c>
    </row>
    <row r="1790" spans="2:5" x14ac:dyDescent="0.2">
      <c r="B1790" s="287" t="s">
        <v>1122</v>
      </c>
      <c r="C1790" s="198">
        <v>4.36007852574E-3</v>
      </c>
      <c r="D1790" s="198">
        <v>4.36007852574E-3</v>
      </c>
      <c r="E1790" s="203">
        <f t="shared" si="27"/>
        <v>-5.4352652112925552</v>
      </c>
    </row>
    <row r="1791" spans="2:5" x14ac:dyDescent="0.2">
      <c r="B1791" s="287" t="s">
        <v>1123</v>
      </c>
      <c r="C1791" s="198">
        <v>3.6571464758399998E-3</v>
      </c>
      <c r="D1791" s="198">
        <v>3.6571464758399998E-3</v>
      </c>
      <c r="E1791" s="203">
        <f t="shared" si="27"/>
        <v>-5.6110720870649233</v>
      </c>
    </row>
    <row r="1792" spans="2:5" x14ac:dyDescent="0.2">
      <c r="B1792" s="287" t="s">
        <v>1124</v>
      </c>
      <c r="C1792" s="198">
        <v>1.06389715661E-3</v>
      </c>
      <c r="D1792" s="198">
        <v>1.06389715661E-3</v>
      </c>
      <c r="E1792" s="203">
        <f t="shared" si="27"/>
        <v>-6.8458165500557326</v>
      </c>
    </row>
    <row r="1793" spans="2:5" x14ac:dyDescent="0.2">
      <c r="B1793" s="287" t="s">
        <v>1125</v>
      </c>
      <c r="C1793" s="198">
        <v>3.2885821037299999E-2</v>
      </c>
      <c r="D1793" s="198">
        <v>3.2885821037299999E-2</v>
      </c>
      <c r="E1793" s="203">
        <f t="shared" si="27"/>
        <v>-3.4147136856163618</v>
      </c>
    </row>
    <row r="1794" spans="2:5" x14ac:dyDescent="0.2">
      <c r="B1794" s="287" t="s">
        <v>1126</v>
      </c>
      <c r="C1794" s="198">
        <v>3.2930150084999998E-4</v>
      </c>
      <c r="D1794" s="198">
        <v>3.2930150084999998E-4</v>
      </c>
      <c r="E1794" s="203">
        <f t="shared" ref="E1794:E1845" si="28">IF(D1794=0,"",LN(D1794))</f>
        <v>-8.0185368108941937</v>
      </c>
    </row>
    <row r="1795" spans="2:5" x14ac:dyDescent="0.2">
      <c r="B1795" s="287" t="s">
        <v>1127</v>
      </c>
      <c r="C1795" s="198">
        <v>1.769362294978E-2</v>
      </c>
      <c r="D1795" s="198">
        <v>1.769362294978E-2</v>
      </c>
      <c r="E1795" s="203">
        <f t="shared" si="28"/>
        <v>-4.0345509896438676</v>
      </c>
    </row>
    <row r="1796" spans="2:5" x14ac:dyDescent="0.2">
      <c r="B1796" s="287" t="s">
        <v>1128</v>
      </c>
      <c r="C1796" s="198">
        <v>1.51985308087E-3</v>
      </c>
      <c r="D1796" s="198">
        <v>1.51985308087E-3</v>
      </c>
      <c r="E1796" s="203">
        <f t="shared" si="28"/>
        <v>-6.4891416061179408</v>
      </c>
    </row>
    <row r="1797" spans="2:5" x14ac:dyDescent="0.2">
      <c r="B1797" s="287" t="s">
        <v>1129</v>
      </c>
      <c r="C1797" s="198">
        <v>5.6424545627299996E-3</v>
      </c>
      <c r="D1797" s="198">
        <v>5.6424545627299996E-3</v>
      </c>
      <c r="E1797" s="203">
        <f t="shared" si="28"/>
        <v>-5.1774361019891</v>
      </c>
    </row>
    <row r="1798" spans="2:5" x14ac:dyDescent="0.2">
      <c r="B1798" s="287" t="s">
        <v>1130</v>
      </c>
      <c r="C1798" s="198">
        <v>0</v>
      </c>
      <c r="D1798" s="198">
        <v>0</v>
      </c>
      <c r="E1798" s="203" t="str">
        <f t="shared" si="28"/>
        <v/>
      </c>
    </row>
    <row r="1799" spans="2:5" x14ac:dyDescent="0.2">
      <c r="B1799" s="287" t="s">
        <v>1131</v>
      </c>
      <c r="C1799" s="198">
        <v>2.9447153441800001E-3</v>
      </c>
      <c r="D1799" s="198">
        <v>2.9447153441800001E-3</v>
      </c>
      <c r="E1799" s="203">
        <f t="shared" si="28"/>
        <v>-5.8277431238744857</v>
      </c>
    </row>
    <row r="1800" spans="2:5" x14ac:dyDescent="0.2">
      <c r="B1800" s="287" t="s">
        <v>1132</v>
      </c>
      <c r="C1800" s="198">
        <v>1.139889810652E-2</v>
      </c>
      <c r="D1800" s="198">
        <v>1.139889810652E-2</v>
      </c>
      <c r="E1800" s="203">
        <f t="shared" si="28"/>
        <v>-4.4742385855761144</v>
      </c>
    </row>
    <row r="1801" spans="2:5" x14ac:dyDescent="0.2">
      <c r="B1801" s="287" t="s">
        <v>1133</v>
      </c>
      <c r="C1801" s="198">
        <v>9.6257361788399994E-3</v>
      </c>
      <c r="D1801" s="198">
        <v>9.6257361788399994E-3</v>
      </c>
      <c r="E1801" s="203">
        <f t="shared" si="28"/>
        <v>-4.643314915619956</v>
      </c>
    </row>
    <row r="1802" spans="2:5" x14ac:dyDescent="0.2">
      <c r="B1802" s="287" t="s">
        <v>1134</v>
      </c>
      <c r="C1802" s="198">
        <v>3.4829966436999998E-4</v>
      </c>
      <c r="D1802" s="198">
        <v>3.4829966436999998E-4</v>
      </c>
      <c r="E1802" s="203">
        <f t="shared" si="28"/>
        <v>-7.9624473442160966</v>
      </c>
    </row>
    <row r="1803" spans="2:5" x14ac:dyDescent="0.2">
      <c r="B1803" s="287" t="s">
        <v>1135</v>
      </c>
      <c r="C1803" s="198">
        <v>2.9516813374709999E-2</v>
      </c>
      <c r="D1803" s="198">
        <v>2.9516813374709999E-2</v>
      </c>
      <c r="E1803" s="203">
        <f t="shared" si="28"/>
        <v>-3.5227952330878503</v>
      </c>
    </row>
    <row r="1804" spans="2:5" x14ac:dyDescent="0.2">
      <c r="B1804" s="287" t="s">
        <v>1136</v>
      </c>
      <c r="C1804" s="198">
        <v>2.7452346273199998E-3</v>
      </c>
      <c r="D1804" s="198">
        <v>2.7452346273199998E-3</v>
      </c>
      <c r="E1804" s="203">
        <f t="shared" si="28"/>
        <v>-5.8978887332398591</v>
      </c>
    </row>
    <row r="1805" spans="2:5" x14ac:dyDescent="0.2">
      <c r="B1805" s="287" t="s">
        <v>1137</v>
      </c>
      <c r="C1805" s="198">
        <v>0.32022037869672998</v>
      </c>
      <c r="D1805" s="198">
        <v>0.32022037869672998</v>
      </c>
      <c r="E1805" s="203">
        <f t="shared" si="28"/>
        <v>-1.1387458367946939</v>
      </c>
    </row>
    <row r="1806" spans="2:5" x14ac:dyDescent="0.2">
      <c r="B1806" s="287" t="s">
        <v>1138</v>
      </c>
      <c r="C1806" s="198">
        <v>8.1552783230949999E-2</v>
      </c>
      <c r="D1806" s="198">
        <v>8.1552783230949999E-2</v>
      </c>
      <c r="E1806" s="203">
        <f t="shared" si="28"/>
        <v>-2.5065048213626131</v>
      </c>
    </row>
    <row r="1807" spans="2:5" x14ac:dyDescent="0.2">
      <c r="B1807" s="287" t="s">
        <v>1139</v>
      </c>
      <c r="C1807" s="198">
        <v>1.233297447913E-2</v>
      </c>
      <c r="D1807" s="198">
        <v>1.233297447913E-2</v>
      </c>
      <c r="E1807" s="203">
        <f t="shared" si="28"/>
        <v>-4.3954787517160838</v>
      </c>
    </row>
    <row r="1808" spans="2:5" x14ac:dyDescent="0.2">
      <c r="B1808" s="287" t="s">
        <v>1140</v>
      </c>
      <c r="C1808" s="198">
        <v>0.20351782661010001</v>
      </c>
      <c r="D1808" s="198">
        <v>0.20351782661010001</v>
      </c>
      <c r="E1808" s="203">
        <f t="shared" si="28"/>
        <v>-1.5920016778865163</v>
      </c>
    </row>
    <row r="1809" spans="2:5" x14ac:dyDescent="0.2">
      <c r="B1809" s="287" t="s">
        <v>1141</v>
      </c>
      <c r="C1809" s="198">
        <v>0.71724083338611</v>
      </c>
      <c r="D1809" s="198">
        <v>0.71724083338611</v>
      </c>
      <c r="E1809" s="203">
        <f t="shared" si="28"/>
        <v>-0.3323436044238573</v>
      </c>
    </row>
    <row r="1810" spans="2:5" x14ac:dyDescent="0.2">
      <c r="B1810" s="287" t="s">
        <v>1142</v>
      </c>
      <c r="C1810" s="198">
        <v>0.31920714330948002</v>
      </c>
      <c r="D1810" s="198">
        <v>0.31920714330948002</v>
      </c>
      <c r="E1810" s="203">
        <f t="shared" si="28"/>
        <v>-1.1419150348677869</v>
      </c>
    </row>
    <row r="1811" spans="2:5" x14ac:dyDescent="0.2">
      <c r="B1811" s="287" t="s">
        <v>1143</v>
      </c>
      <c r="C1811" s="198">
        <v>0.90026280792857005</v>
      </c>
      <c r="D1811" s="198">
        <v>0.90026280792857005</v>
      </c>
      <c r="E1811" s="203">
        <f t="shared" si="28"/>
        <v>-0.10506854947457847</v>
      </c>
    </row>
    <row r="1812" spans="2:5" x14ac:dyDescent="0.2">
      <c r="B1812" s="287" t="s">
        <v>1144</v>
      </c>
      <c r="C1812" s="198">
        <v>6.3327211702999999E-4</v>
      </c>
      <c r="D1812" s="198">
        <v>6.3327211702999999E-4</v>
      </c>
      <c r="E1812" s="203">
        <f t="shared" si="28"/>
        <v>-7.3646103434705248</v>
      </c>
    </row>
    <row r="1813" spans="2:5" x14ac:dyDescent="0.2">
      <c r="B1813" s="287" t="s">
        <v>1145</v>
      </c>
      <c r="C1813" s="198">
        <v>1.2710183015641801</v>
      </c>
      <c r="D1813" s="198">
        <v>1.2710183015641801</v>
      </c>
      <c r="E1813" s="203">
        <f t="shared" si="28"/>
        <v>0.23981839144603931</v>
      </c>
    </row>
    <row r="1814" spans="2:5" x14ac:dyDescent="0.2">
      <c r="B1814" s="287" t="s">
        <v>1146</v>
      </c>
      <c r="C1814" s="198">
        <v>2.7132543854089999E-2</v>
      </c>
      <c r="D1814" s="198">
        <v>2.7132543854089999E-2</v>
      </c>
      <c r="E1814" s="203">
        <f t="shared" si="28"/>
        <v>-3.6070213913516667</v>
      </c>
    </row>
    <row r="1815" spans="2:5" x14ac:dyDescent="0.2">
      <c r="B1815" s="287" t="s">
        <v>1147</v>
      </c>
      <c r="C1815" s="198">
        <v>0.52700588943069004</v>
      </c>
      <c r="D1815" s="198">
        <v>0.52700588943069004</v>
      </c>
      <c r="E1815" s="203">
        <f t="shared" si="28"/>
        <v>-0.64054355511291527</v>
      </c>
    </row>
    <row r="1816" spans="2:5" x14ac:dyDescent="0.2">
      <c r="B1816" s="287" t="s">
        <v>1148</v>
      </c>
      <c r="C1816" s="198">
        <v>1.52618580204E-3</v>
      </c>
      <c r="D1816" s="198">
        <v>1.52618580204E-3</v>
      </c>
      <c r="E1816" s="203">
        <f t="shared" si="28"/>
        <v>-6.4849835959694682</v>
      </c>
    </row>
    <row r="1817" spans="2:5" x14ac:dyDescent="0.2">
      <c r="B1817" s="287" t="s">
        <v>1149</v>
      </c>
      <c r="C1817" s="198">
        <v>6.5227028054000002E-3</v>
      </c>
      <c r="D1817" s="198">
        <v>6.5227028054000002E-3</v>
      </c>
      <c r="E1817" s="203">
        <f t="shared" si="28"/>
        <v>-5.0324664482363142</v>
      </c>
    </row>
    <row r="1818" spans="2:5" x14ac:dyDescent="0.2">
      <c r="B1818" s="287" t="s">
        <v>1150</v>
      </c>
      <c r="C1818" s="198">
        <v>0.34614020644671001</v>
      </c>
      <c r="D1818" s="198">
        <v>0.34614020644671001</v>
      </c>
      <c r="E1818" s="203">
        <f t="shared" si="28"/>
        <v>-1.0609113650599982</v>
      </c>
    </row>
    <row r="1819" spans="2:5" x14ac:dyDescent="0.2">
      <c r="B1819" s="287" t="s">
        <v>1151</v>
      </c>
      <c r="C1819" s="198">
        <v>1.395098473814E-2</v>
      </c>
      <c r="D1819" s="198">
        <v>1.395098473814E-2</v>
      </c>
      <c r="E1819" s="203">
        <f t="shared" si="28"/>
        <v>-4.2722051826584879</v>
      </c>
    </row>
    <row r="1820" spans="2:5" x14ac:dyDescent="0.2">
      <c r="B1820" s="287" t="s">
        <v>1152</v>
      </c>
      <c r="C1820" s="198">
        <v>8.7359888544099994E-3</v>
      </c>
      <c r="D1820" s="198">
        <v>8.7359888544099994E-3</v>
      </c>
      <c r="E1820" s="203">
        <f t="shared" si="28"/>
        <v>-4.7403041358034326</v>
      </c>
    </row>
    <row r="1821" spans="2:5" x14ac:dyDescent="0.2">
      <c r="B1821" s="287" t="s">
        <v>1153</v>
      </c>
      <c r="C1821" s="198">
        <v>6.9248305997100003E-3</v>
      </c>
      <c r="D1821" s="198">
        <v>6.9248305997100003E-3</v>
      </c>
      <c r="E1821" s="203">
        <f t="shared" si="28"/>
        <v>-4.9726416893436776</v>
      </c>
    </row>
    <row r="1822" spans="2:5" x14ac:dyDescent="0.2">
      <c r="B1822" s="287" t="s">
        <v>1154</v>
      </c>
      <c r="C1822" s="198">
        <v>0.18251852320942</v>
      </c>
      <c r="D1822" s="198">
        <v>0.18251852320942</v>
      </c>
      <c r="E1822" s="203">
        <f t="shared" si="28"/>
        <v>-1.700903614072149</v>
      </c>
    </row>
    <row r="1823" spans="2:5" x14ac:dyDescent="0.2">
      <c r="B1823" s="287" t="s">
        <v>1155</v>
      </c>
      <c r="C1823" s="198">
        <v>2.1762396301689999E-2</v>
      </c>
      <c r="D1823" s="198">
        <v>2.1762396301689999E-2</v>
      </c>
      <c r="E1823" s="203">
        <f t="shared" si="28"/>
        <v>-3.8275717388990675</v>
      </c>
    </row>
    <row r="1824" spans="2:5" x14ac:dyDescent="0.2">
      <c r="B1824" s="287" t="s">
        <v>1156</v>
      </c>
      <c r="C1824" s="198">
        <v>5.6361218415999998E-4</v>
      </c>
      <c r="D1824" s="198">
        <v>5.6361218415999998E-4</v>
      </c>
      <c r="E1824" s="203">
        <f t="shared" si="28"/>
        <v>-7.4811441597206212</v>
      </c>
    </row>
    <row r="1825" spans="2:5" x14ac:dyDescent="0.2">
      <c r="B1825" s="287" t="s">
        <v>1157</v>
      </c>
      <c r="C1825" s="198">
        <v>3.0397061616999998E-4</v>
      </c>
      <c r="D1825" s="198">
        <v>3.0397061616999998E-4</v>
      </c>
      <c r="E1825" s="203">
        <f t="shared" si="28"/>
        <v>-8.0985795185652005</v>
      </c>
    </row>
    <row r="1826" spans="2:5" x14ac:dyDescent="0.2">
      <c r="B1826" s="287" t="s">
        <v>1158</v>
      </c>
      <c r="C1826" s="198">
        <v>0.29139383192958002</v>
      </c>
      <c r="D1826" s="198">
        <v>0.29139383192958002</v>
      </c>
      <c r="E1826" s="203">
        <f t="shared" si="28"/>
        <v>-1.2330795524677751</v>
      </c>
    </row>
    <row r="1827" spans="2:5" x14ac:dyDescent="0.2">
      <c r="B1827" s="287" t="s">
        <v>1159</v>
      </c>
      <c r="C1827" s="198">
        <v>1.13173009942372</v>
      </c>
      <c r="D1827" s="198">
        <v>1.13173009942372</v>
      </c>
      <c r="E1827" s="203">
        <f t="shared" si="28"/>
        <v>0.12374752328158115</v>
      </c>
    </row>
    <row r="1828" spans="2:5" x14ac:dyDescent="0.2">
      <c r="B1828" s="287" t="s">
        <v>1160</v>
      </c>
      <c r="C1828" s="198">
        <v>7.8186941928949996E-2</v>
      </c>
      <c r="D1828" s="198">
        <v>7.8186941928949996E-2</v>
      </c>
      <c r="E1828" s="203">
        <f t="shared" si="28"/>
        <v>-2.5486526283798403</v>
      </c>
    </row>
    <row r="1829" spans="2:5" x14ac:dyDescent="0.2">
      <c r="B1829" s="287" t="s">
        <v>1161</v>
      </c>
      <c r="C1829" s="198">
        <v>3.6444810335000001E-2</v>
      </c>
      <c r="D1829" s="198">
        <v>3.6444810335000001E-2</v>
      </c>
      <c r="E1829" s="203">
        <f t="shared" si="28"/>
        <v>-3.311956208304732</v>
      </c>
    </row>
    <row r="1830" spans="2:5" x14ac:dyDescent="0.2">
      <c r="B1830" s="287" t="s">
        <v>1162</v>
      </c>
      <c r="C1830" s="198">
        <v>0.30443607117978999</v>
      </c>
      <c r="D1830" s="198">
        <v>0.30443607117978999</v>
      </c>
      <c r="E1830" s="203">
        <f t="shared" si="28"/>
        <v>-1.1892941607385141</v>
      </c>
    </row>
    <row r="1831" spans="2:5" x14ac:dyDescent="0.2">
      <c r="B1831" s="287" t="s">
        <v>1163</v>
      </c>
      <c r="C1831" s="198">
        <v>2.88772085365E-3</v>
      </c>
      <c r="D1831" s="198">
        <v>2.88772085365E-3</v>
      </c>
      <c r="E1831" s="203">
        <f t="shared" si="28"/>
        <v>-5.8472877199465847</v>
      </c>
    </row>
    <row r="1832" spans="2:5" x14ac:dyDescent="0.2">
      <c r="B1832" s="287" t="s">
        <v>1164</v>
      </c>
      <c r="C1832" s="198">
        <v>4.3980748527599998E-3</v>
      </c>
      <c r="D1832" s="198">
        <v>4.3980748527599998E-3</v>
      </c>
      <c r="E1832" s="203">
        <f t="shared" si="28"/>
        <v>-5.4265883672672528</v>
      </c>
    </row>
    <row r="1833" spans="2:5" x14ac:dyDescent="0.2">
      <c r="B1833" s="287" t="s">
        <v>1165</v>
      </c>
      <c r="C1833" s="198">
        <v>1.7636628459200001E-3</v>
      </c>
      <c r="D1833" s="198">
        <v>1.7636628459200001E-3</v>
      </c>
      <c r="E1833" s="203">
        <f t="shared" si="28"/>
        <v>-6.3403624700961245</v>
      </c>
    </row>
    <row r="1834" spans="2:5" x14ac:dyDescent="0.2">
      <c r="B1834" s="287" t="s">
        <v>1166</v>
      </c>
      <c r="C1834" s="198">
        <v>1.0543980748499999E-3</v>
      </c>
      <c r="D1834" s="198">
        <v>1.0543980748499999E-3</v>
      </c>
      <c r="E1834" s="203">
        <f t="shared" si="28"/>
        <v>-6.8547852200428121</v>
      </c>
    </row>
    <row r="1835" spans="2:5" x14ac:dyDescent="0.2">
      <c r="B1835" s="287" t="s">
        <v>1167</v>
      </c>
      <c r="C1835" s="198">
        <v>9.8473814198E-4</v>
      </c>
      <c r="D1835" s="198">
        <v>9.8473814198E-4</v>
      </c>
      <c r="E1835" s="203">
        <f t="shared" si="28"/>
        <v>-6.9231347978410023</v>
      </c>
    </row>
    <row r="1836" spans="2:5" x14ac:dyDescent="0.2">
      <c r="B1836" s="287" t="s">
        <v>1168</v>
      </c>
      <c r="C1836" s="198">
        <v>8.8658096383999999E-4</v>
      </c>
      <c r="D1836" s="198">
        <v>8.8658096383999999E-4</v>
      </c>
      <c r="E1836" s="203">
        <f t="shared" si="28"/>
        <v>-7.0281381068515678</v>
      </c>
    </row>
    <row r="1837" spans="2:5" x14ac:dyDescent="0.2">
      <c r="B1837" s="287" t="s">
        <v>1169</v>
      </c>
      <c r="C1837" s="198">
        <v>0.32991260844784998</v>
      </c>
      <c r="D1837" s="198">
        <v>0.32991260844784998</v>
      </c>
      <c r="E1837" s="203">
        <f t="shared" si="28"/>
        <v>-1.1089274824786866</v>
      </c>
    </row>
    <row r="1838" spans="2:5" x14ac:dyDescent="0.2">
      <c r="B1838" s="287" t="s">
        <v>1170</v>
      </c>
      <c r="C1838" s="198">
        <v>1.508454182762E-2</v>
      </c>
      <c r="D1838" s="198">
        <v>1.508454182762E-2</v>
      </c>
      <c r="E1838" s="203">
        <f t="shared" si="28"/>
        <v>-4.1940847795456646</v>
      </c>
    </row>
    <row r="1839" spans="2:5" x14ac:dyDescent="0.2">
      <c r="B1839" s="287" t="s">
        <v>1171</v>
      </c>
      <c r="C1839" s="198">
        <v>8.2642011272000002E-4</v>
      </c>
      <c r="D1839" s="198">
        <v>8.2642011272000002E-4</v>
      </c>
      <c r="E1839" s="203">
        <f t="shared" si="28"/>
        <v>-7.0984073027008892</v>
      </c>
    </row>
    <row r="1840" spans="2:5" x14ac:dyDescent="0.2">
      <c r="B1840" s="287" t="s">
        <v>1172</v>
      </c>
      <c r="C1840" s="198">
        <v>1.6781711101E-4</v>
      </c>
      <c r="D1840" s="198">
        <v>1.6781711101E-4</v>
      </c>
      <c r="E1840" s="203">
        <f t="shared" si="28"/>
        <v>-8.6926357964840175</v>
      </c>
    </row>
    <row r="1841" spans="2:9" x14ac:dyDescent="0.2">
      <c r="B1841" s="287" t="s">
        <v>1173</v>
      </c>
      <c r="C1841" s="198">
        <v>1.39953137863E-3</v>
      </c>
      <c r="D1841" s="198">
        <v>1.39953137863E-3</v>
      </c>
      <c r="E1841" s="203">
        <f t="shared" si="28"/>
        <v>-6.5716178279453645</v>
      </c>
    </row>
    <row r="1842" spans="2:9" x14ac:dyDescent="0.2">
      <c r="B1842" s="287" t="s">
        <v>1174</v>
      </c>
      <c r="C1842" s="198">
        <v>1.4406940662399999E-2</v>
      </c>
      <c r="D1842" s="198">
        <v>1.4406940662399999E-2</v>
      </c>
      <c r="E1842" s="203">
        <f t="shared" si="28"/>
        <v>-4.2400451980758209</v>
      </c>
    </row>
    <row r="1843" spans="2:9" x14ac:dyDescent="0.2">
      <c r="B1843" s="287" t="s">
        <v>1175</v>
      </c>
      <c r="C1843" s="198">
        <v>6.2377303527300001E-3</v>
      </c>
      <c r="D1843" s="198">
        <v>6.2377303527300001E-3</v>
      </c>
      <c r="E1843" s="203">
        <f t="shared" si="28"/>
        <v>-5.0771388882890118</v>
      </c>
    </row>
    <row r="1844" spans="2:9" x14ac:dyDescent="0.2">
      <c r="B1844" s="287" t="s">
        <v>1176</v>
      </c>
      <c r="C1844" s="198">
        <v>1.9314799569E-4</v>
      </c>
      <c r="D1844" s="198">
        <v>1.9314799569E-4</v>
      </c>
      <c r="E1844" s="203">
        <f t="shared" si="28"/>
        <v>-8.5520538458667357</v>
      </c>
    </row>
    <row r="1845" spans="2:9" x14ac:dyDescent="0.2">
      <c r="B1845" s="287" t="s">
        <v>1177</v>
      </c>
      <c r="C1845" s="198">
        <v>1.9631435628E-4</v>
      </c>
      <c r="D1845" s="198">
        <v>1.9631435628E-4</v>
      </c>
      <c r="E1845" s="203">
        <f t="shared" si="28"/>
        <v>-8.5357933249699034</v>
      </c>
    </row>
    <row r="1847" spans="2:9" x14ac:dyDescent="0.2">
      <c r="B1847" s="212" t="s">
        <v>2168</v>
      </c>
      <c r="C1847" s="227"/>
      <c r="D1847" s="213"/>
      <c r="E1847" s="214"/>
      <c r="F1847" s="215"/>
      <c r="G1847" s="215"/>
      <c r="H1847" s="215"/>
      <c r="I1847" s="281"/>
    </row>
    <row r="1848" spans="2:9" x14ac:dyDescent="0.2">
      <c r="B1848" s="226" t="s">
        <v>2344</v>
      </c>
      <c r="C1848" s="228"/>
      <c r="D1848" s="217"/>
      <c r="E1848" s="218"/>
      <c r="F1848" s="219"/>
      <c r="G1848" s="219"/>
      <c r="H1848" s="219"/>
      <c r="I1848" s="196"/>
    </row>
    <row r="1849" spans="2:9" x14ac:dyDescent="0.2">
      <c r="B1849" s="221" t="s">
        <v>2345</v>
      </c>
      <c r="C1849" s="228"/>
      <c r="D1849" s="222"/>
      <c r="E1849" s="223"/>
      <c r="F1849" s="224"/>
      <c r="G1849" s="224"/>
      <c r="H1849" s="225"/>
      <c r="I1849" s="276"/>
    </row>
  </sheetData>
  <mergeCells count="1">
    <mergeCell ref="B6:C6"/>
  </mergeCells>
  <phoneticPr fontId="31" type="noConversion"/>
  <pageMargins left="0.19685039370078741" right="0.19685039370078741" top="0.39370078740157483" bottom="0.39370078740157483" header="0.19685039370078741" footer="0.19685039370078741"/>
  <pageSetup paperSize="9" scale="75" fitToHeight="0" orientation="portrait" r:id="rId1"/>
  <headerFooter alignWithMargins="0">
    <oddHeader>&amp;R&amp;A</oddHeader>
    <oddFooter>&amp;L&amp;D&amp;C&amp;F&amp;R&amp;P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3"/>
  <sheetViews>
    <sheetView view="pageBreakPreview" zoomScale="75" zoomScaleNormal="85" zoomScaleSheetLayoutView="85" workbookViewId="0">
      <selection activeCell="J22" sqref="J22"/>
    </sheetView>
  </sheetViews>
  <sheetFormatPr defaultRowHeight="12.75" x14ac:dyDescent="0.2"/>
  <cols>
    <col min="1" max="1" width="11.85546875" style="118" customWidth="1"/>
    <col min="2" max="2" width="38.7109375" style="292" bestFit="1" customWidth="1"/>
    <col min="3" max="4" width="15.5703125" style="118" customWidth="1"/>
    <col min="5" max="5" width="15.5703125" style="306" customWidth="1"/>
    <col min="6" max="6" width="15.5703125" style="309" customWidth="1"/>
    <col min="7" max="7" width="15.5703125" style="118" customWidth="1"/>
    <col min="8" max="8" width="18.42578125" style="118" customWidth="1"/>
    <col min="9" max="9" width="18" style="312" customWidth="1"/>
    <col min="10" max="10" width="17.7109375" style="312" customWidth="1"/>
    <col min="11" max="11" width="17.5703125" style="312" customWidth="1"/>
    <col min="12" max="12" width="69.5703125" style="118" customWidth="1"/>
    <col min="13" max="13" width="22.5703125" style="118" customWidth="1"/>
    <col min="14" max="16384" width="9.140625" style="118"/>
  </cols>
  <sheetData>
    <row r="1" spans="2:13" ht="20.25" x14ac:dyDescent="0.3">
      <c r="B1" s="288" t="str">
        <f>Cover!C22</f>
        <v>CitiPower Pty</v>
      </c>
    </row>
    <row r="2" spans="2:13" ht="20.25" x14ac:dyDescent="0.3">
      <c r="B2" s="289" t="s">
        <v>2125</v>
      </c>
    </row>
    <row r="3" spans="2:13" ht="20.25" x14ac:dyDescent="0.3">
      <c r="B3" s="293">
        <f>Cover!C26</f>
        <v>2013</v>
      </c>
    </row>
    <row r="4" spans="2:13" ht="18" x14ac:dyDescent="0.25">
      <c r="B4" s="290" t="s">
        <v>1895</v>
      </c>
    </row>
    <row r="6" spans="2:13" ht="15" customHeight="1" x14ac:dyDescent="0.2">
      <c r="B6" s="291"/>
      <c r="C6" s="119"/>
      <c r="D6" s="119"/>
      <c r="E6" s="307"/>
      <c r="F6" s="310"/>
      <c r="G6" s="119"/>
      <c r="H6" s="114"/>
      <c r="I6" s="313"/>
      <c r="J6" s="313"/>
      <c r="K6" s="313"/>
      <c r="L6" s="73"/>
    </row>
    <row r="7" spans="2:13" ht="15.75" x14ac:dyDescent="0.25">
      <c r="B7" s="273" t="s">
        <v>2057</v>
      </c>
      <c r="C7" s="119"/>
      <c r="D7" s="119"/>
      <c r="E7" s="307"/>
      <c r="F7" s="310"/>
      <c r="G7" s="119"/>
      <c r="H7" s="114"/>
      <c r="I7" s="313"/>
      <c r="J7" s="313"/>
      <c r="K7" s="313"/>
      <c r="L7" s="73"/>
    </row>
    <row r="8" spans="2:13" ht="15.75" x14ac:dyDescent="0.25">
      <c r="B8" s="273"/>
      <c r="C8" s="119"/>
      <c r="D8" s="119"/>
      <c r="E8" s="307"/>
      <c r="F8" s="310"/>
      <c r="G8" s="119"/>
      <c r="H8" s="114"/>
      <c r="I8" s="313"/>
      <c r="J8" s="313"/>
      <c r="K8" s="313"/>
      <c r="L8" s="73"/>
    </row>
    <row r="9" spans="2:13" s="341" customFormat="1" ht="63.75" x14ac:dyDescent="0.2">
      <c r="B9" s="274" t="s">
        <v>2322</v>
      </c>
      <c r="C9" s="99" t="s">
        <v>1966</v>
      </c>
      <c r="D9" s="99" t="s">
        <v>2386</v>
      </c>
      <c r="E9" s="308" t="s">
        <v>2409</v>
      </c>
      <c r="F9" s="311" t="s">
        <v>2408</v>
      </c>
      <c r="G9" s="99" t="s">
        <v>2388</v>
      </c>
      <c r="H9" s="120" t="s">
        <v>2389</v>
      </c>
      <c r="I9" s="314" t="s">
        <v>2411</v>
      </c>
      <c r="J9" s="314" t="s">
        <v>2412</v>
      </c>
      <c r="K9" s="314" t="s">
        <v>3434</v>
      </c>
      <c r="L9" s="120" t="s">
        <v>2323</v>
      </c>
      <c r="M9" s="99" t="s">
        <v>2325</v>
      </c>
    </row>
    <row r="10" spans="2:13" x14ac:dyDescent="0.2">
      <c r="B10" s="342" t="s">
        <v>2494</v>
      </c>
      <c r="C10" s="343" t="s">
        <v>1178</v>
      </c>
      <c r="D10" s="344" t="s">
        <v>1868</v>
      </c>
      <c r="E10" s="345">
        <v>491</v>
      </c>
      <c r="F10" s="346">
        <v>57</v>
      </c>
      <c r="G10" s="344">
        <v>27987</v>
      </c>
      <c r="H10" s="347" t="s">
        <v>1179</v>
      </c>
      <c r="I10" s="348">
        <v>8.7474409664159994E-2</v>
      </c>
      <c r="J10" s="348">
        <v>1.5346387660399999E-3</v>
      </c>
      <c r="K10" s="349">
        <v>0</v>
      </c>
      <c r="L10" s="350" t="s">
        <v>1180</v>
      </c>
      <c r="M10" s="351" t="s">
        <v>1972</v>
      </c>
    </row>
    <row r="11" spans="2:13" x14ac:dyDescent="0.2">
      <c r="B11" s="342" t="s">
        <v>2494</v>
      </c>
      <c r="C11" s="343" t="s">
        <v>1181</v>
      </c>
      <c r="D11" s="344" t="s">
        <v>1868</v>
      </c>
      <c r="E11" s="345">
        <v>1150</v>
      </c>
      <c r="F11" s="346">
        <v>57</v>
      </c>
      <c r="G11" s="344">
        <v>65550</v>
      </c>
      <c r="H11" s="347" t="s">
        <v>1179</v>
      </c>
      <c r="I11" s="348">
        <v>0.20487896357186</v>
      </c>
      <c r="J11" s="348">
        <v>3.59436778196E-3</v>
      </c>
      <c r="K11" s="349">
        <v>0</v>
      </c>
      <c r="L11" s="350" t="s">
        <v>1180</v>
      </c>
      <c r="M11" s="351" t="s">
        <v>1972</v>
      </c>
    </row>
    <row r="12" spans="2:13" x14ac:dyDescent="0.2">
      <c r="B12" s="342" t="s">
        <v>2494</v>
      </c>
      <c r="C12" s="343" t="s">
        <v>1182</v>
      </c>
      <c r="D12" s="344" t="s">
        <v>1868</v>
      </c>
      <c r="E12" s="345">
        <v>2325</v>
      </c>
      <c r="F12" s="346">
        <v>57</v>
      </c>
      <c r="G12" s="344">
        <v>132525</v>
      </c>
      <c r="H12" s="347" t="s">
        <v>1179</v>
      </c>
      <c r="I12" s="348">
        <v>0.41421181765616</v>
      </c>
      <c r="J12" s="348">
        <v>7.2668739939700001E-3</v>
      </c>
      <c r="K12" s="349">
        <v>0</v>
      </c>
      <c r="L12" s="350" t="s">
        <v>1180</v>
      </c>
      <c r="M12" s="351" t="s">
        <v>1972</v>
      </c>
    </row>
    <row r="13" spans="2:13" x14ac:dyDescent="0.2">
      <c r="B13" s="342" t="s">
        <v>2494</v>
      </c>
      <c r="C13" s="343" t="s">
        <v>1183</v>
      </c>
      <c r="D13" s="344" t="s">
        <v>1868</v>
      </c>
      <c r="E13" s="345">
        <v>888</v>
      </c>
      <c r="F13" s="346">
        <v>57</v>
      </c>
      <c r="G13" s="344">
        <v>50616</v>
      </c>
      <c r="H13" s="347" t="s">
        <v>1179</v>
      </c>
      <c r="I13" s="348">
        <v>0.15820219100158001</v>
      </c>
      <c r="J13" s="348">
        <v>2.7754770351199999E-3</v>
      </c>
      <c r="K13" s="349">
        <v>0</v>
      </c>
      <c r="L13" s="350" t="s">
        <v>1180</v>
      </c>
      <c r="M13" s="351" t="s">
        <v>1972</v>
      </c>
    </row>
    <row r="14" spans="2:13" x14ac:dyDescent="0.2">
      <c r="B14" s="342" t="s">
        <v>2494</v>
      </c>
      <c r="C14" s="343" t="s">
        <v>1184</v>
      </c>
      <c r="D14" s="344" t="s">
        <v>1868</v>
      </c>
      <c r="E14" s="345">
        <v>332</v>
      </c>
      <c r="F14" s="346">
        <v>57</v>
      </c>
      <c r="G14" s="344">
        <v>18924</v>
      </c>
      <c r="H14" s="347" t="s">
        <v>1179</v>
      </c>
      <c r="I14" s="348">
        <v>5.9147666005089999E-2</v>
      </c>
      <c r="J14" s="348">
        <v>1.03767835097E-3</v>
      </c>
      <c r="K14" s="349">
        <v>0</v>
      </c>
      <c r="L14" s="350" t="s">
        <v>1180</v>
      </c>
      <c r="M14" s="351" t="s">
        <v>1972</v>
      </c>
    </row>
    <row r="15" spans="2:13" x14ac:dyDescent="0.2">
      <c r="B15" s="342" t="s">
        <v>2494</v>
      </c>
      <c r="C15" s="343" t="s">
        <v>1185</v>
      </c>
      <c r="D15" s="344" t="s">
        <v>1868</v>
      </c>
      <c r="E15" s="345">
        <v>1611</v>
      </c>
      <c r="F15" s="346">
        <v>57</v>
      </c>
      <c r="G15" s="344">
        <v>91827</v>
      </c>
      <c r="H15" s="347" t="s">
        <v>1179</v>
      </c>
      <c r="I15" s="348">
        <v>0.28700870462111</v>
      </c>
      <c r="J15" s="348">
        <v>5.0352404319499999E-3</v>
      </c>
      <c r="K15" s="349">
        <v>0</v>
      </c>
      <c r="L15" s="350" t="s">
        <v>1180</v>
      </c>
      <c r="M15" s="351" t="s">
        <v>1972</v>
      </c>
    </row>
    <row r="16" spans="2:13" x14ac:dyDescent="0.2">
      <c r="B16" s="342" t="s">
        <v>2494</v>
      </c>
      <c r="C16" s="343" t="s">
        <v>1186</v>
      </c>
      <c r="D16" s="344" t="s">
        <v>1868</v>
      </c>
      <c r="E16" s="345">
        <v>1024</v>
      </c>
      <c r="F16" s="346">
        <v>57</v>
      </c>
      <c r="G16" s="344">
        <v>58368</v>
      </c>
      <c r="H16" s="347" t="s">
        <v>1179</v>
      </c>
      <c r="I16" s="348">
        <v>0.18243135538920999</v>
      </c>
      <c r="J16" s="348">
        <v>3.2005500945500001E-3</v>
      </c>
      <c r="K16" s="349">
        <v>0</v>
      </c>
      <c r="L16" s="350" t="s">
        <v>1180</v>
      </c>
      <c r="M16" s="351" t="s">
        <v>1972</v>
      </c>
    </row>
    <row r="17" spans="2:13" x14ac:dyDescent="0.2">
      <c r="B17" s="342" t="s">
        <v>2494</v>
      </c>
      <c r="C17" s="343" t="s">
        <v>1187</v>
      </c>
      <c r="D17" s="344" t="s">
        <v>1868</v>
      </c>
      <c r="E17" s="345">
        <v>2363</v>
      </c>
      <c r="F17" s="346">
        <v>57</v>
      </c>
      <c r="G17" s="344">
        <v>134691</v>
      </c>
      <c r="H17" s="347" t="s">
        <v>1179</v>
      </c>
      <c r="I17" s="348">
        <v>0.42098173123506</v>
      </c>
      <c r="J17" s="348">
        <v>7.3856444076300003E-3</v>
      </c>
      <c r="K17" s="349">
        <v>0</v>
      </c>
      <c r="L17" s="350" t="s">
        <v>1180</v>
      </c>
      <c r="M17" s="351" t="s">
        <v>1972</v>
      </c>
    </row>
    <row r="18" spans="2:13" x14ac:dyDescent="0.2">
      <c r="B18" s="342" t="s">
        <v>2494</v>
      </c>
      <c r="C18" s="343" t="s">
        <v>1188</v>
      </c>
      <c r="D18" s="344" t="s">
        <v>1868</v>
      </c>
      <c r="E18" s="345">
        <v>1376</v>
      </c>
      <c r="F18" s="346">
        <v>57</v>
      </c>
      <c r="G18" s="344">
        <v>78432</v>
      </c>
      <c r="H18" s="347" t="s">
        <v>1179</v>
      </c>
      <c r="I18" s="348">
        <v>0.24514213380425001</v>
      </c>
      <c r="J18" s="348">
        <v>4.3007391895500003E-3</v>
      </c>
      <c r="K18" s="349">
        <v>0</v>
      </c>
      <c r="L18" s="350" t="s">
        <v>1180</v>
      </c>
      <c r="M18" s="351" t="s">
        <v>1972</v>
      </c>
    </row>
    <row r="19" spans="2:13" x14ac:dyDescent="0.2">
      <c r="B19" s="342" t="s">
        <v>2494</v>
      </c>
      <c r="C19" s="343" t="s">
        <v>1189</v>
      </c>
      <c r="D19" s="344" t="s">
        <v>1868</v>
      </c>
      <c r="E19" s="345">
        <v>498</v>
      </c>
      <c r="F19" s="346">
        <v>57</v>
      </c>
      <c r="G19" s="344">
        <v>28386</v>
      </c>
      <c r="H19" s="347" t="s">
        <v>1179</v>
      </c>
      <c r="I19" s="348">
        <v>8.8721499007639995E-2</v>
      </c>
      <c r="J19" s="348">
        <v>1.55651752645E-3</v>
      </c>
      <c r="K19" s="349">
        <v>0</v>
      </c>
      <c r="L19" s="350" t="s">
        <v>1180</v>
      </c>
      <c r="M19" s="351" t="s">
        <v>1972</v>
      </c>
    </row>
    <row r="20" spans="2:13" x14ac:dyDescent="0.2">
      <c r="B20" s="342" t="s">
        <v>2494</v>
      </c>
      <c r="C20" s="343" t="s">
        <v>1190</v>
      </c>
      <c r="D20" s="344" t="s">
        <v>1868</v>
      </c>
      <c r="E20" s="345">
        <v>370</v>
      </c>
      <c r="F20" s="346">
        <v>57</v>
      </c>
      <c r="G20" s="344">
        <v>21090</v>
      </c>
      <c r="H20" s="347" t="s">
        <v>1179</v>
      </c>
      <c r="I20" s="348">
        <v>6.5917579583989999E-2</v>
      </c>
      <c r="J20" s="348">
        <v>1.15644876463E-3</v>
      </c>
      <c r="K20" s="349">
        <v>0</v>
      </c>
      <c r="L20" s="350" t="s">
        <v>1180</v>
      </c>
      <c r="M20" s="351" t="s">
        <v>1972</v>
      </c>
    </row>
    <row r="21" spans="2:13" x14ac:dyDescent="0.2">
      <c r="B21" s="342" t="s">
        <v>2494</v>
      </c>
      <c r="C21" s="343" t="s">
        <v>1191</v>
      </c>
      <c r="D21" s="344" t="s">
        <v>1868</v>
      </c>
      <c r="E21" s="345">
        <v>50</v>
      </c>
      <c r="F21" s="346">
        <v>93</v>
      </c>
      <c r="G21" s="344">
        <v>4650</v>
      </c>
      <c r="H21" s="347" t="s">
        <v>1179</v>
      </c>
      <c r="I21" s="348">
        <v>1.453374798794E-2</v>
      </c>
      <c r="J21" s="348">
        <v>1.5627686008999999E-4</v>
      </c>
      <c r="K21" s="349">
        <v>0</v>
      </c>
      <c r="L21" s="350" t="s">
        <v>1180</v>
      </c>
      <c r="M21" s="351" t="s">
        <v>1973</v>
      </c>
    </row>
    <row r="22" spans="2:13" x14ac:dyDescent="0.2">
      <c r="B22" s="342" t="s">
        <v>2494</v>
      </c>
      <c r="C22" s="343" t="s">
        <v>1191</v>
      </c>
      <c r="D22" s="344" t="s">
        <v>1868</v>
      </c>
      <c r="E22" s="345">
        <v>1279</v>
      </c>
      <c r="F22" s="346">
        <v>15</v>
      </c>
      <c r="G22" s="344">
        <v>19185</v>
      </c>
      <c r="H22" s="347" t="s">
        <v>1179</v>
      </c>
      <c r="I22" s="348">
        <v>5.9963431214740001E-2</v>
      </c>
      <c r="J22" s="348">
        <v>3.9975620809800001E-3</v>
      </c>
      <c r="K22" s="349">
        <v>0</v>
      </c>
      <c r="L22" s="350" t="s">
        <v>1180</v>
      </c>
      <c r="M22" s="351" t="s">
        <v>1972</v>
      </c>
    </row>
    <row r="23" spans="2:13" x14ac:dyDescent="0.2">
      <c r="B23" s="342" t="s">
        <v>2494</v>
      </c>
      <c r="C23" s="343" t="s">
        <v>1192</v>
      </c>
      <c r="D23" s="344" t="s">
        <v>1868</v>
      </c>
      <c r="E23" s="345">
        <v>266</v>
      </c>
      <c r="F23" s="346">
        <v>15</v>
      </c>
      <c r="G23" s="344">
        <v>3990</v>
      </c>
      <c r="H23" s="347" t="s">
        <v>1179</v>
      </c>
      <c r="I23" s="348">
        <v>1.2470893434810001E-2</v>
      </c>
      <c r="J23" s="348">
        <v>8.3139289565000005E-4</v>
      </c>
      <c r="K23" s="349">
        <v>0</v>
      </c>
      <c r="L23" s="350" t="s">
        <v>1180</v>
      </c>
      <c r="M23" s="351" t="s">
        <v>1972</v>
      </c>
    </row>
    <row r="24" spans="2:13" x14ac:dyDescent="0.2">
      <c r="B24" s="342" t="s">
        <v>2494</v>
      </c>
      <c r="C24" s="343" t="s">
        <v>1193</v>
      </c>
      <c r="D24" s="344" t="s">
        <v>1868</v>
      </c>
      <c r="E24" s="345">
        <v>1741</v>
      </c>
      <c r="F24" s="346">
        <v>15</v>
      </c>
      <c r="G24" s="344">
        <v>26115</v>
      </c>
      <c r="H24" s="347" t="s">
        <v>1179</v>
      </c>
      <c r="I24" s="348">
        <v>8.1623404022569998E-2</v>
      </c>
      <c r="J24" s="348">
        <v>5.4415602681699999E-3</v>
      </c>
      <c r="K24" s="349">
        <v>0</v>
      </c>
      <c r="L24" s="350" t="s">
        <v>1180</v>
      </c>
      <c r="M24" s="351" t="s">
        <v>1972</v>
      </c>
    </row>
    <row r="25" spans="2:13" x14ac:dyDescent="0.2">
      <c r="B25" s="342" t="s">
        <v>2494</v>
      </c>
      <c r="C25" s="343" t="s">
        <v>1194</v>
      </c>
      <c r="D25" s="344" t="s">
        <v>1868</v>
      </c>
      <c r="E25" s="345">
        <v>2118</v>
      </c>
      <c r="F25" s="346">
        <v>15</v>
      </c>
      <c r="G25" s="344">
        <v>31770</v>
      </c>
      <c r="H25" s="347" t="s">
        <v>1179</v>
      </c>
      <c r="I25" s="348">
        <v>9.9298316898219996E-2</v>
      </c>
      <c r="J25" s="348">
        <v>6.6198877932099999E-3</v>
      </c>
      <c r="K25" s="349">
        <v>0</v>
      </c>
      <c r="L25" s="350" t="s">
        <v>1180</v>
      </c>
      <c r="M25" s="351" t="s">
        <v>1972</v>
      </c>
    </row>
    <row r="26" spans="2:13" x14ac:dyDescent="0.2">
      <c r="B26" s="342" t="s">
        <v>2494</v>
      </c>
      <c r="C26" s="343" t="s">
        <v>1195</v>
      </c>
      <c r="D26" s="344" t="s">
        <v>1868</v>
      </c>
      <c r="E26" s="345">
        <v>450</v>
      </c>
      <c r="F26" s="346">
        <v>15</v>
      </c>
      <c r="G26" s="344">
        <v>6750</v>
      </c>
      <c r="H26" s="347" t="s">
        <v>1179</v>
      </c>
      <c r="I26" s="348">
        <v>2.1097376111519999E-2</v>
      </c>
      <c r="J26" s="348">
        <v>1.40649174077E-3</v>
      </c>
      <c r="K26" s="349">
        <v>0</v>
      </c>
      <c r="L26" s="350" t="s">
        <v>1180</v>
      </c>
      <c r="M26" s="351" t="s">
        <v>1972</v>
      </c>
    </row>
    <row r="27" spans="2:13" x14ac:dyDescent="0.2">
      <c r="B27" s="342" t="s">
        <v>2494</v>
      </c>
      <c r="C27" s="343" t="s">
        <v>1196</v>
      </c>
      <c r="D27" s="344" t="s">
        <v>1868</v>
      </c>
      <c r="E27" s="345">
        <v>3102</v>
      </c>
      <c r="F27" s="346">
        <v>15</v>
      </c>
      <c r="G27" s="344">
        <v>46530</v>
      </c>
      <c r="H27" s="347" t="s">
        <v>1179</v>
      </c>
      <c r="I27" s="348">
        <v>0.14543124599540999</v>
      </c>
      <c r="J27" s="348">
        <v>9.69541639969E-3</v>
      </c>
      <c r="K27" s="349">
        <v>0</v>
      </c>
      <c r="L27" s="350" t="s">
        <v>1180</v>
      </c>
      <c r="M27" s="351" t="s">
        <v>1972</v>
      </c>
    </row>
    <row r="28" spans="2:13" x14ac:dyDescent="0.2">
      <c r="B28" s="342" t="s">
        <v>2494</v>
      </c>
      <c r="C28" s="343" t="s">
        <v>1197</v>
      </c>
      <c r="D28" s="344" t="s">
        <v>1868</v>
      </c>
      <c r="E28" s="345">
        <v>162</v>
      </c>
      <c r="F28" s="346">
        <v>15</v>
      </c>
      <c r="G28" s="344">
        <v>2430</v>
      </c>
      <c r="H28" s="347" t="s">
        <v>1179</v>
      </c>
      <c r="I28" s="348">
        <v>7.5950554001499998E-3</v>
      </c>
      <c r="J28" s="348">
        <v>5.0633702668000005E-4</v>
      </c>
      <c r="K28" s="349">
        <v>0</v>
      </c>
      <c r="L28" s="350" t="s">
        <v>1180</v>
      </c>
      <c r="M28" s="351" t="s">
        <v>1972</v>
      </c>
    </row>
    <row r="29" spans="2:13" x14ac:dyDescent="0.2">
      <c r="B29" s="342" t="s">
        <v>2494</v>
      </c>
      <c r="C29" s="343" t="s">
        <v>1197</v>
      </c>
      <c r="D29" s="344" t="s">
        <v>1868</v>
      </c>
      <c r="E29" s="345">
        <v>1724</v>
      </c>
      <c r="F29" s="346">
        <v>15</v>
      </c>
      <c r="G29" s="344">
        <v>25860</v>
      </c>
      <c r="H29" s="347" t="s">
        <v>1179</v>
      </c>
      <c r="I29" s="348">
        <v>8.0826392036129999E-2</v>
      </c>
      <c r="J29" s="348">
        <v>5.3884261357399999E-3</v>
      </c>
      <c r="K29" s="349">
        <v>0</v>
      </c>
      <c r="L29" s="350" t="s">
        <v>1180</v>
      </c>
      <c r="M29" s="351" t="s">
        <v>1972</v>
      </c>
    </row>
    <row r="30" spans="2:13" x14ac:dyDescent="0.2">
      <c r="B30" s="342" t="s">
        <v>2494</v>
      </c>
      <c r="C30" s="343" t="s">
        <v>1198</v>
      </c>
      <c r="D30" s="344" t="s">
        <v>1868</v>
      </c>
      <c r="E30" s="345">
        <v>396</v>
      </c>
      <c r="F30" s="346">
        <v>15</v>
      </c>
      <c r="G30" s="344">
        <v>5940</v>
      </c>
      <c r="H30" s="347" t="s">
        <v>1179</v>
      </c>
      <c r="I30" s="348">
        <v>1.8565690978139999E-2</v>
      </c>
      <c r="J30" s="348">
        <v>1.2377127318799999E-3</v>
      </c>
      <c r="K30" s="349">
        <v>0</v>
      </c>
      <c r="L30" s="350" t="s">
        <v>1180</v>
      </c>
      <c r="M30" s="351" t="s">
        <v>1972</v>
      </c>
    </row>
    <row r="31" spans="2:13" x14ac:dyDescent="0.2">
      <c r="B31" s="342" t="s">
        <v>2494</v>
      </c>
      <c r="C31" s="343" t="s">
        <v>1199</v>
      </c>
      <c r="D31" s="344" t="s">
        <v>1868</v>
      </c>
      <c r="E31" s="345">
        <v>247</v>
      </c>
      <c r="F31" s="346">
        <v>35</v>
      </c>
      <c r="G31" s="344">
        <v>8645</v>
      </c>
      <c r="H31" s="347" t="s">
        <v>1179</v>
      </c>
      <c r="I31" s="348">
        <v>2.7020269108750002E-2</v>
      </c>
      <c r="J31" s="348">
        <v>7.7200768881999996E-4</v>
      </c>
      <c r="K31" s="349">
        <v>0</v>
      </c>
      <c r="L31" s="350" t="s">
        <v>1180</v>
      </c>
      <c r="M31" s="351" t="s">
        <v>1973</v>
      </c>
    </row>
    <row r="32" spans="2:13" x14ac:dyDescent="0.2">
      <c r="B32" s="342" t="s">
        <v>2494</v>
      </c>
      <c r="C32" s="343" t="s">
        <v>1200</v>
      </c>
      <c r="D32" s="344" t="s">
        <v>1868</v>
      </c>
      <c r="E32" s="345">
        <v>1</v>
      </c>
      <c r="F32" s="346">
        <v>76</v>
      </c>
      <c r="G32" s="344">
        <v>76</v>
      </c>
      <c r="H32" s="347" t="s">
        <v>1179</v>
      </c>
      <c r="I32" s="348">
        <v>2.3754082733000001E-4</v>
      </c>
      <c r="J32" s="348">
        <v>3.1255371999999998E-6</v>
      </c>
      <c r="K32" s="349">
        <v>0</v>
      </c>
      <c r="L32" s="350" t="s">
        <v>1180</v>
      </c>
      <c r="M32" s="351" t="s">
        <v>1973</v>
      </c>
    </row>
    <row r="33" spans="2:13" x14ac:dyDescent="0.2">
      <c r="B33" s="342" t="s">
        <v>2608</v>
      </c>
      <c r="C33" s="343" t="s">
        <v>1201</v>
      </c>
      <c r="D33" s="344" t="s">
        <v>1868</v>
      </c>
      <c r="E33" s="345">
        <v>3</v>
      </c>
      <c r="F33" s="346">
        <v>346</v>
      </c>
      <c r="G33" s="344">
        <v>1038</v>
      </c>
      <c r="H33" s="347" t="s">
        <v>1179</v>
      </c>
      <c r="I33" s="348">
        <v>3.2443076153699998E-3</v>
      </c>
      <c r="J33" s="348">
        <v>9.3766116100000005E-6</v>
      </c>
      <c r="K33" s="349">
        <v>0</v>
      </c>
      <c r="L33" s="350" t="s">
        <v>1202</v>
      </c>
      <c r="M33" s="351" t="s">
        <v>1973</v>
      </c>
    </row>
    <row r="34" spans="2:13" x14ac:dyDescent="0.2">
      <c r="B34" s="342" t="s">
        <v>2608</v>
      </c>
      <c r="C34" s="343" t="s">
        <v>1203</v>
      </c>
      <c r="D34" s="344" t="s">
        <v>1868</v>
      </c>
      <c r="E34" s="345">
        <v>1</v>
      </c>
      <c r="F34" s="346">
        <v>346</v>
      </c>
      <c r="G34" s="344">
        <v>346</v>
      </c>
      <c r="H34" s="347" t="s">
        <v>1179</v>
      </c>
      <c r="I34" s="348">
        <v>1.0814358717899999E-3</v>
      </c>
      <c r="J34" s="348">
        <v>3.1255371999999998E-6</v>
      </c>
      <c r="K34" s="349">
        <v>0</v>
      </c>
      <c r="L34" s="350" t="s">
        <v>1202</v>
      </c>
      <c r="M34" s="351" t="s">
        <v>1973</v>
      </c>
    </row>
    <row r="35" spans="2:13" x14ac:dyDescent="0.2">
      <c r="B35" s="342" t="s">
        <v>2608</v>
      </c>
      <c r="C35" s="343" t="s">
        <v>1204</v>
      </c>
      <c r="D35" s="344" t="s">
        <v>1868</v>
      </c>
      <c r="E35" s="345">
        <v>60</v>
      </c>
      <c r="F35" s="346">
        <v>400</v>
      </c>
      <c r="G35" s="344">
        <v>24000</v>
      </c>
      <c r="H35" s="347" t="s">
        <v>1179</v>
      </c>
      <c r="I35" s="348">
        <v>7.5012892840959994E-2</v>
      </c>
      <c r="J35" s="348">
        <v>1.8753223209999999E-4</v>
      </c>
      <c r="K35" s="349">
        <v>0</v>
      </c>
      <c r="L35" s="350" t="s">
        <v>1202</v>
      </c>
      <c r="M35" s="351" t="s">
        <v>1973</v>
      </c>
    </row>
    <row r="36" spans="2:13" x14ac:dyDescent="0.2">
      <c r="B36" s="342" t="s">
        <v>2608</v>
      </c>
      <c r="C36" s="343" t="s">
        <v>1204</v>
      </c>
      <c r="D36" s="344" t="s">
        <v>1868</v>
      </c>
      <c r="E36" s="345">
        <v>66</v>
      </c>
      <c r="F36" s="346">
        <v>400</v>
      </c>
      <c r="G36" s="344">
        <v>26400</v>
      </c>
      <c r="H36" s="347" t="s">
        <v>1179</v>
      </c>
      <c r="I36" s="348">
        <v>8.2514182125050003E-2</v>
      </c>
      <c r="J36" s="348">
        <v>2.0628545531E-4</v>
      </c>
      <c r="K36" s="349">
        <v>0</v>
      </c>
      <c r="L36" s="350" t="s">
        <v>1202</v>
      </c>
      <c r="M36" s="351" t="s">
        <v>1973</v>
      </c>
    </row>
    <row r="37" spans="2:13" x14ac:dyDescent="0.2">
      <c r="B37" s="342" t="s">
        <v>2608</v>
      </c>
      <c r="C37" s="343" t="s">
        <v>1204</v>
      </c>
      <c r="D37" s="344" t="s">
        <v>1868</v>
      </c>
      <c r="E37" s="345">
        <v>128</v>
      </c>
      <c r="F37" s="346">
        <v>400</v>
      </c>
      <c r="G37" s="344">
        <v>51200</v>
      </c>
      <c r="H37" s="347" t="s">
        <v>1179</v>
      </c>
      <c r="I37" s="348">
        <v>0.16002750472738</v>
      </c>
      <c r="J37" s="348">
        <v>4.0006876181999999E-4</v>
      </c>
      <c r="K37" s="349">
        <v>0</v>
      </c>
      <c r="L37" s="350" t="s">
        <v>1202</v>
      </c>
      <c r="M37" s="351" t="s">
        <v>1973</v>
      </c>
    </row>
    <row r="38" spans="2:13" x14ac:dyDescent="0.2">
      <c r="B38" s="342" t="s">
        <v>2608</v>
      </c>
      <c r="C38" s="343" t="s">
        <v>1205</v>
      </c>
      <c r="D38" s="344" t="s">
        <v>1868</v>
      </c>
      <c r="E38" s="345">
        <v>1</v>
      </c>
      <c r="F38" s="346">
        <v>114</v>
      </c>
      <c r="G38" s="344">
        <v>114</v>
      </c>
      <c r="H38" s="347" t="s">
        <v>1179</v>
      </c>
      <c r="I38" s="348">
        <v>3.5631124098999998E-4</v>
      </c>
      <c r="J38" s="348">
        <v>3.1255371999999998E-6</v>
      </c>
      <c r="K38" s="349">
        <v>0</v>
      </c>
      <c r="L38" s="350" t="s">
        <v>1202</v>
      </c>
      <c r="M38" s="351" t="s">
        <v>1973</v>
      </c>
    </row>
    <row r="39" spans="2:13" x14ac:dyDescent="0.2">
      <c r="B39" s="342" t="s">
        <v>2608</v>
      </c>
      <c r="C39" s="343" t="s">
        <v>1199</v>
      </c>
      <c r="D39" s="344" t="s">
        <v>1868</v>
      </c>
      <c r="E39" s="345">
        <v>63</v>
      </c>
      <c r="F39" s="346">
        <v>344</v>
      </c>
      <c r="G39" s="344">
        <v>21672</v>
      </c>
      <c r="H39" s="347" t="s">
        <v>1179</v>
      </c>
      <c r="I39" s="348">
        <v>6.7736642235380007E-2</v>
      </c>
      <c r="J39" s="348">
        <v>1.9690884371000001E-4</v>
      </c>
      <c r="K39" s="349">
        <v>0</v>
      </c>
      <c r="L39" s="350" t="s">
        <v>1202</v>
      </c>
      <c r="M39" s="351" t="s">
        <v>1973</v>
      </c>
    </row>
    <row r="40" spans="2:13" x14ac:dyDescent="0.2">
      <c r="B40" s="342" t="s">
        <v>2608</v>
      </c>
      <c r="C40" s="343" t="s">
        <v>1199</v>
      </c>
      <c r="D40" s="344" t="s">
        <v>1868</v>
      </c>
      <c r="E40" s="345">
        <v>1395</v>
      </c>
      <c r="F40" s="346">
        <v>343</v>
      </c>
      <c r="G40" s="344">
        <v>478485</v>
      </c>
      <c r="H40" s="347" t="s">
        <v>1179</v>
      </c>
      <c r="I40" s="348">
        <v>1.49552266795856</v>
      </c>
      <c r="J40" s="348">
        <v>4.3601243963799999E-3</v>
      </c>
      <c r="K40" s="349">
        <v>0</v>
      </c>
      <c r="L40" s="350" t="s">
        <v>1202</v>
      </c>
      <c r="M40" s="351" t="s">
        <v>1973</v>
      </c>
    </row>
    <row r="41" spans="2:13" x14ac:dyDescent="0.2">
      <c r="B41" s="342" t="s">
        <v>2608</v>
      </c>
      <c r="C41" s="343" t="s">
        <v>1206</v>
      </c>
      <c r="D41" s="344" t="s">
        <v>1868</v>
      </c>
      <c r="E41" s="345">
        <v>3197</v>
      </c>
      <c r="F41" s="346">
        <v>343</v>
      </c>
      <c r="G41" s="344">
        <v>1096571</v>
      </c>
      <c r="H41" s="347" t="s">
        <v>1179</v>
      </c>
      <c r="I41" s="348">
        <v>3.4273734548125501</v>
      </c>
      <c r="J41" s="348">
        <v>9.9923424338599996E-3</v>
      </c>
      <c r="K41" s="349">
        <v>0</v>
      </c>
      <c r="L41" s="350" t="s">
        <v>1202</v>
      </c>
      <c r="M41" s="351" t="s">
        <v>1973</v>
      </c>
    </row>
    <row r="42" spans="2:13" x14ac:dyDescent="0.2">
      <c r="B42" s="342" t="s">
        <v>2608</v>
      </c>
      <c r="C42" s="343" t="s">
        <v>1207</v>
      </c>
      <c r="D42" s="344" t="s">
        <v>1868</v>
      </c>
      <c r="E42" s="345">
        <v>3248</v>
      </c>
      <c r="F42" s="346">
        <v>343</v>
      </c>
      <c r="G42" s="344">
        <v>1114064</v>
      </c>
      <c r="H42" s="347" t="s">
        <v>1179</v>
      </c>
      <c r="I42" s="348">
        <v>3.4820484770819999</v>
      </c>
      <c r="J42" s="348">
        <v>1.015174483114E-2</v>
      </c>
      <c r="K42" s="349">
        <v>0</v>
      </c>
      <c r="L42" s="350" t="s">
        <v>1202</v>
      </c>
      <c r="M42" s="351" t="s">
        <v>1973</v>
      </c>
    </row>
    <row r="43" spans="2:13" x14ac:dyDescent="0.2">
      <c r="B43" s="342" t="s">
        <v>2608</v>
      </c>
      <c r="C43" s="343" t="s">
        <v>1208</v>
      </c>
      <c r="D43" s="344" t="s">
        <v>1868</v>
      </c>
      <c r="E43" s="345">
        <v>1183</v>
      </c>
      <c r="F43" s="346">
        <v>343</v>
      </c>
      <c r="G43" s="344">
        <v>405769</v>
      </c>
      <c r="H43" s="347" t="s">
        <v>1179</v>
      </c>
      <c r="I43" s="348">
        <v>1.2682461047992599</v>
      </c>
      <c r="J43" s="348">
        <v>3.6975105096200001E-3</v>
      </c>
      <c r="K43" s="349">
        <v>0</v>
      </c>
      <c r="L43" s="350" t="s">
        <v>1202</v>
      </c>
      <c r="M43" s="351" t="s">
        <v>1973</v>
      </c>
    </row>
    <row r="44" spans="2:13" x14ac:dyDescent="0.2">
      <c r="B44" s="342" t="s">
        <v>2608</v>
      </c>
      <c r="C44" s="343" t="s">
        <v>1209</v>
      </c>
      <c r="D44" s="344" t="s">
        <v>1868</v>
      </c>
      <c r="E44" s="345">
        <v>1</v>
      </c>
      <c r="F44" s="346">
        <v>247</v>
      </c>
      <c r="G44" s="344">
        <v>247</v>
      </c>
      <c r="H44" s="347" t="s">
        <v>1179</v>
      </c>
      <c r="I44" s="348">
        <v>7.7200768881999996E-4</v>
      </c>
      <c r="J44" s="348">
        <v>3.1255371999999998E-6</v>
      </c>
      <c r="K44" s="349">
        <v>0</v>
      </c>
      <c r="L44" s="350" t="s">
        <v>1202</v>
      </c>
      <c r="M44" s="351" t="s">
        <v>1973</v>
      </c>
    </row>
    <row r="45" spans="2:13" x14ac:dyDescent="0.2">
      <c r="B45" s="342" t="s">
        <v>2608</v>
      </c>
      <c r="C45" s="343" t="s">
        <v>1209</v>
      </c>
      <c r="D45" s="344" t="s">
        <v>1868</v>
      </c>
      <c r="E45" s="345">
        <v>935</v>
      </c>
      <c r="F45" s="346">
        <v>343</v>
      </c>
      <c r="G45" s="344">
        <v>320705</v>
      </c>
      <c r="H45" s="347" t="s">
        <v>1179</v>
      </c>
      <c r="I45" s="348">
        <v>1.0023754082733001</v>
      </c>
      <c r="J45" s="348">
        <v>2.9223772836000001E-3</v>
      </c>
      <c r="K45" s="349">
        <v>0</v>
      </c>
      <c r="L45" s="350" t="s">
        <v>1202</v>
      </c>
      <c r="M45" s="351" t="s">
        <v>1973</v>
      </c>
    </row>
    <row r="46" spans="2:13" x14ac:dyDescent="0.2">
      <c r="B46" s="342" t="s">
        <v>2608</v>
      </c>
      <c r="C46" s="343" t="s">
        <v>1210</v>
      </c>
      <c r="D46" s="344" t="s">
        <v>1868</v>
      </c>
      <c r="E46" s="345">
        <v>1697</v>
      </c>
      <c r="F46" s="346">
        <v>344</v>
      </c>
      <c r="G46" s="344">
        <v>583768</v>
      </c>
      <c r="H46" s="347" t="s">
        <v>1179</v>
      </c>
      <c r="I46" s="348">
        <v>1.8245886011658301</v>
      </c>
      <c r="J46" s="348">
        <v>5.3040366312999999E-3</v>
      </c>
      <c r="K46" s="349">
        <v>0</v>
      </c>
      <c r="L46" s="350" t="s">
        <v>1202</v>
      </c>
      <c r="M46" s="351" t="s">
        <v>1973</v>
      </c>
    </row>
    <row r="47" spans="2:13" x14ac:dyDescent="0.2">
      <c r="B47" s="342" t="s">
        <v>2608</v>
      </c>
      <c r="C47" s="343" t="s">
        <v>1211</v>
      </c>
      <c r="D47" s="344" t="s">
        <v>1868</v>
      </c>
      <c r="E47" s="345">
        <v>944</v>
      </c>
      <c r="F47" s="346">
        <v>344</v>
      </c>
      <c r="G47" s="344">
        <v>324736</v>
      </c>
      <c r="H47" s="347" t="s">
        <v>1179</v>
      </c>
      <c r="I47" s="348">
        <v>1.0149744487333801</v>
      </c>
      <c r="J47" s="348">
        <v>2.9505071184099999E-3</v>
      </c>
      <c r="K47" s="349">
        <v>0</v>
      </c>
      <c r="L47" s="350" t="s">
        <v>1202</v>
      </c>
      <c r="M47" s="351" t="s">
        <v>1973</v>
      </c>
    </row>
    <row r="48" spans="2:13" x14ac:dyDescent="0.2">
      <c r="B48" s="342" t="s">
        <v>2608</v>
      </c>
      <c r="C48" s="343" t="s">
        <v>1212</v>
      </c>
      <c r="D48" s="344" t="s">
        <v>1868</v>
      </c>
      <c r="E48" s="345">
        <v>1868</v>
      </c>
      <c r="F48" s="346">
        <v>344</v>
      </c>
      <c r="G48" s="344">
        <v>642592</v>
      </c>
      <c r="H48" s="347" t="s">
        <v>1179</v>
      </c>
      <c r="I48" s="348">
        <v>2.00844520151901</v>
      </c>
      <c r="J48" s="348">
        <v>5.8385034927899999E-3</v>
      </c>
      <c r="K48" s="349">
        <v>0</v>
      </c>
      <c r="L48" s="350" t="s">
        <v>1202</v>
      </c>
      <c r="M48" s="351" t="s">
        <v>1973</v>
      </c>
    </row>
    <row r="49" spans="2:13" x14ac:dyDescent="0.2">
      <c r="B49" s="342" t="s">
        <v>2608</v>
      </c>
      <c r="C49" s="343" t="s">
        <v>1213</v>
      </c>
      <c r="D49" s="344" t="s">
        <v>1868</v>
      </c>
      <c r="E49" s="345">
        <v>1255</v>
      </c>
      <c r="F49" s="346">
        <v>344</v>
      </c>
      <c r="G49" s="344">
        <v>431720</v>
      </c>
      <c r="H49" s="347" t="s">
        <v>1179</v>
      </c>
      <c r="I49" s="348">
        <v>1.3493569207207501</v>
      </c>
      <c r="J49" s="348">
        <v>3.9225491881400001E-3</v>
      </c>
      <c r="K49" s="349">
        <v>0</v>
      </c>
      <c r="L49" s="350" t="s">
        <v>1202</v>
      </c>
      <c r="M49" s="351" t="s">
        <v>1973</v>
      </c>
    </row>
    <row r="50" spans="2:13" x14ac:dyDescent="0.2">
      <c r="B50" s="342" t="s">
        <v>2608</v>
      </c>
      <c r="C50" s="343" t="s">
        <v>1214</v>
      </c>
      <c r="D50" s="344" t="s">
        <v>1868</v>
      </c>
      <c r="E50" s="345">
        <v>2312</v>
      </c>
      <c r="F50" s="346">
        <v>344</v>
      </c>
      <c r="G50" s="344">
        <v>795328</v>
      </c>
      <c r="H50" s="347" t="s">
        <v>1179</v>
      </c>
      <c r="I50" s="348">
        <v>2.48582725155886</v>
      </c>
      <c r="J50" s="348">
        <v>7.2262420103500003E-3</v>
      </c>
      <c r="K50" s="349">
        <v>0</v>
      </c>
      <c r="L50" s="350" t="s">
        <v>1202</v>
      </c>
      <c r="M50" s="351" t="s">
        <v>1973</v>
      </c>
    </row>
    <row r="51" spans="2:13" x14ac:dyDescent="0.2">
      <c r="B51" s="342" t="s">
        <v>2608</v>
      </c>
      <c r="C51" s="343" t="s">
        <v>1215</v>
      </c>
      <c r="D51" s="344" t="s">
        <v>1868</v>
      </c>
      <c r="E51" s="345">
        <v>1</v>
      </c>
      <c r="F51" s="346">
        <v>41</v>
      </c>
      <c r="G51" s="344">
        <v>41</v>
      </c>
      <c r="H51" s="347" t="s">
        <v>1179</v>
      </c>
      <c r="I51" s="348">
        <v>1.2814702526999999E-4</v>
      </c>
      <c r="J51" s="348">
        <v>3.1255371999999998E-6</v>
      </c>
      <c r="K51" s="349">
        <v>0</v>
      </c>
      <c r="L51" s="350" t="s">
        <v>1202</v>
      </c>
      <c r="M51" s="351" t="s">
        <v>1977</v>
      </c>
    </row>
    <row r="52" spans="2:13" x14ac:dyDescent="0.2">
      <c r="B52" s="342" t="s">
        <v>2608</v>
      </c>
      <c r="C52" s="343" t="s">
        <v>1216</v>
      </c>
      <c r="D52" s="344" t="s">
        <v>1868</v>
      </c>
      <c r="E52" s="345">
        <v>876</v>
      </c>
      <c r="F52" s="346">
        <v>347</v>
      </c>
      <c r="G52" s="344">
        <v>303972</v>
      </c>
      <c r="H52" s="347" t="s">
        <v>1179</v>
      </c>
      <c r="I52" s="348">
        <v>0.95007579427713995</v>
      </c>
      <c r="J52" s="348">
        <v>2.7379705886900001E-3</v>
      </c>
      <c r="K52" s="349">
        <v>0</v>
      </c>
      <c r="L52" s="350" t="s">
        <v>1202</v>
      </c>
      <c r="M52" s="351" t="s">
        <v>1973</v>
      </c>
    </row>
    <row r="53" spans="2:13" x14ac:dyDescent="0.2">
      <c r="B53" s="342" t="s">
        <v>2608</v>
      </c>
      <c r="C53" s="343" t="s">
        <v>1217</v>
      </c>
      <c r="D53" s="344" t="s">
        <v>1868</v>
      </c>
      <c r="E53" s="345">
        <v>3447</v>
      </c>
      <c r="F53" s="346">
        <v>347</v>
      </c>
      <c r="G53" s="344">
        <v>1196109</v>
      </c>
      <c r="H53" s="347" t="s">
        <v>1179</v>
      </c>
      <c r="I53" s="348">
        <v>3.7384831767960098</v>
      </c>
      <c r="J53" s="348">
        <v>1.077372673428E-2</v>
      </c>
      <c r="K53" s="349">
        <v>0</v>
      </c>
      <c r="L53" s="350" t="s">
        <v>1202</v>
      </c>
      <c r="M53" s="351" t="s">
        <v>1973</v>
      </c>
    </row>
    <row r="54" spans="2:13" x14ac:dyDescent="0.2">
      <c r="B54" s="342" t="s">
        <v>2608</v>
      </c>
      <c r="C54" s="343" t="s">
        <v>1218</v>
      </c>
      <c r="D54" s="344" t="s">
        <v>1868</v>
      </c>
      <c r="E54" s="345">
        <v>399</v>
      </c>
      <c r="F54" s="346">
        <v>347</v>
      </c>
      <c r="G54" s="344">
        <v>138453</v>
      </c>
      <c r="H54" s="347" t="s">
        <v>1179</v>
      </c>
      <c r="I54" s="348">
        <v>0.43274000218788</v>
      </c>
      <c r="J54" s="348">
        <v>1.2470893434799999E-3</v>
      </c>
      <c r="K54" s="349">
        <v>0</v>
      </c>
      <c r="L54" s="350" t="s">
        <v>1202</v>
      </c>
      <c r="M54" s="351" t="s">
        <v>1973</v>
      </c>
    </row>
    <row r="55" spans="2:13" x14ac:dyDescent="0.2">
      <c r="B55" s="342" t="s">
        <v>2608</v>
      </c>
      <c r="C55" s="343" t="s">
        <v>1219</v>
      </c>
      <c r="D55" s="344" t="s">
        <v>1868</v>
      </c>
      <c r="E55" s="345">
        <v>740</v>
      </c>
      <c r="F55" s="346">
        <v>347</v>
      </c>
      <c r="G55" s="344">
        <v>256780</v>
      </c>
      <c r="H55" s="347" t="s">
        <v>1179</v>
      </c>
      <c r="I55" s="348">
        <v>0.80257544265420999</v>
      </c>
      <c r="J55" s="348">
        <v>2.3128975292599999E-3</v>
      </c>
      <c r="K55" s="349">
        <v>0</v>
      </c>
      <c r="L55" s="350" t="s">
        <v>1202</v>
      </c>
      <c r="M55" s="351" t="s">
        <v>1973</v>
      </c>
    </row>
    <row r="56" spans="2:13" x14ac:dyDescent="0.2">
      <c r="B56" s="342" t="s">
        <v>2608</v>
      </c>
      <c r="C56" s="343" t="s">
        <v>1220</v>
      </c>
      <c r="D56" s="344" t="s">
        <v>1868</v>
      </c>
      <c r="E56" s="345">
        <v>1094</v>
      </c>
      <c r="F56" s="346">
        <v>346</v>
      </c>
      <c r="G56" s="344">
        <v>378524</v>
      </c>
      <c r="H56" s="347" t="s">
        <v>1179</v>
      </c>
      <c r="I56" s="348">
        <v>1.1830908437387699</v>
      </c>
      <c r="J56" s="348">
        <v>3.4193376986700001E-3</v>
      </c>
      <c r="K56" s="349">
        <v>0</v>
      </c>
      <c r="L56" s="350" t="s">
        <v>1202</v>
      </c>
      <c r="M56" s="351" t="s">
        <v>1973</v>
      </c>
    </row>
    <row r="57" spans="2:13" x14ac:dyDescent="0.2">
      <c r="B57" s="342" t="s">
        <v>2608</v>
      </c>
      <c r="C57" s="343" t="s">
        <v>1221</v>
      </c>
      <c r="D57" s="344" t="s">
        <v>1868</v>
      </c>
      <c r="E57" s="345">
        <v>659</v>
      </c>
      <c r="F57" s="346">
        <v>346</v>
      </c>
      <c r="G57" s="344">
        <v>228014</v>
      </c>
      <c r="H57" s="347" t="s">
        <v>1179</v>
      </c>
      <c r="I57" s="348">
        <v>0.71266623950992003</v>
      </c>
      <c r="J57" s="348">
        <v>2.0597290159199999E-3</v>
      </c>
      <c r="K57" s="349">
        <v>0</v>
      </c>
      <c r="L57" s="350" t="s">
        <v>1202</v>
      </c>
      <c r="M57" s="351" t="s">
        <v>1973</v>
      </c>
    </row>
    <row r="58" spans="2:13" x14ac:dyDescent="0.2">
      <c r="B58" s="342" t="s">
        <v>2608</v>
      </c>
      <c r="C58" s="343" t="s">
        <v>1222</v>
      </c>
      <c r="D58" s="344" t="s">
        <v>1868</v>
      </c>
      <c r="E58" s="345">
        <v>1675</v>
      </c>
      <c r="F58" s="346">
        <v>346</v>
      </c>
      <c r="G58" s="344">
        <v>579550</v>
      </c>
      <c r="H58" s="347" t="s">
        <v>1179</v>
      </c>
      <c r="I58" s="348">
        <v>1.81140508524903</v>
      </c>
      <c r="J58" s="348">
        <v>5.2352748128599996E-3</v>
      </c>
      <c r="K58" s="349">
        <v>0</v>
      </c>
      <c r="L58" s="350" t="s">
        <v>1202</v>
      </c>
      <c r="M58" s="351" t="s">
        <v>1973</v>
      </c>
    </row>
    <row r="59" spans="2:13" x14ac:dyDescent="0.2">
      <c r="B59" s="342" t="s">
        <v>2608</v>
      </c>
      <c r="C59" s="343" t="s">
        <v>1223</v>
      </c>
      <c r="D59" s="344" t="s">
        <v>1868</v>
      </c>
      <c r="E59" s="345">
        <v>2211</v>
      </c>
      <c r="F59" s="346">
        <v>360.37042062415202</v>
      </c>
      <c r="G59" s="344">
        <v>796779</v>
      </c>
      <c r="H59" s="347" t="s">
        <v>1179</v>
      </c>
      <c r="I59" s="348">
        <v>2.4903624060385399</v>
      </c>
      <c r="J59" s="348">
        <v>6.91056275297E-3</v>
      </c>
      <c r="K59" s="349">
        <v>0</v>
      </c>
      <c r="L59" s="350" t="s">
        <v>1202</v>
      </c>
      <c r="M59" s="351" t="s">
        <v>1973</v>
      </c>
    </row>
    <row r="60" spans="2:13" x14ac:dyDescent="0.2">
      <c r="B60" s="342" t="s">
        <v>2608</v>
      </c>
      <c r="C60" s="343" t="s">
        <v>1224</v>
      </c>
      <c r="D60" s="344" t="s">
        <v>1868</v>
      </c>
      <c r="E60" s="345">
        <v>122</v>
      </c>
      <c r="F60" s="346">
        <v>346</v>
      </c>
      <c r="G60" s="344">
        <v>42212</v>
      </c>
      <c r="H60" s="347" t="s">
        <v>1179</v>
      </c>
      <c r="I60" s="348">
        <v>0.13193517635843999</v>
      </c>
      <c r="J60" s="348">
        <v>3.8131553860999999E-4</v>
      </c>
      <c r="K60" s="349">
        <v>0</v>
      </c>
      <c r="L60" s="350" t="s">
        <v>1202</v>
      </c>
      <c r="M60" s="351" t="s">
        <v>1973</v>
      </c>
    </row>
    <row r="61" spans="2:13" x14ac:dyDescent="0.2">
      <c r="B61" s="342" t="s">
        <v>2608</v>
      </c>
      <c r="C61" s="343" t="s">
        <v>1225</v>
      </c>
      <c r="D61" s="344" t="s">
        <v>1868</v>
      </c>
      <c r="E61" s="345">
        <v>863</v>
      </c>
      <c r="F61" s="346">
        <v>399.69177288528402</v>
      </c>
      <c r="G61" s="344">
        <v>344934</v>
      </c>
      <c r="H61" s="347" t="s">
        <v>1179</v>
      </c>
      <c r="I61" s="348">
        <v>1.0781040491334399</v>
      </c>
      <c r="J61" s="348">
        <v>2.6973386050699998E-3</v>
      </c>
      <c r="K61" s="349">
        <v>0</v>
      </c>
      <c r="L61" s="350" t="s">
        <v>1202</v>
      </c>
      <c r="M61" s="351" t="s">
        <v>1973</v>
      </c>
    </row>
    <row r="62" spans="2:13" x14ac:dyDescent="0.2">
      <c r="B62" s="342" t="s">
        <v>2643</v>
      </c>
      <c r="C62" s="343" t="s">
        <v>1226</v>
      </c>
      <c r="D62" s="344" t="s">
        <v>1868</v>
      </c>
      <c r="E62" s="345">
        <v>1</v>
      </c>
      <c r="F62" s="346">
        <v>157</v>
      </c>
      <c r="G62" s="344">
        <v>157</v>
      </c>
      <c r="H62" s="347" t="s">
        <v>1179</v>
      </c>
      <c r="I62" s="348">
        <v>4.9070934067E-4</v>
      </c>
      <c r="J62" s="348">
        <v>3.1255371999999998E-6</v>
      </c>
      <c r="K62" s="349">
        <v>0</v>
      </c>
      <c r="L62" s="350" t="s">
        <v>1180</v>
      </c>
      <c r="M62" s="351" t="s">
        <v>1973</v>
      </c>
    </row>
    <row r="63" spans="2:13" x14ac:dyDescent="0.2">
      <c r="B63" s="342" t="s">
        <v>2643</v>
      </c>
      <c r="C63" s="343" t="s">
        <v>1204</v>
      </c>
      <c r="D63" s="344" t="s">
        <v>1868</v>
      </c>
      <c r="E63" s="345">
        <v>1</v>
      </c>
      <c r="F63" s="346">
        <v>546</v>
      </c>
      <c r="G63" s="344">
        <v>546</v>
      </c>
      <c r="H63" s="347" t="s">
        <v>1179</v>
      </c>
      <c r="I63" s="348">
        <v>1.7065433121300001E-3</v>
      </c>
      <c r="J63" s="348">
        <v>3.1255371999999998E-6</v>
      </c>
      <c r="K63" s="349">
        <v>0</v>
      </c>
      <c r="L63" s="350" t="s">
        <v>1180</v>
      </c>
      <c r="M63" s="351" t="s">
        <v>1973</v>
      </c>
    </row>
    <row r="64" spans="2:13" x14ac:dyDescent="0.2">
      <c r="B64" s="342" t="s">
        <v>2643</v>
      </c>
      <c r="C64" s="343" t="s">
        <v>1204</v>
      </c>
      <c r="D64" s="344" t="s">
        <v>1868</v>
      </c>
      <c r="E64" s="345">
        <v>3</v>
      </c>
      <c r="F64" s="346">
        <v>732</v>
      </c>
      <c r="G64" s="344">
        <v>2196</v>
      </c>
      <c r="H64" s="347" t="s">
        <v>1179</v>
      </c>
      <c r="I64" s="348">
        <v>6.8636796949499996E-3</v>
      </c>
      <c r="J64" s="348">
        <v>9.3766116100000005E-6</v>
      </c>
      <c r="K64" s="349">
        <v>0</v>
      </c>
      <c r="L64" s="350" t="s">
        <v>1180</v>
      </c>
      <c r="M64" s="351" t="s">
        <v>1972</v>
      </c>
    </row>
    <row r="65" spans="2:13" x14ac:dyDescent="0.2">
      <c r="B65" s="342" t="s">
        <v>2643</v>
      </c>
      <c r="C65" s="343" t="s">
        <v>1227</v>
      </c>
      <c r="D65" s="344" t="s">
        <v>1868</v>
      </c>
      <c r="E65" s="345">
        <v>108</v>
      </c>
      <c r="F65" s="346">
        <v>440</v>
      </c>
      <c r="G65" s="344">
        <v>47520</v>
      </c>
      <c r="H65" s="347" t="s">
        <v>1179</v>
      </c>
      <c r="I65" s="348">
        <v>0.14852552782510001</v>
      </c>
      <c r="J65" s="348">
        <v>3.3755801777999998E-4</v>
      </c>
      <c r="K65" s="349">
        <v>0</v>
      </c>
      <c r="L65" s="350" t="s">
        <v>1180</v>
      </c>
      <c r="M65" s="351" t="s">
        <v>1973</v>
      </c>
    </row>
    <row r="66" spans="2:13" x14ac:dyDescent="0.2">
      <c r="B66" s="342" t="s">
        <v>2643</v>
      </c>
      <c r="C66" s="343" t="s">
        <v>1228</v>
      </c>
      <c r="D66" s="344" t="s">
        <v>1868</v>
      </c>
      <c r="E66" s="345">
        <v>21</v>
      </c>
      <c r="F66" s="346">
        <v>643</v>
      </c>
      <c r="G66" s="344">
        <v>13503</v>
      </c>
      <c r="H66" s="347" t="s">
        <v>1179</v>
      </c>
      <c r="I66" s="348">
        <v>4.2204128834640003E-2</v>
      </c>
      <c r="J66" s="348">
        <v>6.5636281240000004E-5</v>
      </c>
      <c r="K66" s="349">
        <v>0</v>
      </c>
      <c r="L66" s="350" t="s">
        <v>1180</v>
      </c>
      <c r="M66" s="351" t="s">
        <v>1977</v>
      </c>
    </row>
    <row r="67" spans="2:13" x14ac:dyDescent="0.2">
      <c r="B67" s="342" t="s">
        <v>2643</v>
      </c>
      <c r="C67" s="343" t="s">
        <v>1229</v>
      </c>
      <c r="D67" s="344" t="s">
        <v>1868</v>
      </c>
      <c r="E67" s="345">
        <v>9</v>
      </c>
      <c r="F67" s="346">
        <v>295</v>
      </c>
      <c r="G67" s="344">
        <v>2655</v>
      </c>
      <c r="H67" s="347" t="s">
        <v>1179</v>
      </c>
      <c r="I67" s="348">
        <v>8.2983012705300004E-3</v>
      </c>
      <c r="J67" s="348">
        <v>2.8129834819999998E-5</v>
      </c>
      <c r="K67" s="349">
        <v>0</v>
      </c>
      <c r="L67" s="350" t="s">
        <v>1180</v>
      </c>
      <c r="M67" s="351" t="s">
        <v>1972</v>
      </c>
    </row>
    <row r="68" spans="2:13" x14ac:dyDescent="0.2">
      <c r="B68" s="342" t="s">
        <v>2643</v>
      </c>
      <c r="C68" s="343" t="s">
        <v>1230</v>
      </c>
      <c r="D68" s="344" t="s">
        <v>1868</v>
      </c>
      <c r="E68" s="345">
        <v>1863</v>
      </c>
      <c r="F68" s="346">
        <v>0</v>
      </c>
      <c r="G68" s="344">
        <v>0</v>
      </c>
      <c r="H68" s="347" t="s">
        <v>1179</v>
      </c>
      <c r="I68" s="348">
        <v>0</v>
      </c>
      <c r="J68" s="348">
        <v>0</v>
      </c>
      <c r="K68" s="374">
        <v>5.8228758067800004E-3</v>
      </c>
      <c r="L68" s="350" t="s">
        <v>1180</v>
      </c>
      <c r="M68" s="351" t="s">
        <v>1975</v>
      </c>
    </row>
    <row r="69" spans="2:13" x14ac:dyDescent="0.2">
      <c r="B69" s="342" t="s">
        <v>2643</v>
      </c>
      <c r="C69" s="343" t="s">
        <v>1231</v>
      </c>
      <c r="D69" s="344" t="s">
        <v>1868</v>
      </c>
      <c r="E69" s="345">
        <v>8</v>
      </c>
      <c r="F69" s="346">
        <v>788</v>
      </c>
      <c r="G69" s="344">
        <v>6304</v>
      </c>
      <c r="H69" s="347" t="s">
        <v>1179</v>
      </c>
      <c r="I69" s="348">
        <v>1.9703386519559999E-2</v>
      </c>
      <c r="J69" s="348">
        <v>2.5004297609999998E-5</v>
      </c>
      <c r="K69" s="349">
        <v>0</v>
      </c>
      <c r="L69" s="350" t="s">
        <v>1180</v>
      </c>
      <c r="M69" s="351" t="s">
        <v>1973</v>
      </c>
    </row>
    <row r="70" spans="2:13" x14ac:dyDescent="0.2">
      <c r="B70" s="342" t="s">
        <v>2643</v>
      </c>
      <c r="C70" s="343" t="s">
        <v>1232</v>
      </c>
      <c r="D70" s="344" t="s">
        <v>1868</v>
      </c>
      <c r="E70" s="345">
        <v>39</v>
      </c>
      <c r="F70" s="346">
        <v>1011</v>
      </c>
      <c r="G70" s="344">
        <v>39429</v>
      </c>
      <c r="H70" s="347" t="s">
        <v>1179</v>
      </c>
      <c r="I70" s="348">
        <v>0.12323680632609001</v>
      </c>
      <c r="J70" s="348">
        <v>1.2189595087E-4</v>
      </c>
      <c r="K70" s="349">
        <v>0</v>
      </c>
      <c r="L70" s="350" t="s">
        <v>1180</v>
      </c>
      <c r="M70" s="351" t="s">
        <v>1975</v>
      </c>
    </row>
    <row r="71" spans="2:13" x14ac:dyDescent="0.2">
      <c r="B71" s="342" t="s">
        <v>2643</v>
      </c>
      <c r="C71" s="343" t="s">
        <v>1199</v>
      </c>
      <c r="D71" s="344" t="s">
        <v>1868</v>
      </c>
      <c r="E71" s="345">
        <v>1</v>
      </c>
      <c r="F71" s="346">
        <v>145</v>
      </c>
      <c r="G71" s="344">
        <v>145</v>
      </c>
      <c r="H71" s="347" t="s">
        <v>1179</v>
      </c>
      <c r="I71" s="348">
        <v>4.5320289424999999E-4</v>
      </c>
      <c r="J71" s="348">
        <v>3.1255371999999998E-6</v>
      </c>
      <c r="K71" s="349">
        <v>0</v>
      </c>
      <c r="L71" s="350" t="s">
        <v>1180</v>
      </c>
      <c r="M71" s="351" t="s">
        <v>1973</v>
      </c>
    </row>
    <row r="72" spans="2:13" x14ac:dyDescent="0.2">
      <c r="B72" s="342" t="s">
        <v>2643</v>
      </c>
      <c r="C72" s="343" t="s">
        <v>1206</v>
      </c>
      <c r="D72" s="344" t="s">
        <v>1868</v>
      </c>
      <c r="E72" s="345">
        <v>1</v>
      </c>
      <c r="F72" s="346">
        <v>418</v>
      </c>
      <c r="G72" s="344">
        <v>418</v>
      </c>
      <c r="H72" s="347" t="s">
        <v>1179</v>
      </c>
      <c r="I72" s="348">
        <v>1.30647455031E-3</v>
      </c>
      <c r="J72" s="348">
        <v>3.1255371999999998E-6</v>
      </c>
      <c r="K72" s="349">
        <v>0</v>
      </c>
      <c r="L72" s="350" t="s">
        <v>1180</v>
      </c>
      <c r="M72" s="351" t="s">
        <v>1975</v>
      </c>
    </row>
    <row r="73" spans="2:13" x14ac:dyDescent="0.2">
      <c r="B73" s="342" t="s">
        <v>2643</v>
      </c>
      <c r="C73" s="343" t="s">
        <v>1206</v>
      </c>
      <c r="D73" s="344" t="s">
        <v>1868</v>
      </c>
      <c r="E73" s="345">
        <v>43</v>
      </c>
      <c r="F73" s="346">
        <v>618</v>
      </c>
      <c r="G73" s="344">
        <v>26574</v>
      </c>
      <c r="H73" s="347" t="s">
        <v>1179</v>
      </c>
      <c r="I73" s="348">
        <v>8.3058025598149995E-2</v>
      </c>
      <c r="J73" s="348">
        <v>1.3439809966999999E-4</v>
      </c>
      <c r="K73" s="349">
        <v>0</v>
      </c>
      <c r="L73" s="350" t="s">
        <v>1180</v>
      </c>
      <c r="M73" s="351" t="s">
        <v>1972</v>
      </c>
    </row>
    <row r="74" spans="2:13" x14ac:dyDescent="0.2">
      <c r="B74" s="342" t="s">
        <v>2643</v>
      </c>
      <c r="C74" s="343" t="s">
        <v>1206</v>
      </c>
      <c r="D74" s="344" t="s">
        <v>1868</v>
      </c>
      <c r="E74" s="345">
        <v>3074</v>
      </c>
      <c r="F74" s="346">
        <v>112.252114508783</v>
      </c>
      <c r="G74" s="344">
        <v>345063</v>
      </c>
      <c r="H74" s="347" t="s">
        <v>1179</v>
      </c>
      <c r="I74" s="348">
        <v>1.0785072434324601</v>
      </c>
      <c r="J74" s="348">
        <v>9.6079013580499997E-3</v>
      </c>
      <c r="K74" s="349">
        <v>0</v>
      </c>
      <c r="L74" s="350" t="s">
        <v>1180</v>
      </c>
      <c r="M74" s="351" t="s">
        <v>1972</v>
      </c>
    </row>
    <row r="75" spans="2:13" x14ac:dyDescent="0.2">
      <c r="B75" s="342" t="s">
        <v>2643</v>
      </c>
      <c r="C75" s="343" t="s">
        <v>1208</v>
      </c>
      <c r="D75" s="344" t="s">
        <v>1868</v>
      </c>
      <c r="E75" s="345">
        <v>1134</v>
      </c>
      <c r="F75" s="346">
        <v>124.743386243386</v>
      </c>
      <c r="G75" s="344">
        <v>141459</v>
      </c>
      <c r="H75" s="347" t="s">
        <v>1179</v>
      </c>
      <c r="I75" s="348">
        <v>0.44213536701620998</v>
      </c>
      <c r="J75" s="348">
        <v>3.5443591867400002E-3</v>
      </c>
      <c r="K75" s="349">
        <v>0</v>
      </c>
      <c r="L75" s="350" t="s">
        <v>1180</v>
      </c>
      <c r="M75" s="351" t="s">
        <v>1972</v>
      </c>
    </row>
    <row r="76" spans="2:13" x14ac:dyDescent="0.2">
      <c r="B76" s="342" t="s">
        <v>2643</v>
      </c>
      <c r="C76" s="343" t="s">
        <v>1210</v>
      </c>
      <c r="D76" s="344" t="s">
        <v>1868</v>
      </c>
      <c r="E76" s="345">
        <v>3</v>
      </c>
      <c r="F76" s="346">
        <v>333</v>
      </c>
      <c r="G76" s="344">
        <v>999</v>
      </c>
      <c r="H76" s="347" t="s">
        <v>1179</v>
      </c>
      <c r="I76" s="348">
        <v>3.1224116645E-3</v>
      </c>
      <c r="J76" s="348">
        <v>9.3766116100000005E-6</v>
      </c>
      <c r="K76" s="349">
        <v>0</v>
      </c>
      <c r="L76" s="350" t="s">
        <v>1180</v>
      </c>
      <c r="M76" s="351" t="s">
        <v>1972</v>
      </c>
    </row>
    <row r="77" spans="2:13" x14ac:dyDescent="0.2">
      <c r="B77" s="342" t="s">
        <v>2643</v>
      </c>
      <c r="C77" s="343" t="s">
        <v>1212</v>
      </c>
      <c r="D77" s="344" t="s">
        <v>1868</v>
      </c>
      <c r="E77" s="345">
        <v>1</v>
      </c>
      <c r="F77" s="346">
        <v>359</v>
      </c>
      <c r="G77" s="344">
        <v>359</v>
      </c>
      <c r="H77" s="347" t="s">
        <v>1179</v>
      </c>
      <c r="I77" s="348">
        <v>1.12206785541E-3</v>
      </c>
      <c r="J77" s="348">
        <v>3.1255371999999998E-6</v>
      </c>
      <c r="K77" s="349">
        <v>0</v>
      </c>
      <c r="L77" s="350" t="s">
        <v>1180</v>
      </c>
      <c r="M77" s="351" t="s">
        <v>1973</v>
      </c>
    </row>
    <row r="78" spans="2:13" x14ac:dyDescent="0.2">
      <c r="B78" s="342" t="s">
        <v>2643</v>
      </c>
      <c r="C78" s="343" t="s">
        <v>1213</v>
      </c>
      <c r="D78" s="344" t="s">
        <v>1868</v>
      </c>
      <c r="E78" s="345">
        <v>139</v>
      </c>
      <c r="F78" s="346">
        <v>411</v>
      </c>
      <c r="G78" s="344">
        <v>57129</v>
      </c>
      <c r="H78" s="347" t="s">
        <v>1179</v>
      </c>
      <c r="I78" s="348">
        <v>0.17855881479628999</v>
      </c>
      <c r="J78" s="348">
        <v>4.3444967103999999E-4</v>
      </c>
      <c r="K78" s="349">
        <v>0</v>
      </c>
      <c r="L78" s="350" t="s">
        <v>1180</v>
      </c>
      <c r="M78" s="351" t="s">
        <v>1972</v>
      </c>
    </row>
    <row r="79" spans="2:13" x14ac:dyDescent="0.2">
      <c r="B79" s="342" t="s">
        <v>2643</v>
      </c>
      <c r="C79" s="343" t="s">
        <v>1233</v>
      </c>
      <c r="D79" s="344" t="s">
        <v>1868</v>
      </c>
      <c r="E79" s="345">
        <v>1717</v>
      </c>
      <c r="F79" s="346">
        <v>225.18695398951701</v>
      </c>
      <c r="G79" s="344">
        <v>386646</v>
      </c>
      <c r="H79" s="347" t="s">
        <v>1179</v>
      </c>
      <c r="I79" s="348">
        <v>1.20847645689103</v>
      </c>
      <c r="J79" s="348">
        <v>5.3665473753299999E-3</v>
      </c>
      <c r="K79" s="349">
        <v>0</v>
      </c>
      <c r="L79" s="350" t="s">
        <v>1180</v>
      </c>
      <c r="M79" s="351" t="s">
        <v>1975</v>
      </c>
    </row>
    <row r="80" spans="2:13" x14ac:dyDescent="0.2">
      <c r="B80" s="342" t="s">
        <v>2643</v>
      </c>
      <c r="C80" s="343" t="s">
        <v>1234</v>
      </c>
      <c r="D80" s="344" t="s">
        <v>1868</v>
      </c>
      <c r="E80" s="345">
        <v>9</v>
      </c>
      <c r="F80" s="346">
        <v>601</v>
      </c>
      <c r="G80" s="344">
        <v>5409</v>
      </c>
      <c r="H80" s="347" t="s">
        <v>1179</v>
      </c>
      <c r="I80" s="348">
        <v>1.6906030724030002E-2</v>
      </c>
      <c r="J80" s="348">
        <v>2.8129834819999998E-5</v>
      </c>
      <c r="K80" s="349">
        <v>0</v>
      </c>
      <c r="L80" s="350" t="s">
        <v>1180</v>
      </c>
      <c r="M80" s="351" t="s">
        <v>1972</v>
      </c>
    </row>
    <row r="81" spans="2:13" x14ac:dyDescent="0.2">
      <c r="B81" s="342" t="s">
        <v>2643</v>
      </c>
      <c r="C81" s="343" t="s">
        <v>1234</v>
      </c>
      <c r="D81" s="344" t="s">
        <v>1868</v>
      </c>
      <c r="E81" s="345">
        <v>2266</v>
      </c>
      <c r="F81" s="346">
        <v>149.750220653133</v>
      </c>
      <c r="G81" s="344">
        <v>339334</v>
      </c>
      <c r="H81" s="347" t="s">
        <v>1179</v>
      </c>
      <c r="I81" s="348">
        <v>1.0606010408038899</v>
      </c>
      <c r="J81" s="348">
        <v>7.0824672990699999E-3</v>
      </c>
      <c r="K81" s="349">
        <v>0</v>
      </c>
      <c r="L81" s="350" t="s">
        <v>1180</v>
      </c>
      <c r="M81" s="351" t="s">
        <v>1975</v>
      </c>
    </row>
    <row r="82" spans="2:13" x14ac:dyDescent="0.2">
      <c r="B82" s="342" t="s">
        <v>2643</v>
      </c>
      <c r="C82" s="343" t="s">
        <v>1235</v>
      </c>
      <c r="D82" s="344" t="s">
        <v>1868</v>
      </c>
      <c r="E82" s="345">
        <v>9</v>
      </c>
      <c r="F82" s="346">
        <v>698</v>
      </c>
      <c r="G82" s="344">
        <v>6282</v>
      </c>
      <c r="H82" s="347" t="s">
        <v>1179</v>
      </c>
      <c r="I82" s="348">
        <v>1.9634624701119999E-2</v>
      </c>
      <c r="J82" s="348">
        <v>2.8129834819999998E-5</v>
      </c>
      <c r="K82" s="349">
        <v>0</v>
      </c>
      <c r="L82" s="350" t="s">
        <v>1180</v>
      </c>
      <c r="M82" s="351" t="s">
        <v>1973</v>
      </c>
    </row>
    <row r="83" spans="2:13" x14ac:dyDescent="0.2">
      <c r="B83" s="342" t="s">
        <v>2643</v>
      </c>
      <c r="C83" s="343" t="s">
        <v>1217</v>
      </c>
      <c r="D83" s="344" t="s">
        <v>1868</v>
      </c>
      <c r="E83" s="345">
        <v>1</v>
      </c>
      <c r="F83" s="346">
        <v>159</v>
      </c>
      <c r="G83" s="344">
        <v>159</v>
      </c>
      <c r="H83" s="347" t="s">
        <v>1179</v>
      </c>
      <c r="I83" s="348">
        <v>4.9696041507000003E-4</v>
      </c>
      <c r="J83" s="348">
        <v>3.1255371999999998E-6</v>
      </c>
      <c r="K83" s="349">
        <v>0</v>
      </c>
      <c r="L83" s="350" t="s">
        <v>1180</v>
      </c>
      <c r="M83" s="351" t="s">
        <v>1975</v>
      </c>
    </row>
    <row r="84" spans="2:13" x14ac:dyDescent="0.2">
      <c r="B84" s="342" t="s">
        <v>2643</v>
      </c>
      <c r="C84" s="343" t="s">
        <v>1217</v>
      </c>
      <c r="D84" s="344" t="s">
        <v>1868</v>
      </c>
      <c r="E84" s="345">
        <v>3</v>
      </c>
      <c r="F84" s="346">
        <v>264</v>
      </c>
      <c r="G84" s="344">
        <v>792</v>
      </c>
      <c r="H84" s="347" t="s">
        <v>1179</v>
      </c>
      <c r="I84" s="348">
        <v>2.4754254637500001E-3</v>
      </c>
      <c r="J84" s="348">
        <v>9.3766116100000005E-6</v>
      </c>
      <c r="K84" s="349">
        <v>0</v>
      </c>
      <c r="L84" s="350" t="s">
        <v>1180</v>
      </c>
      <c r="M84" s="351" t="s">
        <v>1973</v>
      </c>
    </row>
    <row r="85" spans="2:13" x14ac:dyDescent="0.2">
      <c r="B85" s="342" t="s">
        <v>2643</v>
      </c>
      <c r="C85" s="343" t="s">
        <v>1236</v>
      </c>
      <c r="D85" s="344" t="s">
        <v>1868</v>
      </c>
      <c r="E85" s="345">
        <v>1</v>
      </c>
      <c r="F85" s="346">
        <v>23</v>
      </c>
      <c r="G85" s="344">
        <v>23</v>
      </c>
      <c r="H85" s="347" t="s">
        <v>1179</v>
      </c>
      <c r="I85" s="348">
        <v>7.1887355640000005E-5</v>
      </c>
      <c r="J85" s="348">
        <v>3.1255371999999998E-6</v>
      </c>
      <c r="K85" s="349">
        <v>0</v>
      </c>
      <c r="L85" s="350" t="s">
        <v>1180</v>
      </c>
      <c r="M85" s="351" t="s">
        <v>1973</v>
      </c>
    </row>
    <row r="86" spans="2:13" x14ac:dyDescent="0.2">
      <c r="B86" s="342" t="s">
        <v>2643</v>
      </c>
      <c r="C86" s="343" t="s">
        <v>1236</v>
      </c>
      <c r="D86" s="344" t="s">
        <v>1868</v>
      </c>
      <c r="E86" s="345">
        <v>2</v>
      </c>
      <c r="F86" s="346">
        <v>409</v>
      </c>
      <c r="G86" s="344">
        <v>818</v>
      </c>
      <c r="H86" s="347" t="s">
        <v>1179</v>
      </c>
      <c r="I86" s="348">
        <v>2.556689431E-3</v>
      </c>
      <c r="J86" s="348">
        <v>6.2510743999999996E-6</v>
      </c>
      <c r="K86" s="349">
        <v>0</v>
      </c>
      <c r="L86" s="350" t="s">
        <v>1180</v>
      </c>
      <c r="M86" s="351" t="s">
        <v>1975</v>
      </c>
    </row>
    <row r="87" spans="2:13" x14ac:dyDescent="0.2">
      <c r="B87" s="342" t="s">
        <v>2643</v>
      </c>
      <c r="C87" s="343" t="s">
        <v>1237</v>
      </c>
      <c r="D87" s="344" t="s">
        <v>1868</v>
      </c>
      <c r="E87" s="345">
        <v>13</v>
      </c>
      <c r="F87" s="346">
        <v>624</v>
      </c>
      <c r="G87" s="344">
        <v>8112</v>
      </c>
      <c r="H87" s="347" t="s">
        <v>1179</v>
      </c>
      <c r="I87" s="348">
        <v>2.5354357780239999E-2</v>
      </c>
      <c r="J87" s="348">
        <v>4.0631983620000003E-5</v>
      </c>
      <c r="K87" s="349">
        <v>0</v>
      </c>
      <c r="L87" s="350" t="s">
        <v>1180</v>
      </c>
      <c r="M87" s="351" t="s">
        <v>1972</v>
      </c>
    </row>
    <row r="88" spans="2:13" x14ac:dyDescent="0.2">
      <c r="B88" s="342" t="s">
        <v>2643</v>
      </c>
      <c r="C88" s="343" t="s">
        <v>1237</v>
      </c>
      <c r="D88" s="344" t="s">
        <v>1868</v>
      </c>
      <c r="E88" s="345">
        <v>2002</v>
      </c>
      <c r="F88" s="346">
        <v>105.062937062937</v>
      </c>
      <c r="G88" s="344">
        <v>210336</v>
      </c>
      <c r="H88" s="347" t="s">
        <v>1179</v>
      </c>
      <c r="I88" s="348">
        <v>0.65741299285815002</v>
      </c>
      <c r="J88" s="348">
        <v>6.2573254778199999E-3</v>
      </c>
      <c r="K88" s="349">
        <v>0</v>
      </c>
      <c r="L88" s="350" t="s">
        <v>1180</v>
      </c>
      <c r="M88" s="351" t="s">
        <v>1972</v>
      </c>
    </row>
    <row r="89" spans="2:13" x14ac:dyDescent="0.2">
      <c r="B89" s="342" t="s">
        <v>2643</v>
      </c>
      <c r="C89" s="343" t="s">
        <v>1238</v>
      </c>
      <c r="D89" s="344" t="s">
        <v>1868</v>
      </c>
      <c r="E89" s="345">
        <v>1</v>
      </c>
      <c r="F89" s="346">
        <v>831</v>
      </c>
      <c r="G89" s="344">
        <v>831</v>
      </c>
      <c r="H89" s="347" t="s">
        <v>1179</v>
      </c>
      <c r="I89" s="348">
        <v>2.5973214146199999E-3</v>
      </c>
      <c r="J89" s="348">
        <v>3.1255371999999998E-6</v>
      </c>
      <c r="K89" s="349">
        <v>0</v>
      </c>
      <c r="L89" s="350" t="s">
        <v>1180</v>
      </c>
      <c r="M89" s="351" t="s">
        <v>1972</v>
      </c>
    </row>
    <row r="90" spans="2:13" x14ac:dyDescent="0.2">
      <c r="B90" s="342" t="s">
        <v>2671</v>
      </c>
      <c r="C90" s="343" t="s">
        <v>1239</v>
      </c>
      <c r="D90" s="344" t="s">
        <v>1868</v>
      </c>
      <c r="E90" s="345">
        <v>1662</v>
      </c>
      <c r="F90" s="346">
        <v>19</v>
      </c>
      <c r="G90" s="344">
        <v>31578</v>
      </c>
      <c r="H90" s="347" t="s">
        <v>1240</v>
      </c>
      <c r="I90" s="348">
        <v>9.8698213755489997E-2</v>
      </c>
      <c r="J90" s="348">
        <v>5.1946428292399998E-3</v>
      </c>
      <c r="K90" s="349">
        <v>0</v>
      </c>
      <c r="L90" s="350" t="s">
        <v>1241</v>
      </c>
      <c r="M90" s="351" t="s">
        <v>1978</v>
      </c>
    </row>
    <row r="91" spans="2:13" x14ac:dyDescent="0.2">
      <c r="B91" s="342" t="s">
        <v>2671</v>
      </c>
      <c r="C91" s="343" t="s">
        <v>1242</v>
      </c>
      <c r="D91" s="344" t="s">
        <v>1868</v>
      </c>
      <c r="E91" s="345">
        <v>1815</v>
      </c>
      <c r="F91" s="346">
        <v>19</v>
      </c>
      <c r="G91" s="344">
        <v>34485</v>
      </c>
      <c r="H91" s="347" t="s">
        <v>1240</v>
      </c>
      <c r="I91" s="348">
        <v>0.10778415040085</v>
      </c>
      <c r="J91" s="348">
        <v>5.6728500211000003E-3</v>
      </c>
      <c r="K91" s="349">
        <v>0</v>
      </c>
      <c r="L91" s="350" t="s">
        <v>1241</v>
      </c>
      <c r="M91" s="351" t="s">
        <v>1978</v>
      </c>
    </row>
    <row r="92" spans="2:13" x14ac:dyDescent="0.2">
      <c r="B92" s="342" t="s">
        <v>2671</v>
      </c>
      <c r="C92" s="343" t="s">
        <v>1243</v>
      </c>
      <c r="D92" s="344" t="s">
        <v>1868</v>
      </c>
      <c r="E92" s="345">
        <v>256</v>
      </c>
      <c r="F92" s="346">
        <v>19</v>
      </c>
      <c r="G92" s="344">
        <v>4864</v>
      </c>
      <c r="H92" s="347" t="s">
        <v>1240</v>
      </c>
      <c r="I92" s="348">
        <v>1.5202612949100001E-2</v>
      </c>
      <c r="J92" s="348">
        <v>8.0013752363999999E-4</v>
      </c>
      <c r="K92" s="349">
        <v>0</v>
      </c>
      <c r="L92" s="350" t="s">
        <v>1241</v>
      </c>
      <c r="M92" s="351" t="s">
        <v>1978</v>
      </c>
    </row>
    <row r="93" spans="2:13" x14ac:dyDescent="0.2">
      <c r="B93" s="342" t="s">
        <v>2671</v>
      </c>
      <c r="C93" s="343" t="s">
        <v>1244</v>
      </c>
      <c r="D93" s="344" t="s">
        <v>1868</v>
      </c>
      <c r="E93" s="345">
        <v>1745</v>
      </c>
      <c r="F93" s="346">
        <v>19</v>
      </c>
      <c r="G93" s="344">
        <v>33155</v>
      </c>
      <c r="H93" s="347" t="s">
        <v>1240</v>
      </c>
      <c r="I93" s="348">
        <v>0.10362718592258</v>
      </c>
      <c r="J93" s="348">
        <v>5.45406241698E-3</v>
      </c>
      <c r="K93" s="349">
        <v>0</v>
      </c>
      <c r="L93" s="350" t="s">
        <v>1241</v>
      </c>
      <c r="M93" s="351" t="s">
        <v>1978</v>
      </c>
    </row>
    <row r="94" spans="2:13" x14ac:dyDescent="0.2">
      <c r="B94" s="342" t="s">
        <v>2671</v>
      </c>
      <c r="C94" s="343" t="s">
        <v>1245</v>
      </c>
      <c r="D94" s="344" t="s">
        <v>1868</v>
      </c>
      <c r="E94" s="345">
        <v>1320</v>
      </c>
      <c r="F94" s="346">
        <v>19</v>
      </c>
      <c r="G94" s="344">
        <v>25080</v>
      </c>
      <c r="H94" s="347" t="s">
        <v>1240</v>
      </c>
      <c r="I94" s="348">
        <v>7.8388473018800003E-2</v>
      </c>
      <c r="J94" s="348">
        <v>4.1257091062500001E-3</v>
      </c>
      <c r="K94" s="349">
        <v>0</v>
      </c>
      <c r="L94" s="350" t="s">
        <v>1241</v>
      </c>
      <c r="M94" s="351" t="s">
        <v>1978</v>
      </c>
    </row>
    <row r="95" spans="2:13" x14ac:dyDescent="0.2">
      <c r="B95" s="342" t="s">
        <v>2671</v>
      </c>
      <c r="C95" s="343" t="s">
        <v>1246</v>
      </c>
      <c r="D95" s="344" t="s">
        <v>1868</v>
      </c>
      <c r="E95" s="345">
        <v>457</v>
      </c>
      <c r="F95" s="346">
        <v>19</v>
      </c>
      <c r="G95" s="344">
        <v>8683</v>
      </c>
      <c r="H95" s="347" t="s">
        <v>1240</v>
      </c>
      <c r="I95" s="348">
        <v>2.713903952242E-2</v>
      </c>
      <c r="J95" s="348">
        <v>1.42837050118E-3</v>
      </c>
      <c r="K95" s="349">
        <v>0</v>
      </c>
      <c r="L95" s="350" t="s">
        <v>1241</v>
      </c>
      <c r="M95" s="351" t="s">
        <v>1978</v>
      </c>
    </row>
    <row r="96" spans="2:13" x14ac:dyDescent="0.2">
      <c r="B96" s="342" t="s">
        <v>2671</v>
      </c>
      <c r="C96" s="343" t="s">
        <v>1247</v>
      </c>
      <c r="D96" s="344" t="s">
        <v>1868</v>
      </c>
      <c r="E96" s="345">
        <v>236</v>
      </c>
      <c r="F96" s="346">
        <v>19</v>
      </c>
      <c r="G96" s="344">
        <v>4484</v>
      </c>
      <c r="H96" s="347" t="s">
        <v>1240</v>
      </c>
      <c r="I96" s="348">
        <v>1.4014908812449999E-2</v>
      </c>
      <c r="J96" s="348">
        <v>7.3762677960000002E-4</v>
      </c>
      <c r="K96" s="349">
        <v>0</v>
      </c>
      <c r="L96" s="350" t="s">
        <v>1241</v>
      </c>
      <c r="M96" s="351" t="s">
        <v>1978</v>
      </c>
    </row>
    <row r="97" spans="2:13" x14ac:dyDescent="0.2">
      <c r="B97" s="342" t="s">
        <v>2671</v>
      </c>
      <c r="C97" s="343" t="s">
        <v>1248</v>
      </c>
      <c r="D97" s="344" t="s">
        <v>1868</v>
      </c>
      <c r="E97" s="345">
        <v>1670</v>
      </c>
      <c r="F97" s="346">
        <v>19</v>
      </c>
      <c r="G97" s="344">
        <v>31730</v>
      </c>
      <c r="H97" s="347" t="s">
        <v>1240</v>
      </c>
      <c r="I97" s="348">
        <v>9.9173295410150006E-2</v>
      </c>
      <c r="J97" s="348">
        <v>5.2196471268500001E-3</v>
      </c>
      <c r="K97" s="349">
        <v>0</v>
      </c>
      <c r="L97" s="350" t="s">
        <v>1241</v>
      </c>
      <c r="M97" s="351" t="s">
        <v>1978</v>
      </c>
    </row>
    <row r="98" spans="2:13" x14ac:dyDescent="0.2">
      <c r="B98" s="342" t="s">
        <v>2671</v>
      </c>
      <c r="C98" s="343" t="s">
        <v>1249</v>
      </c>
      <c r="D98" s="344" t="s">
        <v>1868</v>
      </c>
      <c r="E98" s="345">
        <v>1661</v>
      </c>
      <c r="F98" s="346">
        <v>19</v>
      </c>
      <c r="G98" s="344">
        <v>31559</v>
      </c>
      <c r="H98" s="347" t="s">
        <v>1240</v>
      </c>
      <c r="I98" s="348">
        <v>9.8638828548660004E-2</v>
      </c>
      <c r="J98" s="348">
        <v>5.1915172920299997E-3</v>
      </c>
      <c r="K98" s="349">
        <v>0</v>
      </c>
      <c r="L98" s="350" t="s">
        <v>1241</v>
      </c>
      <c r="M98" s="351" t="s">
        <v>1978</v>
      </c>
    </row>
    <row r="99" spans="2:13" x14ac:dyDescent="0.2">
      <c r="B99" s="342" t="s">
        <v>2671</v>
      </c>
      <c r="C99" s="343" t="s">
        <v>1250</v>
      </c>
      <c r="D99" s="344" t="s">
        <v>1868</v>
      </c>
      <c r="E99" s="345">
        <v>1009</v>
      </c>
      <c r="F99" s="346">
        <v>19</v>
      </c>
      <c r="G99" s="344">
        <v>19171</v>
      </c>
      <c r="H99" s="347" t="s">
        <v>1240</v>
      </c>
      <c r="I99" s="348">
        <v>5.9919673693919998E-2</v>
      </c>
      <c r="J99" s="348">
        <v>3.1536670365199999E-3</v>
      </c>
      <c r="K99" s="349">
        <v>0</v>
      </c>
      <c r="L99" s="350" t="s">
        <v>1241</v>
      </c>
      <c r="M99" s="351" t="s">
        <v>1978</v>
      </c>
    </row>
    <row r="100" spans="2:13" x14ac:dyDescent="0.2">
      <c r="B100" s="342" t="s">
        <v>2693</v>
      </c>
      <c r="C100" s="343" t="s">
        <v>1251</v>
      </c>
      <c r="D100" s="344" t="s">
        <v>1868</v>
      </c>
      <c r="E100" s="345">
        <v>1</v>
      </c>
      <c r="F100" s="346">
        <v>692</v>
      </c>
      <c r="G100" s="344">
        <v>692</v>
      </c>
      <c r="H100" s="347" t="s">
        <v>1179</v>
      </c>
      <c r="I100" s="348">
        <v>2.1628717435799999E-3</v>
      </c>
      <c r="J100" s="348">
        <v>3.1255371999999998E-6</v>
      </c>
      <c r="K100" s="349">
        <v>0</v>
      </c>
      <c r="L100" s="350" t="s">
        <v>1180</v>
      </c>
      <c r="M100" s="351" t="s">
        <v>1972</v>
      </c>
    </row>
    <row r="101" spans="2:13" x14ac:dyDescent="0.2">
      <c r="B101" s="342" t="s">
        <v>2693</v>
      </c>
      <c r="C101" s="343" t="s">
        <v>1191</v>
      </c>
      <c r="D101" s="344" t="s">
        <v>1868</v>
      </c>
      <c r="E101" s="345">
        <v>1283</v>
      </c>
      <c r="F101" s="346">
        <v>89</v>
      </c>
      <c r="G101" s="344">
        <v>114187</v>
      </c>
      <c r="H101" s="347" t="s">
        <v>1179</v>
      </c>
      <c r="I101" s="348">
        <v>0.35689571645127</v>
      </c>
      <c r="J101" s="348">
        <v>4.0100642297900002E-3</v>
      </c>
      <c r="K101" s="349">
        <v>0</v>
      </c>
      <c r="L101" s="350" t="s">
        <v>1180</v>
      </c>
      <c r="M101" s="351" t="s">
        <v>1975</v>
      </c>
    </row>
    <row r="102" spans="2:13" x14ac:dyDescent="0.2">
      <c r="B102" s="342" t="s">
        <v>2693</v>
      </c>
      <c r="C102" s="343" t="s">
        <v>1192</v>
      </c>
      <c r="D102" s="344" t="s">
        <v>1868</v>
      </c>
      <c r="E102" s="345">
        <v>264</v>
      </c>
      <c r="F102" s="346">
        <v>90</v>
      </c>
      <c r="G102" s="344">
        <v>23760</v>
      </c>
      <c r="H102" s="347" t="s">
        <v>1179</v>
      </c>
      <c r="I102" s="348">
        <v>7.4262763912550003E-2</v>
      </c>
      <c r="J102" s="348">
        <v>8.2514182125000002E-4</v>
      </c>
      <c r="K102" s="349">
        <v>0</v>
      </c>
      <c r="L102" s="350" t="s">
        <v>1180</v>
      </c>
      <c r="M102" s="351" t="s">
        <v>1975</v>
      </c>
    </row>
    <row r="103" spans="2:13" x14ac:dyDescent="0.2">
      <c r="B103" s="342" t="s">
        <v>2693</v>
      </c>
      <c r="C103" s="343" t="s">
        <v>1193</v>
      </c>
      <c r="D103" s="344" t="s">
        <v>1868</v>
      </c>
      <c r="E103" s="345">
        <v>1769</v>
      </c>
      <c r="F103" s="346">
        <v>90</v>
      </c>
      <c r="G103" s="344">
        <v>159210</v>
      </c>
      <c r="H103" s="347" t="s">
        <v>1179</v>
      </c>
      <c r="I103" s="348">
        <v>0.49761677788370001</v>
      </c>
      <c r="J103" s="348">
        <v>5.52907530982E-3</v>
      </c>
      <c r="K103" s="349">
        <v>0</v>
      </c>
      <c r="L103" s="350" t="s">
        <v>1180</v>
      </c>
      <c r="M103" s="351" t="s">
        <v>1975</v>
      </c>
    </row>
    <row r="104" spans="2:13" x14ac:dyDescent="0.2">
      <c r="B104" s="342" t="s">
        <v>2693</v>
      </c>
      <c r="C104" s="343" t="s">
        <v>1194</v>
      </c>
      <c r="D104" s="344" t="s">
        <v>1868</v>
      </c>
      <c r="E104" s="345">
        <v>121</v>
      </c>
      <c r="F104" s="346">
        <v>327</v>
      </c>
      <c r="G104" s="344">
        <v>39567</v>
      </c>
      <c r="H104" s="347" t="s">
        <v>1179</v>
      </c>
      <c r="I104" s="348">
        <v>0.12366813045992001</v>
      </c>
      <c r="J104" s="348">
        <v>3.7819000140999997E-4</v>
      </c>
      <c r="K104" s="349">
        <v>0</v>
      </c>
      <c r="L104" s="350" t="s">
        <v>1180</v>
      </c>
      <c r="M104" s="351" t="s">
        <v>1975</v>
      </c>
    </row>
    <row r="105" spans="2:13" x14ac:dyDescent="0.2">
      <c r="B105" s="342" t="s">
        <v>2693</v>
      </c>
      <c r="C105" s="343" t="s">
        <v>1194</v>
      </c>
      <c r="D105" s="344" t="s">
        <v>1868</v>
      </c>
      <c r="E105" s="345">
        <v>2106</v>
      </c>
      <c r="F105" s="346">
        <v>173</v>
      </c>
      <c r="G105" s="344">
        <v>364338</v>
      </c>
      <c r="H105" s="347" t="s">
        <v>1179</v>
      </c>
      <c r="I105" s="348">
        <v>1.1387519729953599</v>
      </c>
      <c r="J105" s="348">
        <v>6.5823813467900004E-3</v>
      </c>
      <c r="K105" s="349">
        <v>0</v>
      </c>
      <c r="L105" s="350" t="s">
        <v>1180</v>
      </c>
      <c r="M105" s="351" t="s">
        <v>1975</v>
      </c>
    </row>
    <row r="106" spans="2:13" x14ac:dyDescent="0.2">
      <c r="B106" s="342" t="s">
        <v>2693</v>
      </c>
      <c r="C106" s="343" t="s">
        <v>1195</v>
      </c>
      <c r="D106" s="344" t="s">
        <v>1868</v>
      </c>
      <c r="E106" s="345">
        <v>445</v>
      </c>
      <c r="F106" s="346">
        <v>91</v>
      </c>
      <c r="G106" s="344">
        <v>40495</v>
      </c>
      <c r="H106" s="347" t="s">
        <v>1179</v>
      </c>
      <c r="I106" s="348">
        <v>0.12656862898311</v>
      </c>
      <c r="J106" s="348">
        <v>1.39086405476E-3</v>
      </c>
      <c r="K106" s="349">
        <v>0</v>
      </c>
      <c r="L106" s="350" t="s">
        <v>1180</v>
      </c>
      <c r="M106" s="351" t="s">
        <v>1975</v>
      </c>
    </row>
    <row r="107" spans="2:13" x14ac:dyDescent="0.2">
      <c r="B107" s="342" t="s">
        <v>2693</v>
      </c>
      <c r="C107" s="343" t="s">
        <v>1196</v>
      </c>
      <c r="D107" s="344" t="s">
        <v>1868</v>
      </c>
      <c r="E107" s="345">
        <v>60</v>
      </c>
      <c r="F107" s="346">
        <v>181</v>
      </c>
      <c r="G107" s="344">
        <v>10860</v>
      </c>
      <c r="H107" s="347" t="s">
        <v>1179</v>
      </c>
      <c r="I107" s="348">
        <v>3.3943334010529999E-2</v>
      </c>
      <c r="J107" s="348">
        <v>1.8753223209999999E-4</v>
      </c>
      <c r="K107" s="349">
        <v>0</v>
      </c>
      <c r="L107" s="350" t="s">
        <v>1180</v>
      </c>
      <c r="M107" s="351" t="s">
        <v>1972</v>
      </c>
    </row>
    <row r="108" spans="2:13" x14ac:dyDescent="0.2">
      <c r="B108" s="342" t="s">
        <v>2693</v>
      </c>
      <c r="C108" s="343" t="s">
        <v>1196</v>
      </c>
      <c r="D108" s="344" t="s">
        <v>1868</v>
      </c>
      <c r="E108" s="345">
        <v>3093</v>
      </c>
      <c r="F108" s="346">
        <v>91</v>
      </c>
      <c r="G108" s="344">
        <v>281463</v>
      </c>
      <c r="H108" s="347" t="s">
        <v>1179</v>
      </c>
      <c r="I108" s="348">
        <v>0.87972307740392997</v>
      </c>
      <c r="J108" s="348">
        <v>9.6672865648799993E-3</v>
      </c>
      <c r="K108" s="349">
        <v>0</v>
      </c>
      <c r="L108" s="350" t="s">
        <v>1180</v>
      </c>
      <c r="M108" s="351" t="s">
        <v>1975</v>
      </c>
    </row>
    <row r="109" spans="2:13" x14ac:dyDescent="0.2">
      <c r="B109" s="342" t="s">
        <v>2693</v>
      </c>
      <c r="C109" s="343" t="s">
        <v>1197</v>
      </c>
      <c r="D109" s="344" t="s">
        <v>1868</v>
      </c>
      <c r="E109" s="345">
        <v>1887</v>
      </c>
      <c r="F109" s="346">
        <v>92</v>
      </c>
      <c r="G109" s="344">
        <v>173604</v>
      </c>
      <c r="H109" s="347" t="s">
        <v>1179</v>
      </c>
      <c r="I109" s="348">
        <v>0.54260576036506003</v>
      </c>
      <c r="J109" s="348">
        <v>5.8978886996200004E-3</v>
      </c>
      <c r="K109" s="349">
        <v>0</v>
      </c>
      <c r="L109" s="350" t="s">
        <v>1180</v>
      </c>
      <c r="M109" s="351" t="s">
        <v>1975</v>
      </c>
    </row>
    <row r="110" spans="2:13" x14ac:dyDescent="0.2">
      <c r="B110" s="342" t="s">
        <v>2693</v>
      </c>
      <c r="C110" s="343" t="s">
        <v>1198</v>
      </c>
      <c r="D110" s="344" t="s">
        <v>1868</v>
      </c>
      <c r="E110" s="345">
        <v>400</v>
      </c>
      <c r="F110" s="346">
        <v>92</v>
      </c>
      <c r="G110" s="344">
        <v>36800</v>
      </c>
      <c r="H110" s="347" t="s">
        <v>1179</v>
      </c>
      <c r="I110" s="348">
        <v>0.11501976902280001</v>
      </c>
      <c r="J110" s="348">
        <v>1.25021488068E-3</v>
      </c>
      <c r="K110" s="349">
        <v>0</v>
      </c>
      <c r="L110" s="350" t="s">
        <v>1180</v>
      </c>
      <c r="M110" s="351" t="s">
        <v>1975</v>
      </c>
    </row>
    <row r="111" spans="2:13" x14ac:dyDescent="0.2">
      <c r="B111" s="342" t="s">
        <v>2693</v>
      </c>
      <c r="C111" s="343" t="s">
        <v>1252</v>
      </c>
      <c r="D111" s="344" t="s">
        <v>1868</v>
      </c>
      <c r="E111" s="345">
        <v>1</v>
      </c>
      <c r="F111" s="346">
        <v>71</v>
      </c>
      <c r="G111" s="344">
        <v>71</v>
      </c>
      <c r="H111" s="347" t="s">
        <v>1179</v>
      </c>
      <c r="I111" s="348">
        <v>2.2191314131999999E-4</v>
      </c>
      <c r="J111" s="348">
        <v>3.1255371999999998E-6</v>
      </c>
      <c r="K111" s="349">
        <v>0</v>
      </c>
      <c r="L111" s="350" t="s">
        <v>1180</v>
      </c>
      <c r="M111" s="351" t="s">
        <v>1972</v>
      </c>
    </row>
    <row r="112" spans="2:13" x14ac:dyDescent="0.2">
      <c r="B112" s="342" t="s">
        <v>2693</v>
      </c>
      <c r="C112" s="343" t="s">
        <v>1252</v>
      </c>
      <c r="D112" s="344" t="s">
        <v>1868</v>
      </c>
      <c r="E112" s="345">
        <v>7</v>
      </c>
      <c r="F112" s="346">
        <v>40</v>
      </c>
      <c r="G112" s="344">
        <v>280</v>
      </c>
      <c r="H112" s="347" t="s">
        <v>1179</v>
      </c>
      <c r="I112" s="348">
        <v>8.7515041648E-4</v>
      </c>
      <c r="J112" s="348">
        <v>2.1878760410000002E-5</v>
      </c>
      <c r="K112" s="349">
        <v>0</v>
      </c>
      <c r="L112" s="350" t="s">
        <v>1180</v>
      </c>
      <c r="M112" s="351" t="s">
        <v>1973</v>
      </c>
    </row>
    <row r="113" spans="2:13" x14ac:dyDescent="0.2">
      <c r="B113" s="342" t="s">
        <v>2693</v>
      </c>
      <c r="C113" s="343" t="s">
        <v>1252</v>
      </c>
      <c r="D113" s="344" t="s">
        <v>1868</v>
      </c>
      <c r="E113" s="345">
        <v>34</v>
      </c>
      <c r="F113" s="346">
        <v>443</v>
      </c>
      <c r="G113" s="344">
        <v>15062</v>
      </c>
      <c r="H113" s="347" t="s">
        <v>1179</v>
      </c>
      <c r="I113" s="348">
        <v>4.7076841332100001E-2</v>
      </c>
      <c r="J113" s="348">
        <v>1.0626826486E-4</v>
      </c>
      <c r="K113" s="349">
        <v>0</v>
      </c>
      <c r="L113" s="350" t="s">
        <v>1180</v>
      </c>
      <c r="M113" s="351" t="s">
        <v>1972</v>
      </c>
    </row>
    <row r="114" spans="2:13" x14ac:dyDescent="0.2">
      <c r="B114" s="342" t="s">
        <v>2693</v>
      </c>
      <c r="C114" s="343" t="s">
        <v>1253</v>
      </c>
      <c r="D114" s="344" t="s">
        <v>1868</v>
      </c>
      <c r="E114" s="345">
        <v>1485</v>
      </c>
      <c r="F114" s="346">
        <v>380.51851851851899</v>
      </c>
      <c r="G114" s="344">
        <v>565070</v>
      </c>
      <c r="H114" s="347" t="s">
        <v>1179</v>
      </c>
      <c r="I114" s="348">
        <v>1.76614730656832</v>
      </c>
      <c r="J114" s="348">
        <v>4.6414227445300002E-3</v>
      </c>
      <c r="K114" s="349">
        <v>0</v>
      </c>
      <c r="L114" s="350" t="s">
        <v>1180</v>
      </c>
      <c r="M114" s="351" t="s">
        <v>1975</v>
      </c>
    </row>
    <row r="115" spans="2:13" x14ac:dyDescent="0.2">
      <c r="B115" s="342" t="s">
        <v>2693</v>
      </c>
      <c r="C115" s="343" t="s">
        <v>1204</v>
      </c>
      <c r="D115" s="344" t="s">
        <v>1868</v>
      </c>
      <c r="E115" s="345">
        <v>37</v>
      </c>
      <c r="F115" s="346">
        <v>353</v>
      </c>
      <c r="G115" s="344">
        <v>13061</v>
      </c>
      <c r="H115" s="347" t="s">
        <v>1179</v>
      </c>
      <c r="I115" s="348">
        <v>4.082264139149E-2</v>
      </c>
      <c r="J115" s="348">
        <v>1.1564487646E-4</v>
      </c>
      <c r="K115" s="349">
        <v>0</v>
      </c>
      <c r="L115" s="350" t="s">
        <v>1180</v>
      </c>
      <c r="M115" s="351" t="s">
        <v>1975</v>
      </c>
    </row>
    <row r="116" spans="2:13" x14ac:dyDescent="0.2">
      <c r="B116" s="342" t="s">
        <v>2693</v>
      </c>
      <c r="C116" s="343" t="s">
        <v>1254</v>
      </c>
      <c r="D116" s="344" t="s">
        <v>1868</v>
      </c>
      <c r="E116" s="345">
        <v>55</v>
      </c>
      <c r="F116" s="346">
        <v>318</v>
      </c>
      <c r="G116" s="344">
        <v>17490</v>
      </c>
      <c r="H116" s="347" t="s">
        <v>1179</v>
      </c>
      <c r="I116" s="348">
        <v>5.4665645657850002E-2</v>
      </c>
      <c r="J116" s="348">
        <v>1.7190454609E-4</v>
      </c>
      <c r="K116" s="349">
        <v>0</v>
      </c>
      <c r="L116" s="350" t="s">
        <v>1180</v>
      </c>
      <c r="M116" s="351" t="s">
        <v>1975</v>
      </c>
    </row>
    <row r="117" spans="2:13" x14ac:dyDescent="0.2">
      <c r="B117" s="342" t="s">
        <v>2693</v>
      </c>
      <c r="C117" s="343" t="s">
        <v>1255</v>
      </c>
      <c r="D117" s="344" t="s">
        <v>1868</v>
      </c>
      <c r="E117" s="345">
        <v>66</v>
      </c>
      <c r="F117" s="346">
        <v>796</v>
      </c>
      <c r="G117" s="344">
        <v>52536</v>
      </c>
      <c r="H117" s="347" t="s">
        <v>1179</v>
      </c>
      <c r="I117" s="348">
        <v>0.16420322242886001</v>
      </c>
      <c r="J117" s="348">
        <v>2.0628545531E-4</v>
      </c>
      <c r="K117" s="349">
        <v>0</v>
      </c>
      <c r="L117" s="350" t="s">
        <v>1180</v>
      </c>
      <c r="M117" s="351" t="s">
        <v>1976</v>
      </c>
    </row>
    <row r="118" spans="2:13" x14ac:dyDescent="0.2">
      <c r="B118" s="342" t="s">
        <v>2693</v>
      </c>
      <c r="C118" s="343" t="s">
        <v>1256</v>
      </c>
      <c r="D118" s="344" t="s">
        <v>1868</v>
      </c>
      <c r="E118" s="345">
        <v>21</v>
      </c>
      <c r="F118" s="346">
        <v>500</v>
      </c>
      <c r="G118" s="344">
        <v>10500</v>
      </c>
      <c r="H118" s="347" t="s">
        <v>1179</v>
      </c>
      <c r="I118" s="348">
        <v>3.2818140617920002E-2</v>
      </c>
      <c r="J118" s="348">
        <v>6.5636281240000004E-5</v>
      </c>
      <c r="K118" s="349">
        <v>0</v>
      </c>
      <c r="L118" s="350" t="s">
        <v>1180</v>
      </c>
      <c r="M118" s="351" t="s">
        <v>1973</v>
      </c>
    </row>
    <row r="119" spans="2:13" x14ac:dyDescent="0.2">
      <c r="B119" s="342" t="s">
        <v>2693</v>
      </c>
      <c r="C119" s="343" t="s">
        <v>1257</v>
      </c>
      <c r="D119" s="344" t="s">
        <v>1868</v>
      </c>
      <c r="E119" s="345">
        <v>1</v>
      </c>
      <c r="F119" s="346">
        <v>485</v>
      </c>
      <c r="G119" s="344">
        <v>485</v>
      </c>
      <c r="H119" s="347" t="s">
        <v>1179</v>
      </c>
      <c r="I119" s="348">
        <v>1.5158855428299999E-3</v>
      </c>
      <c r="J119" s="348">
        <v>3.1255371999999998E-6</v>
      </c>
      <c r="K119" s="349">
        <v>0</v>
      </c>
      <c r="L119" s="350" t="s">
        <v>1180</v>
      </c>
      <c r="M119" s="351" t="s">
        <v>1973</v>
      </c>
    </row>
    <row r="120" spans="2:13" x14ac:dyDescent="0.2">
      <c r="B120" s="342" t="s">
        <v>2693</v>
      </c>
      <c r="C120" s="343" t="s">
        <v>1257</v>
      </c>
      <c r="D120" s="344" t="s">
        <v>1868</v>
      </c>
      <c r="E120" s="345">
        <v>1638</v>
      </c>
      <c r="F120" s="346">
        <v>496</v>
      </c>
      <c r="G120" s="344">
        <v>812448</v>
      </c>
      <c r="H120" s="347" t="s">
        <v>1179</v>
      </c>
      <c r="I120" s="348">
        <v>2.53933644845208</v>
      </c>
      <c r="J120" s="348">
        <v>5.1196299363999997E-3</v>
      </c>
      <c r="K120" s="349">
        <v>0</v>
      </c>
      <c r="L120" s="350" t="s">
        <v>1180</v>
      </c>
      <c r="M120" s="351" t="s">
        <v>1975</v>
      </c>
    </row>
    <row r="121" spans="2:13" x14ac:dyDescent="0.2">
      <c r="B121" s="342" t="s">
        <v>2693</v>
      </c>
      <c r="C121" s="343" t="s">
        <v>1258</v>
      </c>
      <c r="D121" s="344" t="s">
        <v>1868</v>
      </c>
      <c r="E121" s="345">
        <v>1</v>
      </c>
      <c r="F121" s="346">
        <v>351</v>
      </c>
      <c r="G121" s="344">
        <v>351</v>
      </c>
      <c r="H121" s="347" t="s">
        <v>1179</v>
      </c>
      <c r="I121" s="348">
        <v>1.0970635578000001E-3</v>
      </c>
      <c r="J121" s="348">
        <v>3.1255371999999998E-6</v>
      </c>
      <c r="K121" s="349">
        <v>0</v>
      </c>
      <c r="L121" s="350" t="s">
        <v>1180</v>
      </c>
      <c r="M121" s="351" t="s">
        <v>1973</v>
      </c>
    </row>
    <row r="122" spans="2:13" x14ac:dyDescent="0.2">
      <c r="B122" s="342" t="s">
        <v>2693</v>
      </c>
      <c r="C122" s="343" t="s">
        <v>1259</v>
      </c>
      <c r="D122" s="344" t="s">
        <v>1868</v>
      </c>
      <c r="E122" s="345">
        <v>39</v>
      </c>
      <c r="F122" s="346">
        <v>883</v>
      </c>
      <c r="G122" s="344">
        <v>34437</v>
      </c>
      <c r="H122" s="347" t="s">
        <v>1179</v>
      </c>
      <c r="I122" s="348">
        <v>0.10763412461517</v>
      </c>
      <c r="J122" s="348">
        <v>1.2189595087E-4</v>
      </c>
      <c r="K122" s="349">
        <v>0</v>
      </c>
      <c r="L122" s="350" t="s">
        <v>1180</v>
      </c>
      <c r="M122" s="351" t="s">
        <v>1975</v>
      </c>
    </row>
    <row r="123" spans="2:13" x14ac:dyDescent="0.2">
      <c r="B123" s="342" t="s">
        <v>2693</v>
      </c>
      <c r="C123" s="343" t="s">
        <v>1260</v>
      </c>
      <c r="D123" s="344" t="s">
        <v>1868</v>
      </c>
      <c r="E123" s="345">
        <v>1</v>
      </c>
      <c r="F123" s="346">
        <v>241</v>
      </c>
      <c r="G123" s="344">
        <v>241</v>
      </c>
      <c r="H123" s="347" t="s">
        <v>1179</v>
      </c>
      <c r="I123" s="348">
        <v>7.5325446560999996E-4</v>
      </c>
      <c r="J123" s="348">
        <v>3.1255371999999998E-6</v>
      </c>
      <c r="K123" s="349">
        <v>0</v>
      </c>
      <c r="L123" s="350" t="s">
        <v>1180</v>
      </c>
      <c r="M123" s="351" t="s">
        <v>1972</v>
      </c>
    </row>
    <row r="124" spans="2:13" x14ac:dyDescent="0.2">
      <c r="B124" s="342" t="s">
        <v>2693</v>
      </c>
      <c r="C124" s="343" t="s">
        <v>1261</v>
      </c>
      <c r="D124" s="344" t="s">
        <v>1868</v>
      </c>
      <c r="E124" s="345">
        <v>1202</v>
      </c>
      <c r="F124" s="346">
        <v>48.610648918469202</v>
      </c>
      <c r="G124" s="344">
        <v>58430</v>
      </c>
      <c r="H124" s="347" t="s">
        <v>1179</v>
      </c>
      <c r="I124" s="348">
        <v>0.18262513869571001</v>
      </c>
      <c r="J124" s="348">
        <v>3.7568957164500001E-3</v>
      </c>
      <c r="K124" s="349">
        <v>0</v>
      </c>
      <c r="L124" s="350" t="s">
        <v>1180</v>
      </c>
      <c r="M124" s="351" t="s">
        <v>1973</v>
      </c>
    </row>
    <row r="125" spans="2:13" x14ac:dyDescent="0.2">
      <c r="B125" s="342" t="s">
        <v>2693</v>
      </c>
      <c r="C125" s="343" t="s">
        <v>1262</v>
      </c>
      <c r="D125" s="344" t="s">
        <v>1868</v>
      </c>
      <c r="E125" s="345">
        <v>13</v>
      </c>
      <c r="F125" s="346">
        <v>137</v>
      </c>
      <c r="G125" s="344">
        <v>1781</v>
      </c>
      <c r="H125" s="347" t="s">
        <v>1179</v>
      </c>
      <c r="I125" s="348">
        <v>5.5665817562399996E-3</v>
      </c>
      <c r="J125" s="348">
        <v>4.0631983620000003E-5</v>
      </c>
      <c r="K125" s="349">
        <v>0</v>
      </c>
      <c r="L125" s="350" t="s">
        <v>1180</v>
      </c>
      <c r="M125" s="351" t="s">
        <v>1975</v>
      </c>
    </row>
    <row r="126" spans="2:13" x14ac:dyDescent="0.2">
      <c r="B126" s="342" t="s">
        <v>2693</v>
      </c>
      <c r="C126" s="343" t="s">
        <v>1263</v>
      </c>
      <c r="D126" s="344" t="s">
        <v>1868</v>
      </c>
      <c r="E126" s="345">
        <v>32</v>
      </c>
      <c r="F126" s="346">
        <v>200</v>
      </c>
      <c r="G126" s="344">
        <v>6400</v>
      </c>
      <c r="H126" s="347" t="s">
        <v>1179</v>
      </c>
      <c r="I126" s="348">
        <v>2.0003438090919999E-2</v>
      </c>
      <c r="J126" s="348">
        <v>1.0001719045E-4</v>
      </c>
      <c r="K126" s="349">
        <v>0</v>
      </c>
      <c r="L126" s="350" t="s">
        <v>1180</v>
      </c>
      <c r="M126" s="351" t="s">
        <v>1975</v>
      </c>
    </row>
    <row r="127" spans="2:13" x14ac:dyDescent="0.2">
      <c r="B127" s="342" t="s">
        <v>2693</v>
      </c>
      <c r="C127" s="343" t="s">
        <v>1206</v>
      </c>
      <c r="D127" s="344" t="s">
        <v>1868</v>
      </c>
      <c r="E127" s="345">
        <v>3187</v>
      </c>
      <c r="F127" s="346">
        <v>443</v>
      </c>
      <c r="G127" s="344">
        <v>1411841</v>
      </c>
      <c r="H127" s="347" t="s">
        <v>1179</v>
      </c>
      <c r="I127" s="348">
        <v>4.4127615683945702</v>
      </c>
      <c r="J127" s="348">
        <v>9.9610870618400005E-3</v>
      </c>
      <c r="K127" s="349">
        <v>0</v>
      </c>
      <c r="L127" s="350" t="s">
        <v>1180</v>
      </c>
      <c r="M127" s="351" t="s">
        <v>1972</v>
      </c>
    </row>
    <row r="128" spans="2:13" x14ac:dyDescent="0.2">
      <c r="B128" s="342" t="s">
        <v>2693</v>
      </c>
      <c r="C128" s="343" t="s">
        <v>1210</v>
      </c>
      <c r="D128" s="344" t="s">
        <v>1868</v>
      </c>
      <c r="E128" s="345">
        <v>312</v>
      </c>
      <c r="F128" s="346">
        <v>525</v>
      </c>
      <c r="G128" s="344">
        <v>163800</v>
      </c>
      <c r="H128" s="347" t="s">
        <v>1179</v>
      </c>
      <c r="I128" s="348">
        <v>0.51196299363953002</v>
      </c>
      <c r="J128" s="348">
        <v>9.7516760692999995E-4</v>
      </c>
      <c r="K128" s="349">
        <v>0</v>
      </c>
      <c r="L128" s="350" t="s">
        <v>1180</v>
      </c>
      <c r="M128" s="351" t="s">
        <v>1973</v>
      </c>
    </row>
    <row r="129" spans="2:13" x14ac:dyDescent="0.2">
      <c r="B129" s="342" t="s">
        <v>2693</v>
      </c>
      <c r="C129" s="343" t="s">
        <v>1212</v>
      </c>
      <c r="D129" s="344" t="s">
        <v>1868</v>
      </c>
      <c r="E129" s="345">
        <v>1</v>
      </c>
      <c r="F129" s="346">
        <v>310</v>
      </c>
      <c r="G129" s="344">
        <v>310</v>
      </c>
      <c r="H129" s="347" t="s">
        <v>1179</v>
      </c>
      <c r="I129" s="348">
        <v>9.6891653253000003E-4</v>
      </c>
      <c r="J129" s="348">
        <v>3.1255371999999998E-6</v>
      </c>
      <c r="K129" s="349">
        <v>0</v>
      </c>
      <c r="L129" s="350" t="s">
        <v>1180</v>
      </c>
      <c r="M129" s="351" t="s">
        <v>1973</v>
      </c>
    </row>
    <row r="130" spans="2:13" x14ac:dyDescent="0.2">
      <c r="B130" s="342" t="s">
        <v>2693</v>
      </c>
      <c r="C130" s="343" t="s">
        <v>1264</v>
      </c>
      <c r="D130" s="344" t="s">
        <v>1868</v>
      </c>
      <c r="E130" s="345">
        <v>20</v>
      </c>
      <c r="F130" s="346">
        <v>1152</v>
      </c>
      <c r="G130" s="344">
        <v>23040</v>
      </c>
      <c r="H130" s="347" t="s">
        <v>1179</v>
      </c>
      <c r="I130" s="348">
        <v>7.2012377127320004E-2</v>
      </c>
      <c r="J130" s="348">
        <v>6.2510744030000001E-5</v>
      </c>
      <c r="K130" s="349">
        <v>0</v>
      </c>
      <c r="L130" s="350" t="s">
        <v>1180</v>
      </c>
      <c r="M130" s="351" t="s">
        <v>1973</v>
      </c>
    </row>
    <row r="131" spans="2:13" x14ac:dyDescent="0.2">
      <c r="B131" s="342" t="s">
        <v>2693</v>
      </c>
      <c r="C131" s="343" t="s">
        <v>1265</v>
      </c>
      <c r="D131" s="344" t="s">
        <v>1868</v>
      </c>
      <c r="E131" s="345">
        <v>9</v>
      </c>
      <c r="F131" s="346">
        <v>167</v>
      </c>
      <c r="G131" s="344">
        <v>1503</v>
      </c>
      <c r="H131" s="347" t="s">
        <v>1179</v>
      </c>
      <c r="I131" s="348">
        <v>4.6976824141599996E-3</v>
      </c>
      <c r="J131" s="348">
        <v>2.8129834819999998E-5</v>
      </c>
      <c r="K131" s="349">
        <v>0</v>
      </c>
      <c r="L131" s="350" t="s">
        <v>1180</v>
      </c>
      <c r="M131" s="351" t="s">
        <v>1973</v>
      </c>
    </row>
    <row r="132" spans="2:13" ht="25.5" x14ac:dyDescent="0.2">
      <c r="B132" s="342" t="s">
        <v>2693</v>
      </c>
      <c r="C132" s="343" t="s">
        <v>1243</v>
      </c>
      <c r="D132" s="344" t="s">
        <v>1868</v>
      </c>
      <c r="E132" s="345">
        <v>257</v>
      </c>
      <c r="F132" s="346">
        <v>471</v>
      </c>
      <c r="G132" s="344">
        <v>121047</v>
      </c>
      <c r="H132" s="347" t="s">
        <v>1179</v>
      </c>
      <c r="I132" s="348">
        <v>0.37833690165497003</v>
      </c>
      <c r="J132" s="348">
        <v>8.0326306084000005E-4</v>
      </c>
      <c r="K132" s="349">
        <v>0</v>
      </c>
      <c r="L132" s="350" t="s">
        <v>1180</v>
      </c>
      <c r="M132" s="351" t="s">
        <v>1266</v>
      </c>
    </row>
    <row r="133" spans="2:13" x14ac:dyDescent="0.2">
      <c r="B133" s="342" t="s">
        <v>2693</v>
      </c>
      <c r="C133" s="343" t="s">
        <v>1249</v>
      </c>
      <c r="D133" s="344" t="s">
        <v>1868</v>
      </c>
      <c r="E133" s="345">
        <v>1661</v>
      </c>
      <c r="F133" s="346">
        <v>447.91751956652598</v>
      </c>
      <c r="G133" s="344">
        <v>743991</v>
      </c>
      <c r="H133" s="347" t="s">
        <v>1179</v>
      </c>
      <c r="I133" s="348">
        <v>2.32537154823485</v>
      </c>
      <c r="J133" s="348">
        <v>5.1915172920299997E-3</v>
      </c>
      <c r="K133" s="349">
        <v>0</v>
      </c>
      <c r="L133" s="350" t="s">
        <v>1180</v>
      </c>
      <c r="M133" s="351" t="s">
        <v>1975</v>
      </c>
    </row>
    <row r="134" spans="2:13" x14ac:dyDescent="0.2">
      <c r="B134" s="342" t="s">
        <v>2693</v>
      </c>
      <c r="C134" s="343" t="s">
        <v>1250</v>
      </c>
      <c r="D134" s="344" t="s">
        <v>1868</v>
      </c>
      <c r="E134" s="345">
        <v>95</v>
      </c>
      <c r="F134" s="346">
        <v>633</v>
      </c>
      <c r="G134" s="344">
        <v>60135</v>
      </c>
      <c r="H134" s="347" t="s">
        <v>1179</v>
      </c>
      <c r="I134" s="348">
        <v>0.18795417962461999</v>
      </c>
      <c r="J134" s="348">
        <v>2.9692603416000001E-4</v>
      </c>
      <c r="K134" s="349">
        <v>0</v>
      </c>
      <c r="L134" s="350" t="s">
        <v>1180</v>
      </c>
      <c r="M134" s="351" t="s">
        <v>1975</v>
      </c>
    </row>
    <row r="135" spans="2:13" x14ac:dyDescent="0.2">
      <c r="B135" s="342" t="s">
        <v>2693</v>
      </c>
      <c r="C135" s="343" t="s">
        <v>1235</v>
      </c>
      <c r="D135" s="344" t="s">
        <v>1868</v>
      </c>
      <c r="E135" s="345">
        <v>63</v>
      </c>
      <c r="F135" s="346">
        <v>368</v>
      </c>
      <c r="G135" s="344">
        <v>23184</v>
      </c>
      <c r="H135" s="347" t="s">
        <v>1179</v>
      </c>
      <c r="I135" s="348">
        <v>7.2462454484360006E-2</v>
      </c>
      <c r="J135" s="348">
        <v>1.9690884371000001E-4</v>
      </c>
      <c r="K135" s="349">
        <v>0</v>
      </c>
      <c r="L135" s="350" t="s">
        <v>1180</v>
      </c>
      <c r="M135" s="351" t="s">
        <v>1975</v>
      </c>
    </row>
    <row r="136" spans="2:13" x14ac:dyDescent="0.2">
      <c r="B136" s="342" t="s">
        <v>2693</v>
      </c>
      <c r="C136" s="343" t="s">
        <v>1267</v>
      </c>
      <c r="D136" s="344" t="s">
        <v>1868</v>
      </c>
      <c r="E136" s="345">
        <v>1</v>
      </c>
      <c r="F136" s="346">
        <v>252</v>
      </c>
      <c r="G136" s="344">
        <v>252</v>
      </c>
      <c r="H136" s="347" t="s">
        <v>1179</v>
      </c>
      <c r="I136" s="348">
        <v>7.8763537483000001E-4</v>
      </c>
      <c r="J136" s="348">
        <v>3.1255371999999998E-6</v>
      </c>
      <c r="K136" s="349">
        <v>0</v>
      </c>
      <c r="L136" s="350" t="s">
        <v>1180</v>
      </c>
      <c r="M136" s="351" t="s">
        <v>1972</v>
      </c>
    </row>
    <row r="137" spans="2:13" x14ac:dyDescent="0.2">
      <c r="B137" s="342" t="s">
        <v>2693</v>
      </c>
      <c r="C137" s="343" t="s">
        <v>1268</v>
      </c>
      <c r="D137" s="344" t="s">
        <v>1868</v>
      </c>
      <c r="E137" s="345">
        <v>18</v>
      </c>
      <c r="F137" s="346">
        <v>562</v>
      </c>
      <c r="G137" s="344">
        <v>10116</v>
      </c>
      <c r="H137" s="347" t="s">
        <v>1179</v>
      </c>
      <c r="I137" s="348">
        <v>3.1617934332459997E-2</v>
      </c>
      <c r="J137" s="348">
        <v>5.625966963E-5</v>
      </c>
      <c r="K137" s="349">
        <v>0</v>
      </c>
      <c r="L137" s="350" t="s">
        <v>1180</v>
      </c>
      <c r="M137" s="351" t="s">
        <v>1975</v>
      </c>
    </row>
    <row r="138" spans="2:13" x14ac:dyDescent="0.2">
      <c r="B138" s="342" t="s">
        <v>2693</v>
      </c>
      <c r="C138" s="343" t="s">
        <v>1269</v>
      </c>
      <c r="D138" s="344" t="s">
        <v>1868</v>
      </c>
      <c r="E138" s="345">
        <v>1</v>
      </c>
      <c r="F138" s="346">
        <v>569</v>
      </c>
      <c r="G138" s="344">
        <v>569</v>
      </c>
      <c r="H138" s="347" t="s">
        <v>1179</v>
      </c>
      <c r="I138" s="348">
        <v>1.77843066777E-3</v>
      </c>
      <c r="J138" s="348">
        <v>3.1255371999999998E-6</v>
      </c>
      <c r="K138" s="349">
        <v>0</v>
      </c>
      <c r="L138" s="350" t="s">
        <v>1180</v>
      </c>
      <c r="M138" s="351" t="s">
        <v>1973</v>
      </c>
    </row>
    <row r="139" spans="2:13" x14ac:dyDescent="0.2">
      <c r="B139" s="342" t="s">
        <v>2693</v>
      </c>
      <c r="C139" s="343" t="s">
        <v>1269</v>
      </c>
      <c r="D139" s="344" t="s">
        <v>1868</v>
      </c>
      <c r="E139" s="345">
        <v>1</v>
      </c>
      <c r="F139" s="346">
        <v>754</v>
      </c>
      <c r="G139" s="344">
        <v>754</v>
      </c>
      <c r="H139" s="347" t="s">
        <v>1179</v>
      </c>
      <c r="I139" s="348">
        <v>2.3566550500899999E-3</v>
      </c>
      <c r="J139" s="348">
        <v>3.1255371999999998E-6</v>
      </c>
      <c r="K139" s="349">
        <v>0</v>
      </c>
      <c r="L139" s="350" t="s">
        <v>1180</v>
      </c>
      <c r="M139" s="351" t="s">
        <v>1973</v>
      </c>
    </row>
    <row r="140" spans="2:13" x14ac:dyDescent="0.2">
      <c r="B140" s="342" t="s">
        <v>2693</v>
      </c>
      <c r="C140" s="343" t="s">
        <v>1270</v>
      </c>
      <c r="D140" s="344" t="s">
        <v>1868</v>
      </c>
      <c r="E140" s="345">
        <v>4</v>
      </c>
      <c r="F140" s="346">
        <v>156</v>
      </c>
      <c r="G140" s="344">
        <v>624</v>
      </c>
      <c r="H140" s="347" t="s">
        <v>1179</v>
      </c>
      <c r="I140" s="348">
        <v>1.9503352138599999E-3</v>
      </c>
      <c r="J140" s="348">
        <v>1.2502148810000001E-5</v>
      </c>
      <c r="K140" s="349">
        <v>0</v>
      </c>
      <c r="L140" s="350" t="s">
        <v>1180</v>
      </c>
      <c r="M140" s="351" t="s">
        <v>1972</v>
      </c>
    </row>
    <row r="141" spans="2:13" x14ac:dyDescent="0.2">
      <c r="B141" s="342" t="s">
        <v>2693</v>
      </c>
      <c r="C141" s="343" t="s">
        <v>1223</v>
      </c>
      <c r="D141" s="344" t="s">
        <v>1868</v>
      </c>
      <c r="E141" s="345">
        <v>1</v>
      </c>
      <c r="F141" s="346">
        <v>349</v>
      </c>
      <c r="G141" s="344">
        <v>349</v>
      </c>
      <c r="H141" s="347" t="s">
        <v>1179</v>
      </c>
      <c r="I141" s="348">
        <v>1.0908124834E-3</v>
      </c>
      <c r="J141" s="348">
        <v>3.1255371999999998E-6</v>
      </c>
      <c r="K141" s="349">
        <v>0</v>
      </c>
      <c r="L141" s="350" t="s">
        <v>1180</v>
      </c>
      <c r="M141" s="351" t="s">
        <v>1973</v>
      </c>
    </row>
    <row r="142" spans="2:13" x14ac:dyDescent="0.2">
      <c r="B142" s="342" t="s">
        <v>2693</v>
      </c>
      <c r="C142" s="343" t="s">
        <v>1223</v>
      </c>
      <c r="D142" s="344" t="s">
        <v>1868</v>
      </c>
      <c r="E142" s="345">
        <v>1</v>
      </c>
      <c r="F142" s="346">
        <v>488</v>
      </c>
      <c r="G142" s="344">
        <v>488</v>
      </c>
      <c r="H142" s="347" t="s">
        <v>1179</v>
      </c>
      <c r="I142" s="348">
        <v>1.5252621544299999E-3</v>
      </c>
      <c r="J142" s="348">
        <v>3.1255371999999998E-6</v>
      </c>
      <c r="K142" s="349">
        <v>0</v>
      </c>
      <c r="L142" s="350" t="s">
        <v>1180</v>
      </c>
      <c r="M142" s="351" t="s">
        <v>1973</v>
      </c>
    </row>
    <row r="143" spans="2:13" x14ac:dyDescent="0.2">
      <c r="B143" s="342" t="s">
        <v>2693</v>
      </c>
      <c r="C143" s="343" t="s">
        <v>1236</v>
      </c>
      <c r="D143" s="344" t="s">
        <v>1868</v>
      </c>
      <c r="E143" s="345">
        <v>22</v>
      </c>
      <c r="F143" s="346">
        <v>597</v>
      </c>
      <c r="G143" s="344">
        <v>13134</v>
      </c>
      <c r="H143" s="347" t="s">
        <v>1179</v>
      </c>
      <c r="I143" s="348">
        <v>4.105080560721E-2</v>
      </c>
      <c r="J143" s="348">
        <v>6.8761818440000005E-5</v>
      </c>
      <c r="K143" s="349">
        <v>0</v>
      </c>
      <c r="L143" s="350" t="s">
        <v>1180</v>
      </c>
      <c r="M143" s="351" t="s">
        <v>1975</v>
      </c>
    </row>
    <row r="144" spans="2:13" x14ac:dyDescent="0.2">
      <c r="B144" s="342" t="s">
        <v>2693</v>
      </c>
      <c r="C144" s="343" t="s">
        <v>1271</v>
      </c>
      <c r="D144" s="344" t="s">
        <v>1868</v>
      </c>
      <c r="E144" s="345">
        <v>799</v>
      </c>
      <c r="F144" s="346">
        <v>210.544430538173</v>
      </c>
      <c r="G144" s="344">
        <v>168225</v>
      </c>
      <c r="H144" s="347" t="s">
        <v>1179</v>
      </c>
      <c r="I144" s="348">
        <v>0.52579349575708001</v>
      </c>
      <c r="J144" s="348">
        <v>2.4973042241600001E-3</v>
      </c>
      <c r="K144" s="349">
        <v>0</v>
      </c>
      <c r="L144" s="350" t="s">
        <v>1180</v>
      </c>
      <c r="M144" s="351" t="s">
        <v>1975</v>
      </c>
    </row>
    <row r="145" spans="2:14" x14ac:dyDescent="0.2">
      <c r="B145" s="342"/>
      <c r="C145" s="343"/>
      <c r="D145" s="344"/>
      <c r="E145" s="345"/>
      <c r="F145" s="346"/>
      <c r="G145" s="344"/>
      <c r="H145" s="347"/>
      <c r="I145" s="348"/>
      <c r="J145" s="348"/>
      <c r="K145" s="349"/>
      <c r="L145" s="350"/>
      <c r="M145" s="351"/>
    </row>
    <row r="146" spans="2:14" x14ac:dyDescent="0.2">
      <c r="B146" s="342"/>
      <c r="C146" s="343"/>
      <c r="D146" s="344"/>
      <c r="E146" s="345"/>
      <c r="F146" s="346"/>
      <c r="G146" s="344"/>
      <c r="H146" s="347"/>
      <c r="I146" s="348"/>
      <c r="J146" s="348"/>
      <c r="K146" s="349"/>
      <c r="L146" s="350"/>
      <c r="M146" s="351"/>
    </row>
    <row r="148" spans="2:14" s="82" customFormat="1" ht="12.75" customHeight="1" x14ac:dyDescent="0.2">
      <c r="B148" s="456" t="s">
        <v>2168</v>
      </c>
      <c r="C148" s="457"/>
      <c r="D148" s="457"/>
      <c r="E148" s="457"/>
      <c r="F148" s="457"/>
      <c r="G148" s="457"/>
      <c r="H148" s="457"/>
      <c r="I148" s="457"/>
      <c r="J148" s="457"/>
      <c r="K148" s="457"/>
      <c r="L148" s="73"/>
      <c r="M148" s="73"/>
      <c r="N148" s="73"/>
    </row>
    <row r="149" spans="2:14" s="82" customFormat="1" ht="12.75" customHeight="1" x14ac:dyDescent="0.2">
      <c r="B149" s="425" t="s">
        <v>2413</v>
      </c>
      <c r="C149" s="457"/>
      <c r="D149" s="457"/>
      <c r="E149" s="457"/>
      <c r="F149" s="457"/>
      <c r="G149" s="457"/>
      <c r="H149" s="457"/>
      <c r="I149" s="457"/>
      <c r="J149" s="457"/>
      <c r="K149" s="457"/>
    </row>
    <row r="150" spans="2:14" s="82" customFormat="1" x14ac:dyDescent="0.2">
      <c r="B150" s="425" t="s">
        <v>2147</v>
      </c>
      <c r="C150" s="455"/>
      <c r="D150" s="455"/>
      <c r="E150" s="455"/>
      <c r="F150" s="455"/>
      <c r="G150" s="455"/>
      <c r="H150" s="455"/>
      <c r="I150" s="455"/>
      <c r="J150" s="455"/>
      <c r="K150" s="455"/>
    </row>
    <row r="151" spans="2:14" s="82" customFormat="1" ht="12.75" customHeight="1" x14ac:dyDescent="0.2">
      <c r="B151" s="425" t="s">
        <v>2410</v>
      </c>
      <c r="C151" s="426"/>
      <c r="D151" s="426"/>
      <c r="E151" s="426"/>
      <c r="F151" s="426"/>
      <c r="G151" s="426"/>
      <c r="H151" s="426"/>
      <c r="I151" s="426"/>
      <c r="J151" s="426"/>
      <c r="K151" s="426"/>
      <c r="L151" s="73"/>
      <c r="M151" s="73"/>
      <c r="N151" s="73"/>
    </row>
    <row r="152" spans="2:14" s="82" customFormat="1" ht="25.5" customHeight="1" x14ac:dyDescent="0.2">
      <c r="B152" s="425"/>
      <c r="C152" s="458"/>
      <c r="D152" s="458"/>
      <c r="E152" s="458"/>
      <c r="F152" s="458"/>
      <c r="G152" s="458"/>
      <c r="H152" s="458"/>
      <c r="I152" s="458"/>
      <c r="J152" s="458"/>
      <c r="K152" s="458"/>
    </row>
    <row r="153" spans="2:14" s="82" customFormat="1" ht="12.75" customHeight="1" x14ac:dyDescent="0.2">
      <c r="B153" s="425"/>
      <c r="C153" s="455"/>
      <c r="D153" s="455"/>
      <c r="E153" s="455"/>
      <c r="F153" s="455"/>
      <c r="G153" s="455"/>
      <c r="H153" s="455"/>
      <c r="I153" s="455"/>
      <c r="J153" s="455"/>
      <c r="K153" s="455"/>
    </row>
  </sheetData>
  <mergeCells count="6">
    <mergeCell ref="B153:K153"/>
    <mergeCell ref="B148:K148"/>
    <mergeCell ref="B149:K149"/>
    <mergeCell ref="B150:K150"/>
    <mergeCell ref="B151:K151"/>
    <mergeCell ref="B152:K152"/>
  </mergeCells>
  <phoneticPr fontId="21" type="noConversion"/>
  <dataValidations count="1">
    <dataValidation type="list" allowBlank="1" showInputMessage="1" showErrorMessage="1" sqref="H10:H146">
      <formula1>"2,3,4,5,6,7"</formula1>
    </dataValidation>
  </dataValidations>
  <pageMargins left="0.19685039370078741" right="0.19685039370078741" top="0.39370078740157483" bottom="0.39370078740157483" header="0.19685039370078741" footer="0.19685039370078741"/>
  <pageSetup paperSize="8" scale="69" fitToHeight="0" orientation="landscape" r:id="rId1"/>
  <headerFooter alignWithMargins="0">
    <oddHeader>&amp;R&amp;A</oddHeader>
    <oddFooter>&amp;L&amp;D&amp;C&amp;F&amp;R&amp;P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zoomScaleNormal="100" workbookViewId="0">
      <selection activeCell="F32" sqref="F32"/>
    </sheetView>
  </sheetViews>
  <sheetFormatPr defaultRowHeight="12.75" x14ac:dyDescent="0.2"/>
  <cols>
    <col min="1" max="1" width="11" customWidth="1"/>
    <col min="2" max="2" width="65" customWidth="1"/>
    <col min="3" max="3" width="31.42578125" customWidth="1"/>
    <col min="4" max="4" width="14" style="148" customWidth="1"/>
    <col min="5" max="5" width="13.7109375" style="148" customWidth="1"/>
    <col min="6" max="6" width="15.28515625" customWidth="1"/>
    <col min="7" max="7" width="15.28515625" bestFit="1" customWidth="1"/>
    <col min="8" max="8" width="18.5703125" customWidth="1"/>
    <col min="9" max="9" width="12.42578125" customWidth="1"/>
    <col min="10" max="10" width="13.140625" bestFit="1" customWidth="1"/>
    <col min="11" max="11" width="13.5703125" bestFit="1" customWidth="1"/>
    <col min="12" max="12" width="14.85546875" customWidth="1"/>
    <col min="13" max="14" width="16.28515625" customWidth="1"/>
    <col min="15" max="15" width="15.28515625" customWidth="1"/>
    <col min="16" max="16" width="14.7109375" customWidth="1"/>
    <col min="17" max="17" width="14.42578125" customWidth="1"/>
    <col min="18" max="19" width="13.42578125" customWidth="1"/>
    <col min="20" max="20" width="19.28515625" customWidth="1"/>
  </cols>
  <sheetData>
    <row r="1" spans="2:6" ht="20.25" x14ac:dyDescent="0.2">
      <c r="B1" s="147" t="str">
        <f>Cover!C22</f>
        <v>CitiPower Pty</v>
      </c>
      <c r="C1" s="147"/>
    </row>
    <row r="2" spans="2:6" ht="20.25" x14ac:dyDescent="0.2">
      <c r="B2" s="149" t="s">
        <v>2058</v>
      </c>
      <c r="C2" s="337" t="s">
        <v>2419</v>
      </c>
    </row>
    <row r="3" spans="2:6" ht="20.25" x14ac:dyDescent="0.3">
      <c r="B3" s="76">
        <f>Cover!C26</f>
        <v>2013</v>
      </c>
      <c r="C3" s="338" t="s">
        <v>2026</v>
      </c>
    </row>
    <row r="5" spans="2:6" ht="15.75" x14ac:dyDescent="0.2">
      <c r="B5" s="150" t="s">
        <v>2131</v>
      </c>
      <c r="C5" s="150"/>
    </row>
    <row r="7" spans="2:6" ht="12.75" customHeight="1" x14ac:dyDescent="0.2">
      <c r="B7" s="474" t="s">
        <v>2059</v>
      </c>
      <c r="C7" s="193"/>
      <c r="D7"/>
      <c r="E7"/>
    </row>
    <row r="8" spans="2:6" ht="12.75" customHeight="1" x14ac:dyDescent="0.2">
      <c r="B8" s="476"/>
      <c r="C8" s="462"/>
      <c r="D8"/>
      <c r="E8"/>
    </row>
    <row r="9" spans="2:6" ht="12.75" customHeight="1" x14ac:dyDescent="0.2">
      <c r="B9" s="477"/>
      <c r="C9" s="478"/>
      <c r="D9"/>
      <c r="E9"/>
    </row>
    <row r="10" spans="2:6" x14ac:dyDescent="0.2">
      <c r="B10" s="151" t="s">
        <v>2029</v>
      </c>
      <c r="C10" s="152"/>
      <c r="D10"/>
      <c r="E10"/>
    </row>
    <row r="11" spans="2:6" x14ac:dyDescent="0.2">
      <c r="B11" s="153" t="s">
        <v>2061</v>
      </c>
      <c r="C11" s="152"/>
      <c r="D11"/>
      <c r="E11"/>
    </row>
    <row r="12" spans="2:6" x14ac:dyDescent="0.2">
      <c r="B12" s="151" t="s">
        <v>2062</v>
      </c>
      <c r="C12" s="152"/>
      <c r="D12"/>
      <c r="E12"/>
    </row>
    <row r="13" spans="2:6" x14ac:dyDescent="0.2">
      <c r="B13" s="151" t="s">
        <v>2063</v>
      </c>
      <c r="C13" s="152"/>
      <c r="D13"/>
      <c r="E13"/>
    </row>
    <row r="14" spans="2:6" x14ac:dyDescent="0.2">
      <c r="B14" s="155" t="s">
        <v>2064</v>
      </c>
      <c r="C14" s="315">
        <f>SUM(C10:C13)</f>
        <v>0</v>
      </c>
      <c r="D14"/>
      <c r="E14"/>
    </row>
    <row r="16" spans="2:6" ht="15.75" x14ac:dyDescent="0.2">
      <c r="B16" s="150" t="s">
        <v>2132</v>
      </c>
      <c r="C16" s="150"/>
      <c r="D16" s="156"/>
      <c r="E16" s="156"/>
      <c r="F16" s="157"/>
    </row>
    <row r="17" spans="2:6" s="202" customFormat="1" x14ac:dyDescent="0.2">
      <c r="B17" s="210" t="s">
        <v>2163</v>
      </c>
      <c r="C17" s="282"/>
      <c r="D17" s="283"/>
      <c r="E17" s="157"/>
      <c r="F17" s="157"/>
    </row>
    <row r="18" spans="2:6" ht="13.15" customHeight="1" x14ac:dyDescent="0.2">
      <c r="B18" s="158"/>
      <c r="C18" s="158"/>
      <c r="D18" s="159"/>
      <c r="E18" s="159"/>
      <c r="F18" s="160"/>
    </row>
    <row r="19" spans="2:6" ht="13.15" customHeight="1" x14ac:dyDescent="0.2">
      <c r="B19" s="479" t="s">
        <v>1886</v>
      </c>
      <c r="C19" s="194"/>
      <c r="D19"/>
      <c r="E19"/>
    </row>
    <row r="20" spans="2:6" x14ac:dyDescent="0.2">
      <c r="B20" s="480"/>
      <c r="C20" s="462"/>
      <c r="D20"/>
      <c r="E20"/>
    </row>
    <row r="21" spans="2:6" x14ac:dyDescent="0.2">
      <c r="B21" s="481"/>
      <c r="C21" s="478"/>
      <c r="D21"/>
      <c r="E21"/>
    </row>
    <row r="22" spans="2:6" x14ac:dyDescent="0.2">
      <c r="B22" s="161" t="s">
        <v>2098</v>
      </c>
      <c r="C22" s="152"/>
      <c r="D22"/>
      <c r="E22"/>
    </row>
    <row r="23" spans="2:6" ht="28.9" customHeight="1" x14ac:dyDescent="0.2">
      <c r="B23" s="162" t="s">
        <v>2065</v>
      </c>
      <c r="C23" s="317" t="e">
        <f>C22/C14</f>
        <v>#DIV/0!</v>
      </c>
      <c r="D23"/>
      <c r="E23"/>
    </row>
    <row r="25" spans="2:6" ht="15.75" x14ac:dyDescent="0.2">
      <c r="B25" s="150" t="s">
        <v>2157</v>
      </c>
      <c r="C25" s="150"/>
      <c r="D25" s="156"/>
      <c r="E25" s="156"/>
      <c r="F25" s="157"/>
    </row>
    <row r="26" spans="2:6" s="202" customFormat="1" x14ac:dyDescent="0.2">
      <c r="B26" s="210" t="s">
        <v>2163</v>
      </c>
      <c r="C26" s="282"/>
      <c r="D26" s="283"/>
      <c r="E26" s="157"/>
      <c r="F26" s="157"/>
    </row>
    <row r="27" spans="2:6" ht="13.15" customHeight="1" x14ac:dyDescent="0.2">
      <c r="B27" s="158"/>
      <c r="C27" s="158"/>
      <c r="D27" s="159"/>
      <c r="E27" s="159"/>
      <c r="F27" s="160"/>
    </row>
    <row r="28" spans="2:6" ht="13.15" customHeight="1" x14ac:dyDescent="0.2">
      <c r="B28" s="479" t="s">
        <v>2160</v>
      </c>
      <c r="C28" s="194"/>
      <c r="D28"/>
      <c r="E28"/>
    </row>
    <row r="29" spans="2:6" x14ac:dyDescent="0.2">
      <c r="B29" s="480"/>
      <c r="C29" s="462"/>
      <c r="D29"/>
      <c r="E29"/>
    </row>
    <row r="30" spans="2:6" x14ac:dyDescent="0.2">
      <c r="B30" s="481"/>
      <c r="C30" s="478"/>
      <c r="D30"/>
      <c r="E30"/>
    </row>
    <row r="31" spans="2:6" x14ac:dyDescent="0.2">
      <c r="B31" s="161" t="s">
        <v>2161</v>
      </c>
      <c r="C31" s="152"/>
      <c r="D31"/>
      <c r="E31"/>
    </row>
    <row r="32" spans="2:6" ht="28.9" customHeight="1" x14ac:dyDescent="0.2">
      <c r="B32" s="162" t="s">
        <v>2162</v>
      </c>
      <c r="C32" s="317" t="e">
        <f>C31/C14</f>
        <v>#DIV/0!</v>
      </c>
      <c r="D32"/>
      <c r="E32"/>
    </row>
    <row r="34" spans="2:7" ht="12.75" customHeight="1" x14ac:dyDescent="0.2">
      <c r="B34" s="150" t="s">
        <v>2158</v>
      </c>
      <c r="C34" s="150"/>
      <c r="D34" s="163"/>
      <c r="E34" s="163"/>
      <c r="F34" s="164"/>
    </row>
    <row r="35" spans="2:7" x14ac:dyDescent="0.2">
      <c r="B35" s="158"/>
      <c r="C35" s="158"/>
      <c r="D35" s="165"/>
      <c r="E35" s="165"/>
      <c r="F35" s="165"/>
    </row>
    <row r="36" spans="2:7" x14ac:dyDescent="0.2">
      <c r="B36" s="474" t="s">
        <v>2066</v>
      </c>
      <c r="C36" s="193"/>
      <c r="D36"/>
      <c r="E36"/>
    </row>
    <row r="37" spans="2:7" x14ac:dyDescent="0.2">
      <c r="B37" s="475"/>
      <c r="C37" s="79"/>
      <c r="D37"/>
      <c r="E37"/>
    </row>
    <row r="38" spans="2:7" x14ac:dyDescent="0.2">
      <c r="B38" s="151" t="s">
        <v>2067</v>
      </c>
      <c r="C38" s="152"/>
      <c r="D38"/>
      <c r="E38"/>
    </row>
    <row r="39" spans="2:7" x14ac:dyDescent="0.2">
      <c r="B39" s="151" t="s">
        <v>2068</v>
      </c>
      <c r="C39" s="152"/>
      <c r="D39"/>
      <c r="E39"/>
    </row>
    <row r="40" spans="2:7" x14ac:dyDescent="0.2">
      <c r="B40" s="151" t="s">
        <v>2062</v>
      </c>
      <c r="C40" s="152"/>
      <c r="D40"/>
      <c r="E40"/>
    </row>
    <row r="41" spans="2:7" ht="16.5" customHeight="1" x14ac:dyDescent="0.2">
      <c r="B41" s="151" t="s">
        <v>2063</v>
      </c>
      <c r="C41" s="152"/>
      <c r="D41"/>
      <c r="E41"/>
    </row>
    <row r="42" spans="2:7" ht="17.25" customHeight="1" x14ac:dyDescent="0.2">
      <c r="B42" s="151" t="s">
        <v>2069</v>
      </c>
      <c r="C42" s="152"/>
      <c r="D42"/>
      <c r="E42"/>
    </row>
    <row r="43" spans="2:7" ht="17.25" customHeight="1" x14ac:dyDescent="0.2">
      <c r="B43" s="155" t="s">
        <v>2070</v>
      </c>
      <c r="C43" s="316">
        <f>SUM(C38:C42)</f>
        <v>0</v>
      </c>
      <c r="D43"/>
      <c r="E43"/>
    </row>
    <row r="44" spans="2:7" ht="17.25" customHeight="1" x14ac:dyDescent="0.2"/>
    <row r="45" spans="2:7" ht="17.25" customHeight="1" x14ac:dyDescent="0.2">
      <c r="B45" s="150" t="s">
        <v>2159</v>
      </c>
      <c r="C45" s="150"/>
      <c r="D45" s="163"/>
      <c r="E45" s="163"/>
      <c r="F45" s="164"/>
    </row>
    <row r="46" spans="2:7" ht="17.25" customHeight="1" x14ac:dyDescent="0.2">
      <c r="B46" s="166" t="s">
        <v>2414</v>
      </c>
      <c r="C46" s="167"/>
      <c r="D46" s="167"/>
      <c r="E46" s="167"/>
      <c r="F46" s="167"/>
      <c r="G46" s="168"/>
    </row>
    <row r="47" spans="2:7" ht="17.25" customHeight="1" x14ac:dyDescent="0.2">
      <c r="B47" s="169" t="s">
        <v>2170</v>
      </c>
      <c r="C47" s="229"/>
      <c r="D47" s="229"/>
      <c r="E47" s="229"/>
      <c r="F47" s="229"/>
      <c r="G47" s="230"/>
    </row>
    <row r="48" spans="2:7" ht="13.5" customHeight="1" x14ac:dyDescent="0.2">
      <c r="B48" s="169" t="s">
        <v>2171</v>
      </c>
      <c r="C48" s="170"/>
      <c r="D48" s="170"/>
      <c r="E48" s="170"/>
      <c r="F48" s="170"/>
      <c r="G48" s="171"/>
    </row>
    <row r="49" spans="2:7" ht="18.75" hidden="1" customHeight="1" x14ac:dyDescent="0.2">
      <c r="B49" s="150"/>
      <c r="C49" s="150"/>
      <c r="D49" s="163"/>
      <c r="E49" s="163"/>
      <c r="F49" s="164"/>
      <c r="G49" s="196"/>
    </row>
    <row r="50" spans="2:7" ht="18.75" customHeight="1" x14ac:dyDescent="0.2">
      <c r="B50" s="172" t="s">
        <v>2172</v>
      </c>
      <c r="C50" s="173"/>
      <c r="D50" s="173"/>
      <c r="E50" s="173"/>
      <c r="F50" s="173"/>
      <c r="G50" s="174"/>
    </row>
    <row r="51" spans="2:7" ht="18.75" customHeight="1" x14ac:dyDescent="0.2">
      <c r="B51" s="150"/>
      <c r="C51" s="150"/>
      <c r="D51" s="163"/>
      <c r="E51" s="163"/>
      <c r="F51" s="164"/>
    </row>
    <row r="52" spans="2:7" x14ac:dyDescent="0.2">
      <c r="B52" s="459" t="s">
        <v>2074</v>
      </c>
      <c r="C52" s="175"/>
      <c r="D52" s="176"/>
      <c r="E52" s="176"/>
      <c r="F52" s="176"/>
      <c r="G52" s="177" t="s">
        <v>2075</v>
      </c>
    </row>
    <row r="53" spans="2:7" x14ac:dyDescent="0.2">
      <c r="B53" s="460"/>
      <c r="C53" s="462" t="s">
        <v>2060</v>
      </c>
      <c r="D53" s="462" t="s">
        <v>2390</v>
      </c>
      <c r="E53" s="462" t="s">
        <v>2391</v>
      </c>
      <c r="F53" s="462" t="s">
        <v>2076</v>
      </c>
      <c r="G53" s="177"/>
    </row>
    <row r="54" spans="2:7" ht="16.5" customHeight="1" x14ac:dyDescent="0.2">
      <c r="B54" s="461"/>
      <c r="C54" s="463"/>
      <c r="D54" s="463"/>
      <c r="E54" s="463"/>
      <c r="F54" s="463"/>
      <c r="G54" s="177"/>
    </row>
    <row r="55" spans="2:7" ht="16.5" customHeight="1" x14ac:dyDescent="0.2">
      <c r="B55" s="178"/>
      <c r="C55" s="464"/>
      <c r="D55" s="464"/>
      <c r="E55" s="464"/>
      <c r="F55" s="464"/>
      <c r="G55" s="177"/>
    </row>
    <row r="56" spans="2:7" ht="16.5" customHeight="1" x14ac:dyDescent="0.2">
      <c r="B56" s="178" t="s">
        <v>2077</v>
      </c>
      <c r="C56" s="179"/>
      <c r="D56" s="179"/>
      <c r="E56" s="179"/>
      <c r="F56" s="179"/>
      <c r="G56" s="177"/>
    </row>
    <row r="57" spans="2:7" ht="16.5" customHeight="1" x14ac:dyDescent="0.2">
      <c r="B57" s="153" t="s">
        <v>2078</v>
      </c>
      <c r="C57" s="154"/>
      <c r="D57" s="180"/>
      <c r="E57" s="180"/>
      <c r="F57" s="181" t="e">
        <f>(D57/C57)-1</f>
        <v>#DIV/0!</v>
      </c>
      <c r="G57" s="182"/>
    </row>
    <row r="58" spans="2:7" ht="16.5" customHeight="1" x14ac:dyDescent="0.2">
      <c r="B58" s="153" t="s">
        <v>2079</v>
      </c>
      <c r="C58" s="181"/>
      <c r="D58" s="181"/>
      <c r="E58" s="181"/>
      <c r="F58" s="181" t="e">
        <f t="shared" ref="F58:F64" si="0">(D58/C58)-1</f>
        <v>#DIV/0!</v>
      </c>
      <c r="G58" s="181"/>
    </row>
    <row r="59" spans="2:7" ht="16.5" customHeight="1" x14ac:dyDescent="0.2">
      <c r="B59" s="178" t="s">
        <v>2080</v>
      </c>
      <c r="C59" s="183"/>
      <c r="D59" s="184"/>
      <c r="E59" s="184"/>
      <c r="F59" s="185"/>
      <c r="G59" s="186"/>
    </row>
    <row r="60" spans="2:7" ht="16.5" customHeight="1" x14ac:dyDescent="0.2">
      <c r="B60" s="153" t="s">
        <v>2078</v>
      </c>
      <c r="C60" s="154"/>
      <c r="D60" s="180"/>
      <c r="E60" s="180"/>
      <c r="F60" s="181" t="e">
        <f t="shared" si="0"/>
        <v>#DIV/0!</v>
      </c>
      <c r="G60" s="182"/>
    </row>
    <row r="61" spans="2:7" ht="16.5" customHeight="1" x14ac:dyDescent="0.2">
      <c r="B61" s="153" t="s">
        <v>2079</v>
      </c>
      <c r="C61" s="181"/>
      <c r="D61" s="181"/>
      <c r="E61" s="181"/>
      <c r="F61" s="181" t="e">
        <f t="shared" si="0"/>
        <v>#DIV/0!</v>
      </c>
      <c r="G61" s="181"/>
    </row>
    <row r="62" spans="2:7" ht="16.149999999999999" customHeight="1" x14ac:dyDescent="0.2">
      <c r="B62" s="178" t="s">
        <v>2081</v>
      </c>
      <c r="C62" s="183"/>
      <c r="D62" s="184"/>
      <c r="E62" s="184"/>
      <c r="F62" s="185"/>
      <c r="G62" s="186"/>
    </row>
    <row r="63" spans="2:7" ht="15.6" customHeight="1" x14ac:dyDescent="0.2">
      <c r="B63" s="153" t="s">
        <v>2078</v>
      </c>
      <c r="C63" s="154"/>
      <c r="D63" s="180"/>
      <c r="E63" s="180"/>
      <c r="F63" s="181" t="e">
        <f t="shared" si="0"/>
        <v>#DIV/0!</v>
      </c>
      <c r="G63" s="182"/>
    </row>
    <row r="64" spans="2:7" x14ac:dyDescent="0.2">
      <c r="B64" s="153" t="s">
        <v>2079</v>
      </c>
      <c r="C64" s="181"/>
      <c r="D64" s="181"/>
      <c r="E64" s="181"/>
      <c r="F64" s="181" t="e">
        <f t="shared" si="0"/>
        <v>#DIV/0!</v>
      </c>
      <c r="G64" s="181"/>
    </row>
    <row r="65" spans="2:19" ht="16.149999999999999" customHeight="1" x14ac:dyDescent="0.2"/>
    <row r="66" spans="2:19" ht="16.149999999999999" customHeight="1" x14ac:dyDescent="0.2">
      <c r="B66" s="467" t="s">
        <v>2173</v>
      </c>
      <c r="C66" s="467"/>
      <c r="D66" s="467"/>
      <c r="E66" s="467"/>
      <c r="F66" s="467"/>
    </row>
    <row r="67" spans="2:19" ht="16.149999999999999" customHeight="1" x14ac:dyDescent="0.2">
      <c r="B67" s="187"/>
      <c r="C67" s="187"/>
      <c r="D67" s="187"/>
      <c r="E67" s="187"/>
      <c r="F67" s="187"/>
    </row>
    <row r="68" spans="2:19" ht="22.15" customHeight="1" x14ac:dyDescent="0.2">
      <c r="B68" s="166" t="s">
        <v>2071</v>
      </c>
      <c r="C68" s="167"/>
      <c r="D68" s="167"/>
      <c r="E68" s="167"/>
      <c r="F68" s="167"/>
      <c r="G68" s="167"/>
      <c r="H68" s="167"/>
      <c r="I68" s="167"/>
      <c r="J68" s="167"/>
      <c r="K68" s="168"/>
    </row>
    <row r="69" spans="2:19" ht="20.45" customHeight="1" x14ac:dyDescent="0.2">
      <c r="B69" s="169" t="s">
        <v>2072</v>
      </c>
      <c r="C69" s="170"/>
      <c r="D69" s="170"/>
      <c r="E69" s="170"/>
      <c r="F69" s="170"/>
      <c r="G69" s="170"/>
      <c r="H69" s="170"/>
      <c r="I69" s="170"/>
      <c r="J69" s="170"/>
      <c r="K69" s="171"/>
    </row>
    <row r="70" spans="2:19" ht="18.75" customHeight="1" x14ac:dyDescent="0.2">
      <c r="B70" s="172" t="s">
        <v>2073</v>
      </c>
      <c r="C70" s="173"/>
      <c r="D70" s="173"/>
      <c r="E70" s="173"/>
      <c r="F70" s="173"/>
      <c r="G70" s="173"/>
      <c r="H70" s="173"/>
      <c r="I70" s="173"/>
      <c r="J70" s="173"/>
      <c r="K70" s="174"/>
    </row>
    <row r="71" spans="2:19" ht="19.899999999999999" customHeight="1" x14ac:dyDescent="0.2"/>
    <row r="72" spans="2:19" ht="16.149999999999999" customHeight="1" x14ac:dyDescent="0.2">
      <c r="B72" s="188" t="s">
        <v>2082</v>
      </c>
      <c r="C72" s="79"/>
      <c r="D72" s="79"/>
      <c r="E72" s="79"/>
      <c r="F72" s="79"/>
      <c r="G72" s="79"/>
      <c r="H72" s="79"/>
      <c r="I72" s="79"/>
      <c r="J72" s="79"/>
      <c r="K72" s="79"/>
      <c r="L72" s="79"/>
      <c r="M72" s="79"/>
      <c r="N72" s="79"/>
      <c r="O72" s="468" t="s">
        <v>2075</v>
      </c>
      <c r="P72" s="469"/>
      <c r="Q72" s="469"/>
      <c r="R72" s="470"/>
      <c r="S72" s="462" t="s">
        <v>2083</v>
      </c>
    </row>
    <row r="73" spans="2:19" ht="16.149999999999999" customHeight="1" x14ac:dyDescent="0.2">
      <c r="B73" s="189" t="s">
        <v>2084</v>
      </c>
      <c r="C73" s="79" t="s">
        <v>2060</v>
      </c>
      <c r="D73" s="79"/>
      <c r="E73" s="79"/>
      <c r="F73" s="79"/>
      <c r="G73" s="465" t="s">
        <v>2390</v>
      </c>
      <c r="H73" s="465"/>
      <c r="I73" s="465"/>
      <c r="J73" s="465"/>
      <c r="K73" s="466" t="s">
        <v>2391</v>
      </c>
      <c r="L73" s="466"/>
      <c r="M73" s="466"/>
      <c r="N73" s="466"/>
      <c r="O73" s="471"/>
      <c r="P73" s="472"/>
      <c r="Q73" s="472"/>
      <c r="R73" s="473"/>
      <c r="S73" s="463"/>
    </row>
    <row r="74" spans="2:19" ht="16.149999999999999" customHeight="1" x14ac:dyDescent="0.2">
      <c r="B74" s="190" t="s">
        <v>2085</v>
      </c>
      <c r="C74" s="79" t="s">
        <v>2086</v>
      </c>
      <c r="D74" s="177" t="s">
        <v>2087</v>
      </c>
      <c r="E74" s="177" t="s">
        <v>2088</v>
      </c>
      <c r="F74" s="177" t="s">
        <v>2089</v>
      </c>
      <c r="G74" s="79" t="s">
        <v>2086</v>
      </c>
      <c r="H74" s="177" t="s">
        <v>2087</v>
      </c>
      <c r="I74" s="177" t="s">
        <v>2088</v>
      </c>
      <c r="J74" s="177" t="s">
        <v>2089</v>
      </c>
      <c r="K74" s="79" t="s">
        <v>2086</v>
      </c>
      <c r="L74" s="177" t="s">
        <v>2087</v>
      </c>
      <c r="M74" s="177" t="s">
        <v>2088</v>
      </c>
      <c r="N74" s="177" t="s">
        <v>2089</v>
      </c>
      <c r="O74" s="177" t="s">
        <v>2086</v>
      </c>
      <c r="P74" s="177" t="s">
        <v>2087</v>
      </c>
      <c r="Q74" s="177" t="s">
        <v>2088</v>
      </c>
      <c r="R74" s="177" t="s">
        <v>2089</v>
      </c>
      <c r="S74" s="464"/>
    </row>
    <row r="75" spans="2:19" ht="16.149999999999999" customHeight="1" x14ac:dyDescent="0.2">
      <c r="B75" s="153" t="s">
        <v>2090</v>
      </c>
      <c r="C75" s="318"/>
      <c r="D75" s="318"/>
      <c r="E75" s="318"/>
      <c r="F75" s="319" t="e">
        <f t="shared" ref="F75:F82" si="1">C75/D75</f>
        <v>#DIV/0!</v>
      </c>
      <c r="G75" s="320"/>
      <c r="H75" s="320"/>
      <c r="I75" s="320"/>
      <c r="J75" s="319" t="e">
        <f t="shared" ref="J75:J82" si="2">G75/H75</f>
        <v>#DIV/0!</v>
      </c>
      <c r="K75" s="321"/>
      <c r="L75" s="321"/>
      <c r="M75" s="321"/>
      <c r="N75" s="319" t="e">
        <f t="shared" ref="N75:N82" si="3">K75/L75</f>
        <v>#DIV/0!</v>
      </c>
      <c r="O75" s="321"/>
      <c r="P75" s="321"/>
      <c r="Q75" s="321"/>
      <c r="R75" s="319" t="e">
        <f t="shared" ref="R75:R82" si="4">O75/P75</f>
        <v>#DIV/0!</v>
      </c>
      <c r="S75" s="319"/>
    </row>
    <row r="76" spans="2:19" ht="16.149999999999999" customHeight="1" x14ac:dyDescent="0.2">
      <c r="B76" s="153" t="s">
        <v>2091</v>
      </c>
      <c r="C76" s="318"/>
      <c r="D76" s="318"/>
      <c r="E76" s="318"/>
      <c r="F76" s="319" t="e">
        <f t="shared" si="1"/>
        <v>#DIV/0!</v>
      </c>
      <c r="G76" s="320"/>
      <c r="H76" s="320"/>
      <c r="I76" s="320"/>
      <c r="J76" s="319" t="e">
        <f t="shared" si="2"/>
        <v>#DIV/0!</v>
      </c>
      <c r="K76" s="320"/>
      <c r="L76" s="320"/>
      <c r="M76" s="320"/>
      <c r="N76" s="319" t="e">
        <f t="shared" si="3"/>
        <v>#DIV/0!</v>
      </c>
      <c r="O76" s="320"/>
      <c r="P76" s="320"/>
      <c r="Q76" s="320"/>
      <c r="R76" s="319" t="e">
        <f t="shared" si="4"/>
        <v>#DIV/0!</v>
      </c>
      <c r="S76" s="322"/>
    </row>
    <row r="77" spans="2:19" ht="16.149999999999999" customHeight="1" x14ac:dyDescent="0.2">
      <c r="B77" s="153" t="s">
        <v>2092</v>
      </c>
      <c r="C77" s="318"/>
      <c r="D77" s="318"/>
      <c r="E77" s="318"/>
      <c r="F77" s="319" t="e">
        <f t="shared" si="1"/>
        <v>#DIV/0!</v>
      </c>
      <c r="G77" s="320"/>
      <c r="H77" s="320"/>
      <c r="I77" s="320"/>
      <c r="J77" s="319" t="e">
        <f t="shared" si="2"/>
        <v>#DIV/0!</v>
      </c>
      <c r="K77" s="320"/>
      <c r="L77" s="320"/>
      <c r="M77" s="320"/>
      <c r="N77" s="319" t="e">
        <f t="shared" si="3"/>
        <v>#DIV/0!</v>
      </c>
      <c r="O77" s="320"/>
      <c r="P77" s="320"/>
      <c r="Q77" s="320"/>
      <c r="R77" s="319" t="e">
        <f t="shared" si="4"/>
        <v>#DIV/0!</v>
      </c>
      <c r="S77" s="319"/>
    </row>
    <row r="78" spans="2:19" ht="16.149999999999999" customHeight="1" x14ac:dyDescent="0.2">
      <c r="B78" s="153" t="s">
        <v>2093</v>
      </c>
      <c r="C78" s="318"/>
      <c r="D78" s="318"/>
      <c r="E78" s="318"/>
      <c r="F78" s="319" t="e">
        <f t="shared" si="1"/>
        <v>#DIV/0!</v>
      </c>
      <c r="G78" s="320"/>
      <c r="H78" s="320"/>
      <c r="I78" s="320"/>
      <c r="J78" s="319" t="e">
        <f t="shared" si="2"/>
        <v>#DIV/0!</v>
      </c>
      <c r="K78" s="320"/>
      <c r="L78" s="320"/>
      <c r="M78" s="320"/>
      <c r="N78" s="319" t="e">
        <f t="shared" si="3"/>
        <v>#DIV/0!</v>
      </c>
      <c r="O78" s="320"/>
      <c r="P78" s="320"/>
      <c r="Q78" s="320"/>
      <c r="R78" s="319" t="e">
        <f t="shared" si="4"/>
        <v>#DIV/0!</v>
      </c>
      <c r="S78" s="322"/>
    </row>
    <row r="79" spans="2:19" ht="16.149999999999999" customHeight="1" x14ac:dyDescent="0.2">
      <c r="B79" s="153" t="s">
        <v>2094</v>
      </c>
      <c r="C79" s="318"/>
      <c r="D79" s="318"/>
      <c r="E79" s="318"/>
      <c r="F79" s="319" t="e">
        <f t="shared" si="1"/>
        <v>#DIV/0!</v>
      </c>
      <c r="G79" s="320"/>
      <c r="H79" s="320"/>
      <c r="I79" s="320"/>
      <c r="J79" s="319" t="e">
        <f t="shared" si="2"/>
        <v>#DIV/0!</v>
      </c>
      <c r="K79" s="320"/>
      <c r="L79" s="320"/>
      <c r="M79" s="320"/>
      <c r="N79" s="319" t="e">
        <f t="shared" si="3"/>
        <v>#DIV/0!</v>
      </c>
      <c r="O79" s="320"/>
      <c r="P79" s="320"/>
      <c r="Q79" s="320"/>
      <c r="R79" s="319" t="e">
        <f t="shared" si="4"/>
        <v>#DIV/0!</v>
      </c>
      <c r="S79" s="319"/>
    </row>
    <row r="80" spans="2:19" ht="16.149999999999999" customHeight="1" x14ac:dyDescent="0.2">
      <c r="B80" s="153" t="s">
        <v>2095</v>
      </c>
      <c r="C80" s="318"/>
      <c r="D80" s="318"/>
      <c r="E80" s="318"/>
      <c r="F80" s="319" t="e">
        <f t="shared" si="1"/>
        <v>#DIV/0!</v>
      </c>
      <c r="G80" s="320"/>
      <c r="H80" s="320"/>
      <c r="I80" s="320"/>
      <c r="J80" s="319" t="e">
        <f t="shared" si="2"/>
        <v>#DIV/0!</v>
      </c>
      <c r="K80" s="320"/>
      <c r="L80" s="320"/>
      <c r="M80" s="320"/>
      <c r="N80" s="319" t="e">
        <f t="shared" si="3"/>
        <v>#DIV/0!</v>
      </c>
      <c r="O80" s="320"/>
      <c r="P80" s="320"/>
      <c r="Q80" s="320"/>
      <c r="R80" s="319" t="e">
        <f t="shared" si="4"/>
        <v>#DIV/0!</v>
      </c>
      <c r="S80" s="322"/>
    </row>
    <row r="81" spans="1:19" ht="16.149999999999999" customHeight="1" x14ac:dyDescent="0.2">
      <c r="B81" s="153" t="s">
        <v>2096</v>
      </c>
      <c r="C81" s="318"/>
      <c r="D81" s="318"/>
      <c r="E81" s="318"/>
      <c r="F81" s="319" t="e">
        <f t="shared" si="1"/>
        <v>#DIV/0!</v>
      </c>
      <c r="G81" s="320"/>
      <c r="H81" s="320"/>
      <c r="I81" s="320"/>
      <c r="J81" s="319" t="e">
        <f t="shared" si="2"/>
        <v>#DIV/0!</v>
      </c>
      <c r="K81" s="320"/>
      <c r="L81" s="320"/>
      <c r="M81" s="320"/>
      <c r="N81" s="319" t="e">
        <f t="shared" si="3"/>
        <v>#DIV/0!</v>
      </c>
      <c r="O81" s="320"/>
      <c r="P81" s="320"/>
      <c r="Q81" s="320"/>
      <c r="R81" s="319" t="e">
        <f t="shared" si="4"/>
        <v>#DIV/0!</v>
      </c>
      <c r="S81" s="319"/>
    </row>
    <row r="82" spans="1:19" ht="16.149999999999999" customHeight="1" x14ac:dyDescent="0.2">
      <c r="B82" s="153" t="s">
        <v>2097</v>
      </c>
      <c r="C82" s="318"/>
      <c r="D82" s="318"/>
      <c r="E82" s="318"/>
      <c r="F82" s="319" t="e">
        <f t="shared" si="1"/>
        <v>#DIV/0!</v>
      </c>
      <c r="G82" s="320"/>
      <c r="H82" s="320"/>
      <c r="I82" s="320"/>
      <c r="J82" s="319" t="e">
        <f t="shared" si="2"/>
        <v>#DIV/0!</v>
      </c>
      <c r="K82" s="320"/>
      <c r="L82" s="320"/>
      <c r="M82" s="320"/>
      <c r="N82" s="319" t="e">
        <f t="shared" si="3"/>
        <v>#DIV/0!</v>
      </c>
      <c r="O82" s="320"/>
      <c r="P82" s="320"/>
      <c r="Q82" s="320"/>
      <c r="R82" s="319" t="e">
        <f t="shared" si="4"/>
        <v>#DIV/0!</v>
      </c>
      <c r="S82" s="322"/>
    </row>
    <row r="83" spans="1:19" ht="16.149999999999999" customHeight="1" x14ac:dyDescent="0.25">
      <c r="C83" s="74"/>
      <c r="D83" s="74"/>
      <c r="E83" s="74"/>
      <c r="F83" s="74"/>
      <c r="G83" s="74"/>
    </row>
    <row r="84" spans="1:19" x14ac:dyDescent="0.2">
      <c r="A84" s="191"/>
      <c r="B84" s="191"/>
      <c r="C84" s="191"/>
      <c r="D84" s="192"/>
      <c r="E84" s="192"/>
    </row>
    <row r="85" spans="1:19" x14ac:dyDescent="0.2">
      <c r="A85" s="191"/>
      <c r="B85" s="191"/>
      <c r="C85" s="191"/>
      <c r="D85" s="192"/>
      <c r="E85" s="192"/>
    </row>
    <row r="86" spans="1:19" x14ac:dyDescent="0.2">
      <c r="B86" s="191"/>
      <c r="C86" s="191"/>
      <c r="D86" s="192"/>
      <c r="E86" s="192"/>
    </row>
    <row r="87" spans="1:19" x14ac:dyDescent="0.2">
      <c r="B87" s="191"/>
      <c r="C87" s="191"/>
      <c r="D87" s="192"/>
      <c r="E87" s="192"/>
    </row>
    <row r="88" spans="1:19" x14ac:dyDescent="0.2">
      <c r="B88" s="191"/>
      <c r="C88" s="191"/>
      <c r="D88" s="192"/>
      <c r="E88" s="192"/>
    </row>
  </sheetData>
  <mergeCells count="17">
    <mergeCell ref="B36:B37"/>
    <mergeCell ref="B7:B9"/>
    <mergeCell ref="C8:C9"/>
    <mergeCell ref="B19:B21"/>
    <mergeCell ref="C20:C21"/>
    <mergeCell ref="B28:B30"/>
    <mergeCell ref="C29:C30"/>
    <mergeCell ref="B52:B54"/>
    <mergeCell ref="C53:C55"/>
    <mergeCell ref="S72:S74"/>
    <mergeCell ref="G73:J73"/>
    <mergeCell ref="K73:N73"/>
    <mergeCell ref="B66:F66"/>
    <mergeCell ref="O72:R73"/>
    <mergeCell ref="F53:F55"/>
    <mergeCell ref="E53:E55"/>
    <mergeCell ref="D53:D55"/>
  </mergeCells>
  <phoneticPr fontId="0" type="noConversion"/>
  <pageMargins left="0.19685039370078741" right="0.19685039370078741" top="0.39370078740157483" bottom="0.39370078740157483" header="0.19685039370078741" footer="0.19685039370078741"/>
  <pageSetup paperSize="9" scale="29" orientation="portrait" r:id="rId1"/>
  <headerFooter alignWithMargins="0">
    <oddHeader>&amp;R&amp;A</oddHeader>
    <oddFooter>&amp;L&amp;D&amp;C&amp;F&amp;R&amp;P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H112"/>
  <sheetViews>
    <sheetView view="pageBreakPreview" zoomScaleNormal="100" workbookViewId="0">
      <selection activeCell="H3" sqref="H3"/>
    </sheetView>
  </sheetViews>
  <sheetFormatPr defaultRowHeight="12.75" x14ac:dyDescent="0.2"/>
  <cols>
    <col min="1" max="1" width="14.5703125" customWidth="1"/>
    <col min="2" max="2" width="18.7109375" customWidth="1"/>
    <col min="3" max="3" width="42.28515625" bestFit="1" customWidth="1"/>
    <col min="4" max="4" width="11" customWidth="1"/>
    <col min="5" max="5" width="13" customWidth="1"/>
    <col min="6" max="6" width="13.140625" customWidth="1"/>
    <col min="7" max="7" width="13.7109375" bestFit="1" customWidth="1"/>
    <col min="8" max="8" width="13.7109375" customWidth="1"/>
  </cols>
  <sheetData>
    <row r="1" spans="2:26" ht="20.25" x14ac:dyDescent="0.2">
      <c r="B1" s="231" t="str">
        <f>Cover!C22</f>
        <v>CitiPower Pty</v>
      </c>
    </row>
    <row r="2" spans="2:26" ht="20.25" x14ac:dyDescent="0.2">
      <c r="B2" s="231" t="s">
        <v>2174</v>
      </c>
      <c r="D2" s="337" t="s">
        <v>2419</v>
      </c>
    </row>
    <row r="3" spans="2:26" ht="20.25" x14ac:dyDescent="0.3">
      <c r="B3" s="231">
        <f>Cover!C26</f>
        <v>2013</v>
      </c>
      <c r="D3" s="338" t="s">
        <v>2026</v>
      </c>
    </row>
    <row r="4" spans="2:26" ht="14.25" customHeight="1" x14ac:dyDescent="0.2"/>
    <row r="5" spans="2:26" ht="14.25" customHeight="1" x14ac:dyDescent="0.2">
      <c r="B5" s="232" t="s">
        <v>2175</v>
      </c>
      <c r="C5" s="233"/>
      <c r="D5" s="233"/>
      <c r="E5" s="233"/>
      <c r="F5" s="233"/>
      <c r="G5" s="234"/>
      <c r="H5" s="234"/>
      <c r="I5" s="234"/>
      <c r="J5" s="234"/>
      <c r="K5" s="234"/>
      <c r="L5" s="234"/>
      <c r="M5" s="234"/>
      <c r="N5" s="234"/>
      <c r="O5" s="234"/>
      <c r="P5" s="234"/>
      <c r="Q5" s="234"/>
      <c r="R5" s="234"/>
      <c r="S5" s="235"/>
      <c r="T5" s="235"/>
      <c r="U5" s="235"/>
      <c r="V5" s="235"/>
      <c r="W5" s="235"/>
      <c r="X5" s="235"/>
      <c r="Y5" s="235"/>
      <c r="Z5" s="235"/>
    </row>
    <row r="6" spans="2:26" ht="14.25" customHeight="1" x14ac:dyDescent="0.2">
      <c r="B6" s="236" t="s">
        <v>2176</v>
      </c>
      <c r="C6" s="237"/>
      <c r="D6" s="237"/>
      <c r="E6" s="237"/>
      <c r="F6" s="237"/>
      <c r="G6" s="238"/>
      <c r="H6" s="238"/>
      <c r="I6" s="238"/>
      <c r="J6" s="238"/>
      <c r="K6" s="238"/>
      <c r="L6" s="238"/>
      <c r="M6" s="238"/>
      <c r="N6" s="238"/>
      <c r="O6" s="238"/>
      <c r="P6" s="238"/>
      <c r="Q6" s="238"/>
      <c r="R6" s="238"/>
      <c r="S6" s="239"/>
      <c r="T6" s="239"/>
      <c r="U6" s="239"/>
      <c r="V6" s="239"/>
      <c r="W6" s="239"/>
      <c r="X6" s="239"/>
      <c r="Y6" s="239"/>
      <c r="Z6" s="240"/>
    </row>
    <row r="7" spans="2:26" ht="14.25" customHeight="1" x14ac:dyDescent="0.2">
      <c r="B7" s="236" t="s">
        <v>2177</v>
      </c>
      <c r="C7" s="237"/>
      <c r="D7" s="237"/>
      <c r="E7" s="237"/>
      <c r="F7" s="237"/>
      <c r="G7" s="238"/>
      <c r="H7" s="238"/>
      <c r="I7" s="238"/>
      <c r="J7" s="238"/>
      <c r="K7" s="238"/>
      <c r="L7" s="238"/>
      <c r="M7" s="238"/>
      <c r="N7" s="238"/>
      <c r="O7" s="238"/>
      <c r="P7" s="238"/>
      <c r="Q7" s="238"/>
      <c r="R7" s="238"/>
      <c r="S7" s="239"/>
      <c r="T7" s="239"/>
      <c r="U7" s="239"/>
      <c r="V7" s="239"/>
      <c r="W7" s="239"/>
      <c r="X7" s="239"/>
      <c r="Y7" s="239"/>
      <c r="Z7" s="240"/>
    </row>
    <row r="8" spans="2:26" ht="14.25" customHeight="1" x14ac:dyDescent="0.2">
      <c r="B8" s="236" t="s">
        <v>2178</v>
      </c>
      <c r="C8" s="237"/>
      <c r="D8" s="237"/>
      <c r="E8" s="237"/>
      <c r="F8" s="237"/>
      <c r="G8" s="238"/>
      <c r="H8" s="238"/>
      <c r="I8" s="238"/>
      <c r="J8" s="238"/>
      <c r="K8" s="238"/>
      <c r="L8" s="238"/>
      <c r="M8" s="238"/>
      <c r="N8" s="238"/>
      <c r="O8" s="238"/>
      <c r="P8" s="238"/>
      <c r="Q8" s="238"/>
      <c r="R8" s="238"/>
      <c r="S8" s="239"/>
      <c r="T8" s="239"/>
      <c r="U8" s="239"/>
      <c r="V8" s="239"/>
      <c r="W8" s="239"/>
      <c r="X8" s="239"/>
      <c r="Y8" s="239"/>
      <c r="Z8" s="240"/>
    </row>
    <row r="9" spans="2:26" ht="14.25" customHeight="1" x14ac:dyDescent="0.2">
      <c r="B9" s="236" t="s">
        <v>2179</v>
      </c>
      <c r="C9" s="237"/>
      <c r="D9" s="237"/>
      <c r="E9" s="237"/>
      <c r="F9" s="237"/>
      <c r="G9" s="238"/>
      <c r="H9" s="238"/>
      <c r="I9" s="238"/>
      <c r="J9" s="238"/>
      <c r="K9" s="238"/>
      <c r="L9" s="238"/>
      <c r="M9" s="238"/>
      <c r="N9" s="238"/>
      <c r="O9" s="238"/>
      <c r="P9" s="238"/>
      <c r="Q9" s="238"/>
      <c r="R9" s="238"/>
      <c r="S9" s="239"/>
      <c r="T9" s="239"/>
      <c r="U9" s="239"/>
      <c r="V9" s="239"/>
      <c r="W9" s="239"/>
      <c r="X9" s="239"/>
      <c r="Y9" s="239"/>
      <c r="Z9" s="240"/>
    </row>
    <row r="10" spans="2:26" ht="14.25" customHeight="1" x14ac:dyDescent="0.2">
      <c r="B10" s="236" t="s">
        <v>2180</v>
      </c>
      <c r="C10" s="237"/>
      <c r="D10" s="237"/>
      <c r="E10" s="237"/>
      <c r="F10" s="237"/>
      <c r="G10" s="238"/>
      <c r="H10" s="238"/>
      <c r="I10" s="238"/>
      <c r="J10" s="238"/>
      <c r="K10" s="238"/>
      <c r="L10" s="238"/>
      <c r="M10" s="238"/>
      <c r="N10" s="238"/>
      <c r="O10" s="238"/>
      <c r="P10" s="238"/>
      <c r="Q10" s="238"/>
      <c r="R10" s="238"/>
      <c r="S10" s="239"/>
      <c r="T10" s="239"/>
      <c r="U10" s="239"/>
      <c r="V10" s="239"/>
      <c r="W10" s="239"/>
      <c r="X10" s="239"/>
      <c r="Y10" s="239"/>
      <c r="Z10" s="240"/>
    </row>
    <row r="11" spans="2:26" ht="14.25" customHeight="1" x14ac:dyDescent="0.2">
      <c r="B11" s="236" t="s">
        <v>2181</v>
      </c>
      <c r="C11" s="237"/>
      <c r="D11" s="237"/>
      <c r="E11" s="237"/>
      <c r="F11" s="237"/>
      <c r="G11" s="238"/>
      <c r="H11" s="238"/>
      <c r="I11" s="238"/>
      <c r="J11" s="238"/>
      <c r="K11" s="238"/>
      <c r="L11" s="238"/>
      <c r="M11" s="238"/>
      <c r="N11" s="238"/>
      <c r="O11" s="238"/>
      <c r="P11" s="238"/>
      <c r="Q11" s="238"/>
      <c r="R11" s="238"/>
      <c r="S11" s="239"/>
      <c r="T11" s="239"/>
      <c r="U11" s="239"/>
      <c r="V11" s="239"/>
      <c r="W11" s="239"/>
      <c r="X11" s="239"/>
      <c r="Y11" s="239"/>
      <c r="Z11" s="240"/>
    </row>
    <row r="12" spans="2:26" ht="14.25" customHeight="1" x14ac:dyDescent="0.2">
      <c r="B12" s="236" t="s">
        <v>2182</v>
      </c>
      <c r="C12" s="237"/>
      <c r="D12" s="237"/>
      <c r="E12" s="237"/>
      <c r="F12" s="237"/>
      <c r="G12" s="238"/>
      <c r="H12" s="238"/>
      <c r="I12" s="238"/>
      <c r="J12" s="238"/>
      <c r="K12" s="238"/>
      <c r="L12" s="238"/>
      <c r="M12" s="238"/>
      <c r="N12" s="238"/>
      <c r="O12" s="238"/>
      <c r="P12" s="238"/>
      <c r="Q12" s="238"/>
      <c r="R12" s="238"/>
      <c r="S12" s="239"/>
      <c r="T12" s="239"/>
      <c r="U12" s="239"/>
      <c r="V12" s="239"/>
      <c r="W12" s="239"/>
      <c r="X12" s="239"/>
      <c r="Y12" s="239"/>
      <c r="Z12" s="240"/>
    </row>
    <row r="13" spans="2:26" ht="14.25" customHeight="1" x14ac:dyDescent="0.2">
      <c r="B13" s="236"/>
      <c r="C13" s="237"/>
      <c r="D13" s="237"/>
      <c r="E13" s="237"/>
      <c r="F13" s="237"/>
      <c r="G13" s="238"/>
      <c r="H13" s="238"/>
      <c r="I13" s="238"/>
      <c r="J13" s="238"/>
      <c r="K13" s="238"/>
      <c r="L13" s="238"/>
      <c r="M13" s="238"/>
      <c r="N13" s="238"/>
      <c r="O13" s="238"/>
      <c r="P13" s="238"/>
      <c r="Q13" s="238"/>
      <c r="R13" s="238"/>
      <c r="S13" s="239"/>
      <c r="T13" s="239"/>
      <c r="U13" s="239"/>
      <c r="V13" s="239"/>
      <c r="W13" s="239"/>
      <c r="X13" s="239"/>
      <c r="Y13" s="239"/>
      <c r="Z13" s="240"/>
    </row>
    <row r="14" spans="2:26" ht="14.25" customHeight="1" x14ac:dyDescent="0.2">
      <c r="B14" s="236" t="s">
        <v>2183</v>
      </c>
      <c r="C14" s="237"/>
      <c r="D14" s="237"/>
      <c r="E14" s="237"/>
      <c r="F14" s="237"/>
      <c r="G14" s="238"/>
      <c r="H14" s="238"/>
      <c r="I14" s="238"/>
      <c r="J14" s="238"/>
      <c r="K14" s="238"/>
      <c r="L14" s="238"/>
      <c r="M14" s="238"/>
      <c r="N14" s="238"/>
      <c r="O14" s="238"/>
      <c r="P14" s="238"/>
      <c r="Q14" s="238"/>
      <c r="R14" s="238"/>
      <c r="S14" s="239"/>
      <c r="T14" s="239"/>
      <c r="U14" s="239"/>
      <c r="V14" s="239"/>
      <c r="W14" s="239"/>
      <c r="X14" s="239"/>
      <c r="Y14" s="239"/>
      <c r="Z14" s="240"/>
    </row>
    <row r="15" spans="2:26" ht="14.25" customHeight="1" x14ac:dyDescent="0.2">
      <c r="B15" s="236" t="s">
        <v>2184</v>
      </c>
      <c r="C15" s="237"/>
      <c r="D15" s="237"/>
      <c r="E15" s="237"/>
      <c r="F15" s="237"/>
      <c r="G15" s="238"/>
      <c r="H15" s="238"/>
      <c r="I15" s="238"/>
      <c r="J15" s="238"/>
      <c r="K15" s="238"/>
      <c r="L15" s="238"/>
      <c r="M15" s="238"/>
      <c r="N15" s="238"/>
      <c r="O15" s="238"/>
      <c r="P15" s="238"/>
      <c r="Q15" s="238"/>
      <c r="R15" s="238"/>
      <c r="S15" s="239"/>
      <c r="T15" s="239"/>
      <c r="U15" s="239"/>
      <c r="V15" s="239"/>
      <c r="W15" s="239"/>
      <c r="X15" s="239"/>
      <c r="Y15" s="239"/>
      <c r="Z15" s="240"/>
    </row>
    <row r="16" spans="2:26" ht="14.25" customHeight="1" x14ac:dyDescent="0.2">
      <c r="B16" s="236" t="s">
        <v>2185</v>
      </c>
      <c r="C16" s="237"/>
      <c r="D16" s="237"/>
      <c r="E16" s="237"/>
      <c r="F16" s="237"/>
      <c r="G16" s="238"/>
      <c r="H16" s="238"/>
      <c r="I16" s="238"/>
      <c r="J16" s="238"/>
      <c r="K16" s="238"/>
      <c r="L16" s="238"/>
      <c r="M16" s="238"/>
      <c r="N16" s="238"/>
      <c r="O16" s="238"/>
      <c r="P16" s="238"/>
      <c r="Q16" s="238"/>
      <c r="R16" s="238"/>
      <c r="S16" s="239"/>
      <c r="T16" s="239"/>
      <c r="U16" s="239"/>
      <c r="V16" s="239"/>
      <c r="W16" s="239"/>
      <c r="X16" s="239"/>
      <c r="Y16" s="239"/>
      <c r="Z16" s="240"/>
    </row>
    <row r="17" spans="2:112" ht="14.25" customHeight="1" x14ac:dyDescent="0.2">
      <c r="B17" s="236" t="s">
        <v>2186</v>
      </c>
      <c r="C17" s="237"/>
      <c r="D17" s="237"/>
      <c r="E17" s="237"/>
      <c r="F17" s="237"/>
      <c r="G17" s="238"/>
      <c r="H17" s="238"/>
      <c r="I17" s="238"/>
      <c r="J17" s="238"/>
      <c r="K17" s="238"/>
      <c r="L17" s="238"/>
      <c r="M17" s="238"/>
      <c r="N17" s="238"/>
      <c r="O17" s="238"/>
      <c r="P17" s="238"/>
      <c r="Q17" s="238"/>
      <c r="R17" s="238"/>
      <c r="S17" s="239"/>
      <c r="T17" s="239"/>
      <c r="U17" s="239"/>
      <c r="V17" s="239"/>
      <c r="W17" s="239"/>
      <c r="X17" s="239"/>
      <c r="Y17" s="239"/>
      <c r="Z17" s="240"/>
    </row>
    <row r="18" spans="2:112" ht="14.25" customHeight="1" x14ac:dyDescent="0.2">
      <c r="B18" s="236" t="s">
        <v>2187</v>
      </c>
      <c r="C18" s="237"/>
      <c r="D18" s="237"/>
      <c r="E18" s="237"/>
      <c r="F18" s="237"/>
      <c r="G18" s="238"/>
      <c r="H18" s="238"/>
      <c r="I18" s="238"/>
      <c r="J18" s="238"/>
      <c r="K18" s="238"/>
      <c r="L18" s="238"/>
      <c r="M18" s="238"/>
      <c r="N18" s="238"/>
      <c r="O18" s="238"/>
      <c r="P18" s="238"/>
      <c r="Q18" s="238"/>
      <c r="R18" s="238"/>
      <c r="S18" s="239"/>
      <c r="T18" s="239"/>
      <c r="U18" s="239"/>
      <c r="V18" s="239"/>
      <c r="W18" s="239"/>
      <c r="X18" s="239"/>
      <c r="Y18" s="239"/>
      <c r="Z18" s="240"/>
    </row>
    <row r="19" spans="2:112" ht="14.25" customHeight="1" x14ac:dyDescent="0.2">
      <c r="B19" s="236" t="s">
        <v>2188</v>
      </c>
      <c r="C19" s="237"/>
      <c r="D19" s="237"/>
      <c r="E19" s="237"/>
      <c r="F19" s="237"/>
      <c r="G19" s="238"/>
      <c r="H19" s="238"/>
      <c r="I19" s="238"/>
      <c r="J19" s="238"/>
      <c r="K19" s="238"/>
      <c r="L19" s="238"/>
      <c r="M19" s="238"/>
      <c r="N19" s="238"/>
      <c r="O19" s="238"/>
      <c r="P19" s="238"/>
      <c r="Q19" s="238"/>
      <c r="R19" s="238"/>
      <c r="S19" s="239"/>
      <c r="T19" s="239"/>
      <c r="U19" s="239"/>
      <c r="V19" s="239"/>
      <c r="W19" s="239"/>
      <c r="X19" s="239"/>
      <c r="Y19" s="239"/>
      <c r="Z19" s="240"/>
    </row>
    <row r="20" spans="2:112" ht="14.25" customHeight="1" x14ac:dyDescent="0.2">
      <c r="B20" s="236"/>
      <c r="C20" s="237"/>
      <c r="D20" s="237"/>
      <c r="E20" s="237"/>
      <c r="F20" s="237"/>
      <c r="G20" s="238"/>
      <c r="H20" s="238"/>
      <c r="I20" s="238"/>
      <c r="J20" s="238"/>
      <c r="K20" s="238"/>
      <c r="L20" s="238"/>
      <c r="M20" s="238"/>
      <c r="N20" s="238"/>
      <c r="O20" s="238"/>
      <c r="P20" s="238"/>
      <c r="Q20" s="238"/>
      <c r="R20" s="238"/>
      <c r="S20" s="239"/>
      <c r="T20" s="239"/>
      <c r="U20" s="239"/>
      <c r="V20" s="239"/>
      <c r="W20" s="239"/>
      <c r="X20" s="239"/>
      <c r="Y20" s="239"/>
      <c r="Z20" s="240"/>
    </row>
    <row r="21" spans="2:112" ht="14.25" customHeight="1" x14ac:dyDescent="0.2">
      <c r="B21" s="241"/>
      <c r="C21" s="242"/>
      <c r="D21" s="242"/>
      <c r="E21" s="242"/>
      <c r="F21" s="242"/>
      <c r="G21" s="243"/>
      <c r="H21" s="243"/>
      <c r="I21" s="243"/>
      <c r="J21" s="243"/>
      <c r="K21" s="243"/>
      <c r="L21" s="243"/>
      <c r="M21" s="243"/>
      <c r="N21" s="243"/>
      <c r="O21" s="243"/>
      <c r="P21" s="243"/>
      <c r="Q21" s="243"/>
      <c r="R21" s="243"/>
      <c r="S21" s="244"/>
      <c r="T21" s="244"/>
      <c r="U21" s="244"/>
      <c r="V21" s="244"/>
      <c r="W21" s="244"/>
      <c r="X21" s="244"/>
      <c r="Y21" s="244"/>
      <c r="Z21" s="244"/>
    </row>
    <row r="22" spans="2:112" ht="14.25" customHeight="1" x14ac:dyDescent="0.2"/>
    <row r="23" spans="2:112" ht="15.75" x14ac:dyDescent="0.25">
      <c r="B23" s="484" t="s">
        <v>2189</v>
      </c>
      <c r="C23" s="484"/>
      <c r="D23" s="245"/>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6"/>
      <c r="AU23" s="246"/>
      <c r="AV23" s="246"/>
      <c r="AW23" s="246"/>
      <c r="AX23" s="246"/>
      <c r="AY23" s="246"/>
      <c r="AZ23" s="246"/>
      <c r="BA23" s="246"/>
      <c r="BB23" s="246"/>
      <c r="BC23" s="246"/>
      <c r="BD23" s="246"/>
      <c r="BE23" s="246"/>
      <c r="BF23" s="246"/>
      <c r="BG23" s="246"/>
      <c r="BH23" s="246"/>
      <c r="BI23" s="246"/>
      <c r="BJ23" s="246"/>
      <c r="BK23" s="246"/>
      <c r="BL23" s="246"/>
      <c r="BM23" s="246"/>
      <c r="BN23" s="246"/>
      <c r="BO23" s="246"/>
      <c r="BP23" s="246"/>
      <c r="BQ23" s="246"/>
      <c r="BR23" s="246"/>
      <c r="BS23" s="246"/>
      <c r="BT23" s="246"/>
      <c r="BU23" s="246"/>
      <c r="BV23" s="246"/>
      <c r="BW23" s="246"/>
      <c r="BX23" s="246"/>
      <c r="BY23" s="246"/>
      <c r="BZ23" s="246"/>
      <c r="CA23" s="246"/>
      <c r="CB23" s="246"/>
      <c r="CC23" s="246"/>
      <c r="CD23" s="246"/>
      <c r="CE23" s="246"/>
      <c r="CF23" s="246"/>
      <c r="CG23" s="246"/>
      <c r="CH23" s="246"/>
      <c r="CI23" s="246"/>
      <c r="CJ23" s="246"/>
      <c r="CK23" s="246"/>
      <c r="CL23" s="246"/>
      <c r="CM23" s="246"/>
      <c r="CN23" s="246"/>
      <c r="CO23" s="246"/>
      <c r="CP23" s="246"/>
      <c r="CQ23" s="246"/>
      <c r="CR23" s="246"/>
      <c r="CS23" s="246"/>
      <c r="CT23" s="246"/>
      <c r="CU23" s="246"/>
      <c r="CV23" s="246"/>
      <c r="CW23" s="246"/>
      <c r="CX23" s="246"/>
      <c r="CY23" s="246"/>
      <c r="CZ23" s="246"/>
      <c r="DA23" s="246"/>
      <c r="DB23" s="246"/>
      <c r="DC23" s="246"/>
      <c r="DD23" s="246"/>
      <c r="DE23" s="246"/>
    </row>
    <row r="24" spans="2:112" x14ac:dyDescent="0.2">
      <c r="B24" s="246"/>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6"/>
      <c r="AO24" s="246"/>
      <c r="AP24" s="246"/>
      <c r="AQ24" s="246"/>
      <c r="AR24" s="246"/>
      <c r="AS24" s="246"/>
      <c r="AT24" s="246"/>
      <c r="AU24" s="246"/>
      <c r="AV24" s="246"/>
      <c r="AW24" s="246"/>
      <c r="AX24" s="246"/>
      <c r="AY24" s="246"/>
      <c r="AZ24" s="246"/>
      <c r="BA24" s="246"/>
      <c r="BB24" s="246"/>
      <c r="BC24" s="246"/>
      <c r="BD24" s="246"/>
      <c r="BE24" s="246"/>
      <c r="BF24" s="246"/>
      <c r="BG24" s="246"/>
      <c r="BH24" s="246"/>
      <c r="BI24" s="246"/>
      <c r="BJ24" s="246"/>
      <c r="BK24" s="246"/>
      <c r="BL24" s="246"/>
      <c r="BM24" s="246"/>
      <c r="BN24" s="246"/>
      <c r="BO24" s="246"/>
      <c r="BP24" s="246"/>
      <c r="BQ24" s="246"/>
      <c r="BR24" s="246"/>
      <c r="BS24" s="246"/>
      <c r="BT24" s="246"/>
      <c r="BU24" s="246"/>
      <c r="BV24" s="246"/>
      <c r="BW24" s="246"/>
      <c r="BX24" s="246"/>
      <c r="BY24" s="246"/>
      <c r="BZ24" s="246"/>
      <c r="CA24" s="246"/>
      <c r="CB24" s="246"/>
      <c r="CC24" s="246"/>
      <c r="CD24" s="246"/>
      <c r="CE24" s="246"/>
      <c r="CF24" s="246"/>
      <c r="CG24" s="246"/>
      <c r="CH24" s="246"/>
      <c r="CI24" s="246"/>
      <c r="CJ24" s="246"/>
      <c r="CK24" s="246"/>
      <c r="CL24" s="246"/>
      <c r="CM24" s="246"/>
      <c r="CN24" s="246"/>
      <c r="CO24" s="246"/>
      <c r="CP24" s="246"/>
      <c r="CQ24" s="246"/>
      <c r="CR24" s="246"/>
      <c r="CS24" s="246"/>
      <c r="CT24" s="246"/>
      <c r="CU24" s="246"/>
      <c r="CV24" s="246"/>
      <c r="CW24" s="246"/>
      <c r="CX24" s="246"/>
      <c r="CY24" s="246"/>
      <c r="CZ24" s="246"/>
      <c r="DA24" s="246"/>
      <c r="DB24" s="246"/>
      <c r="DC24" s="246"/>
      <c r="DD24" s="246"/>
      <c r="DE24" s="246"/>
    </row>
    <row r="25" spans="2:112" ht="12.75" customHeight="1" x14ac:dyDescent="0.2">
      <c r="B25" s="485" t="s">
        <v>2190</v>
      </c>
      <c r="C25" s="247" t="s">
        <v>2191</v>
      </c>
      <c r="D25" s="487" t="s">
        <v>2192</v>
      </c>
      <c r="E25" s="488"/>
      <c r="F25" s="482" t="s">
        <v>2193</v>
      </c>
      <c r="G25" s="482" t="s">
        <v>2346</v>
      </c>
      <c r="H25" s="482" t="s">
        <v>2194</v>
      </c>
      <c r="I25" s="482" t="s">
        <v>2195</v>
      </c>
      <c r="J25" s="248" t="s">
        <v>2196</v>
      </c>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49"/>
      <c r="AP25" s="249"/>
      <c r="AQ25" s="249"/>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49"/>
      <c r="BU25" s="249"/>
      <c r="BV25" s="249"/>
      <c r="BW25" s="249"/>
      <c r="BX25" s="249"/>
      <c r="BY25" s="249"/>
      <c r="BZ25" s="249"/>
      <c r="CA25" s="249"/>
      <c r="CB25" s="249"/>
      <c r="CC25" s="249"/>
      <c r="CD25" s="249"/>
      <c r="CE25" s="249"/>
      <c r="CF25" s="249"/>
      <c r="CG25" s="249"/>
      <c r="CH25" s="249"/>
      <c r="CI25" s="249"/>
      <c r="CJ25" s="249"/>
      <c r="CK25" s="249"/>
      <c r="CL25" s="249"/>
      <c r="CM25" s="249"/>
      <c r="CN25" s="249"/>
      <c r="CO25" s="249"/>
      <c r="CP25" s="249"/>
      <c r="CQ25" s="249"/>
      <c r="CR25" s="249"/>
      <c r="CS25" s="249"/>
      <c r="CT25" s="249"/>
      <c r="CU25" s="249"/>
      <c r="CV25" s="249"/>
      <c r="CW25" s="249"/>
      <c r="CX25" s="249"/>
      <c r="CY25" s="249"/>
      <c r="CZ25" s="249"/>
      <c r="DA25" s="249"/>
      <c r="DB25" s="249"/>
      <c r="DC25" s="249"/>
      <c r="DD25" s="249"/>
      <c r="DE25" s="249"/>
      <c r="DF25" s="250"/>
      <c r="DG25" s="80"/>
      <c r="DH25" s="80"/>
    </row>
    <row r="26" spans="2:112" ht="32.25" customHeight="1" x14ac:dyDescent="0.2">
      <c r="B26" s="486"/>
      <c r="C26" s="251"/>
      <c r="D26" s="252" t="s">
        <v>2197</v>
      </c>
      <c r="E26" s="253" t="s">
        <v>2198</v>
      </c>
      <c r="F26" s="483"/>
      <c r="G26" s="483"/>
      <c r="H26" s="483"/>
      <c r="I26" s="483"/>
      <c r="J26" s="254" t="s">
        <v>2199</v>
      </c>
      <c r="K26" s="254" t="s">
        <v>2200</v>
      </c>
      <c r="L26" s="254" t="s">
        <v>2201</v>
      </c>
      <c r="M26" s="254" t="s">
        <v>2202</v>
      </c>
      <c r="N26" s="254" t="s">
        <v>2203</v>
      </c>
      <c r="O26" s="254" t="s">
        <v>2204</v>
      </c>
      <c r="P26" s="254" t="s">
        <v>2205</v>
      </c>
      <c r="Q26" s="254" t="s">
        <v>2206</v>
      </c>
      <c r="R26" s="254" t="s">
        <v>2207</v>
      </c>
      <c r="S26" s="254" t="s">
        <v>2208</v>
      </c>
      <c r="T26" s="254" t="s">
        <v>2209</v>
      </c>
      <c r="U26" s="254" t="s">
        <v>2210</v>
      </c>
      <c r="V26" s="254" t="s">
        <v>2211</v>
      </c>
      <c r="W26" s="254" t="s">
        <v>2212</v>
      </c>
      <c r="X26" s="254" t="s">
        <v>2213</v>
      </c>
      <c r="Y26" s="254" t="s">
        <v>2214</v>
      </c>
      <c r="Z26" s="254" t="s">
        <v>2215</v>
      </c>
      <c r="AA26" s="254" t="s">
        <v>2216</v>
      </c>
      <c r="AB26" s="254" t="s">
        <v>2217</v>
      </c>
      <c r="AC26" s="254" t="s">
        <v>2218</v>
      </c>
      <c r="AD26" s="254" t="s">
        <v>2219</v>
      </c>
      <c r="AE26" s="254" t="s">
        <v>2220</v>
      </c>
      <c r="AF26" s="254" t="s">
        <v>2221</v>
      </c>
      <c r="AG26" s="254" t="s">
        <v>2222</v>
      </c>
      <c r="AH26" s="254" t="s">
        <v>2223</v>
      </c>
      <c r="AI26" s="254" t="s">
        <v>2224</v>
      </c>
      <c r="AJ26" s="254" t="s">
        <v>2225</v>
      </c>
      <c r="AK26" s="254" t="s">
        <v>2226</v>
      </c>
      <c r="AL26" s="254" t="s">
        <v>2227</v>
      </c>
      <c r="AM26" s="254" t="s">
        <v>2228</v>
      </c>
      <c r="AN26" s="254" t="s">
        <v>2229</v>
      </c>
      <c r="AO26" s="254" t="s">
        <v>2230</v>
      </c>
      <c r="AP26" s="254" t="s">
        <v>2231</v>
      </c>
      <c r="AQ26" s="254" t="s">
        <v>2232</v>
      </c>
      <c r="AR26" s="254" t="s">
        <v>2233</v>
      </c>
      <c r="AS26" s="254" t="s">
        <v>2234</v>
      </c>
      <c r="AT26" s="254" t="s">
        <v>2235</v>
      </c>
      <c r="AU26" s="254" t="s">
        <v>2236</v>
      </c>
      <c r="AV26" s="254" t="s">
        <v>2237</v>
      </c>
      <c r="AW26" s="254" t="s">
        <v>2238</v>
      </c>
      <c r="AX26" s="254" t="s">
        <v>2239</v>
      </c>
      <c r="AY26" s="254" t="s">
        <v>2240</v>
      </c>
      <c r="AZ26" s="254" t="s">
        <v>2241</v>
      </c>
      <c r="BA26" s="254" t="s">
        <v>2242</v>
      </c>
      <c r="BB26" s="254" t="s">
        <v>2243</v>
      </c>
      <c r="BC26" s="254" t="s">
        <v>2244</v>
      </c>
      <c r="BD26" s="254" t="s">
        <v>2245</v>
      </c>
      <c r="BE26" s="254" t="s">
        <v>2246</v>
      </c>
      <c r="BF26" s="254" t="s">
        <v>2247</v>
      </c>
      <c r="BG26" s="254" t="s">
        <v>2248</v>
      </c>
      <c r="BH26" s="254" t="s">
        <v>2249</v>
      </c>
      <c r="BI26" s="254" t="s">
        <v>2250</v>
      </c>
      <c r="BJ26" s="254" t="s">
        <v>2251</v>
      </c>
      <c r="BK26" s="254" t="s">
        <v>2252</v>
      </c>
      <c r="BL26" s="254" t="s">
        <v>2253</v>
      </c>
      <c r="BM26" s="254" t="s">
        <v>2254</v>
      </c>
      <c r="BN26" s="254" t="s">
        <v>2255</v>
      </c>
      <c r="BO26" s="254" t="s">
        <v>2256</v>
      </c>
      <c r="BP26" s="254" t="s">
        <v>2257</v>
      </c>
      <c r="BQ26" s="254" t="s">
        <v>2258</v>
      </c>
      <c r="BR26" s="254" t="s">
        <v>2259</v>
      </c>
      <c r="BS26" s="254" t="s">
        <v>2260</v>
      </c>
      <c r="BT26" s="254" t="s">
        <v>2261</v>
      </c>
      <c r="BU26" s="254" t="s">
        <v>2262</v>
      </c>
      <c r="BV26" s="254" t="s">
        <v>2263</v>
      </c>
      <c r="BW26" s="254" t="s">
        <v>2264</v>
      </c>
      <c r="BX26" s="254" t="s">
        <v>2265</v>
      </c>
      <c r="BY26" s="254" t="s">
        <v>2266</v>
      </c>
      <c r="BZ26" s="254" t="s">
        <v>2267</v>
      </c>
      <c r="CA26" s="254" t="s">
        <v>2268</v>
      </c>
      <c r="CB26" s="254" t="s">
        <v>2269</v>
      </c>
      <c r="CC26" s="254" t="s">
        <v>2270</v>
      </c>
      <c r="CD26" s="254" t="s">
        <v>2271</v>
      </c>
      <c r="CE26" s="254" t="s">
        <v>2272</v>
      </c>
      <c r="CF26" s="254" t="s">
        <v>2273</v>
      </c>
      <c r="CG26" s="254" t="s">
        <v>2274</v>
      </c>
      <c r="CH26" s="254" t="s">
        <v>2275</v>
      </c>
      <c r="CI26" s="254" t="s">
        <v>2276</v>
      </c>
      <c r="CJ26" s="254" t="s">
        <v>2277</v>
      </c>
      <c r="CK26" s="254" t="s">
        <v>2278</v>
      </c>
      <c r="CL26" s="254" t="s">
        <v>2279</v>
      </c>
      <c r="CM26" s="254" t="s">
        <v>2280</v>
      </c>
      <c r="CN26" s="254" t="s">
        <v>2281</v>
      </c>
      <c r="CO26" s="254" t="s">
        <v>2282</v>
      </c>
      <c r="CP26" s="254" t="s">
        <v>2283</v>
      </c>
      <c r="CQ26" s="254" t="s">
        <v>2284</v>
      </c>
      <c r="CR26" s="254" t="s">
        <v>2285</v>
      </c>
      <c r="CS26" s="254" t="s">
        <v>2286</v>
      </c>
      <c r="CT26" s="254" t="s">
        <v>2287</v>
      </c>
      <c r="CU26" s="254" t="s">
        <v>2288</v>
      </c>
      <c r="CV26" s="254" t="s">
        <v>2289</v>
      </c>
      <c r="CW26" s="254" t="s">
        <v>2290</v>
      </c>
      <c r="CX26" s="254" t="s">
        <v>2291</v>
      </c>
      <c r="CY26" s="254" t="s">
        <v>2292</v>
      </c>
      <c r="CZ26" s="254" t="s">
        <v>2293</v>
      </c>
      <c r="DA26" s="254" t="s">
        <v>2294</v>
      </c>
      <c r="DB26" s="254" t="s">
        <v>2295</v>
      </c>
      <c r="DC26" s="254" t="s">
        <v>2296</v>
      </c>
      <c r="DD26" s="254" t="s">
        <v>2297</v>
      </c>
      <c r="DE26" s="254" t="s">
        <v>2298</v>
      </c>
      <c r="DF26" s="254" t="s">
        <v>2299</v>
      </c>
      <c r="DG26" s="254" t="s">
        <v>2300</v>
      </c>
      <c r="DH26" s="254" t="s">
        <v>2301</v>
      </c>
    </row>
    <row r="27" spans="2:112" x14ac:dyDescent="0.2">
      <c r="B27" s="255"/>
      <c r="C27" s="255" t="s">
        <v>2302</v>
      </c>
      <c r="D27" s="252"/>
      <c r="E27" s="253"/>
      <c r="F27" s="256"/>
      <c r="G27" s="257"/>
      <c r="H27" s="257"/>
      <c r="I27" s="25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Q27" s="254"/>
      <c r="BR27" s="254"/>
      <c r="BS27" s="254"/>
      <c r="BT27" s="254"/>
      <c r="BU27" s="254"/>
      <c r="BV27" s="254"/>
      <c r="BW27" s="254"/>
      <c r="BX27" s="254"/>
      <c r="BY27" s="254"/>
      <c r="BZ27" s="254"/>
      <c r="CA27" s="254"/>
      <c r="CB27" s="254"/>
      <c r="CC27" s="254"/>
      <c r="CD27" s="254"/>
      <c r="CE27" s="254"/>
      <c r="CF27" s="254"/>
      <c r="CG27" s="254"/>
      <c r="CH27" s="254"/>
      <c r="CI27" s="254"/>
      <c r="CJ27" s="254"/>
      <c r="CK27" s="254"/>
      <c r="CL27" s="254"/>
      <c r="CM27" s="254"/>
      <c r="CN27" s="254"/>
      <c r="CO27" s="254"/>
      <c r="CP27" s="254"/>
      <c r="CQ27" s="254"/>
      <c r="CR27" s="254"/>
      <c r="CS27" s="254"/>
      <c r="CT27" s="254"/>
      <c r="CU27" s="254"/>
      <c r="CV27" s="254"/>
      <c r="CW27" s="254"/>
      <c r="CX27" s="254"/>
      <c r="CY27" s="254"/>
      <c r="CZ27" s="254"/>
      <c r="DA27" s="254"/>
      <c r="DB27" s="254"/>
      <c r="DC27" s="254"/>
      <c r="DD27" s="254"/>
      <c r="DE27" s="254"/>
      <c r="DF27" s="254"/>
      <c r="DG27" s="254"/>
      <c r="DH27" s="254"/>
    </row>
    <row r="28" spans="2:112" x14ac:dyDescent="0.2">
      <c r="B28" s="259"/>
      <c r="C28" s="260" t="s">
        <v>2303</v>
      </c>
      <c r="D28" s="261"/>
      <c r="E28" s="262"/>
      <c r="F28" s="263"/>
      <c r="G28" s="264"/>
      <c r="H28" s="264"/>
      <c r="I28" s="265">
        <f>SUM(J28:DH28)</f>
        <v>0</v>
      </c>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c r="BB28" s="266"/>
      <c r="BC28" s="266"/>
      <c r="BD28" s="266"/>
      <c r="BE28" s="266"/>
      <c r="BF28" s="266"/>
      <c r="BG28" s="266"/>
      <c r="BH28" s="266"/>
      <c r="BI28" s="266"/>
      <c r="BJ28" s="266"/>
      <c r="BK28" s="266"/>
      <c r="BL28" s="266"/>
      <c r="BM28" s="266"/>
      <c r="BN28" s="266"/>
      <c r="BO28" s="266"/>
      <c r="BP28" s="266"/>
      <c r="BQ28" s="266"/>
      <c r="BR28" s="266"/>
      <c r="BS28" s="266"/>
      <c r="BT28" s="266"/>
      <c r="BU28" s="266"/>
      <c r="BV28" s="266"/>
      <c r="BW28" s="266"/>
      <c r="BX28" s="266"/>
      <c r="BY28" s="266"/>
      <c r="BZ28" s="266"/>
      <c r="CA28" s="266"/>
      <c r="CB28" s="266"/>
      <c r="CC28" s="266"/>
      <c r="CD28" s="266"/>
      <c r="CE28" s="266"/>
      <c r="CF28" s="266"/>
      <c r="CG28" s="266"/>
      <c r="CH28" s="266"/>
      <c r="CI28" s="266"/>
      <c r="CJ28" s="266"/>
      <c r="CK28" s="266"/>
      <c r="CL28" s="266"/>
      <c r="CM28" s="266"/>
      <c r="CN28" s="266"/>
      <c r="CO28" s="266"/>
      <c r="CP28" s="266"/>
      <c r="CQ28" s="266"/>
      <c r="CR28" s="266"/>
      <c r="CS28" s="266"/>
      <c r="CT28" s="266"/>
      <c r="CU28" s="266"/>
      <c r="CV28" s="266"/>
      <c r="CW28" s="266"/>
      <c r="CX28" s="266"/>
      <c r="CY28" s="266"/>
      <c r="CZ28" s="266"/>
      <c r="DA28" s="266"/>
      <c r="DB28" s="266"/>
      <c r="DC28" s="266"/>
      <c r="DD28" s="266"/>
      <c r="DE28" s="266"/>
      <c r="DF28" s="266"/>
      <c r="DG28" s="266"/>
      <c r="DH28" s="266"/>
    </row>
    <row r="29" spans="2:112" x14ac:dyDescent="0.2">
      <c r="B29" s="259"/>
      <c r="C29" s="260" t="s">
        <v>2304</v>
      </c>
      <c r="D29" s="261"/>
      <c r="E29" s="262"/>
      <c r="F29" s="263"/>
      <c r="G29" s="264"/>
      <c r="H29" s="264"/>
      <c r="I29" s="265">
        <f>SUM(J29:DH29)</f>
        <v>0</v>
      </c>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6"/>
      <c r="AV29" s="266"/>
      <c r="AW29" s="266"/>
      <c r="AX29" s="266"/>
      <c r="AY29" s="266"/>
      <c r="AZ29" s="266"/>
      <c r="BA29" s="266"/>
      <c r="BB29" s="266"/>
      <c r="BC29" s="266"/>
      <c r="BD29" s="266"/>
      <c r="BE29" s="266"/>
      <c r="BF29" s="266"/>
      <c r="BG29" s="266"/>
      <c r="BH29" s="266"/>
      <c r="BI29" s="266"/>
      <c r="BJ29" s="266"/>
      <c r="BK29" s="266"/>
      <c r="BL29" s="266"/>
      <c r="BM29" s="266"/>
      <c r="BN29" s="266"/>
      <c r="BO29" s="266"/>
      <c r="BP29" s="266"/>
      <c r="BQ29" s="266"/>
      <c r="BR29" s="266"/>
      <c r="BS29" s="266"/>
      <c r="BT29" s="266"/>
      <c r="BU29" s="266"/>
      <c r="BV29" s="266"/>
      <c r="BW29" s="266"/>
      <c r="BX29" s="266"/>
      <c r="BY29" s="266"/>
      <c r="BZ29" s="266"/>
      <c r="CA29" s="266"/>
      <c r="CB29" s="266"/>
      <c r="CC29" s="266"/>
      <c r="CD29" s="266"/>
      <c r="CE29" s="266"/>
      <c r="CF29" s="266"/>
      <c r="CG29" s="266"/>
      <c r="CH29" s="266"/>
      <c r="CI29" s="266"/>
      <c r="CJ29" s="266"/>
      <c r="CK29" s="266"/>
      <c r="CL29" s="266"/>
      <c r="CM29" s="266"/>
      <c r="CN29" s="266"/>
      <c r="CO29" s="266"/>
      <c r="CP29" s="266"/>
      <c r="CQ29" s="266"/>
      <c r="CR29" s="266"/>
      <c r="CS29" s="266"/>
      <c r="CT29" s="266"/>
      <c r="CU29" s="266"/>
      <c r="CV29" s="266"/>
      <c r="CW29" s="266"/>
      <c r="CX29" s="266"/>
      <c r="CY29" s="266"/>
      <c r="CZ29" s="266"/>
      <c r="DA29" s="266"/>
      <c r="DB29" s="266"/>
      <c r="DC29" s="266"/>
      <c r="DD29" s="266"/>
      <c r="DE29" s="266"/>
      <c r="DF29" s="266"/>
      <c r="DG29" s="266"/>
      <c r="DH29" s="266"/>
    </row>
    <row r="30" spans="2:112" x14ac:dyDescent="0.2">
      <c r="B30" s="259"/>
      <c r="C30" s="260" t="s">
        <v>2305</v>
      </c>
      <c r="D30" s="261"/>
      <c r="E30" s="262"/>
      <c r="F30" s="263"/>
      <c r="G30" s="264"/>
      <c r="H30" s="264"/>
      <c r="I30" s="265">
        <f>SUM(J30:DH30)</f>
        <v>0</v>
      </c>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6"/>
      <c r="AZ30" s="266"/>
      <c r="BA30" s="266"/>
      <c r="BB30" s="266"/>
      <c r="BC30" s="266"/>
      <c r="BD30" s="266"/>
      <c r="BE30" s="266"/>
      <c r="BF30" s="266"/>
      <c r="BG30" s="266"/>
      <c r="BH30" s="266"/>
      <c r="BI30" s="266"/>
      <c r="BJ30" s="266"/>
      <c r="BK30" s="266"/>
      <c r="BL30" s="266"/>
      <c r="BM30" s="266"/>
      <c r="BN30" s="266"/>
      <c r="BO30" s="266"/>
      <c r="BP30" s="266"/>
      <c r="BQ30" s="266"/>
      <c r="BR30" s="266"/>
      <c r="BS30" s="266"/>
      <c r="BT30" s="266"/>
      <c r="BU30" s="266"/>
      <c r="BV30" s="266"/>
      <c r="BW30" s="266"/>
      <c r="BX30" s="266"/>
      <c r="BY30" s="266"/>
      <c r="BZ30" s="266"/>
      <c r="CA30" s="266"/>
      <c r="CB30" s="266"/>
      <c r="CC30" s="266"/>
      <c r="CD30" s="266"/>
      <c r="CE30" s="266"/>
      <c r="CF30" s="266"/>
      <c r="CG30" s="266"/>
      <c r="CH30" s="266"/>
      <c r="CI30" s="266"/>
      <c r="CJ30" s="266"/>
      <c r="CK30" s="266"/>
      <c r="CL30" s="266"/>
      <c r="CM30" s="266"/>
      <c r="CN30" s="266"/>
      <c r="CO30" s="266"/>
      <c r="CP30" s="266"/>
      <c r="CQ30" s="266"/>
      <c r="CR30" s="266"/>
      <c r="CS30" s="266"/>
      <c r="CT30" s="266"/>
      <c r="CU30" s="266"/>
      <c r="CV30" s="266"/>
      <c r="CW30" s="266"/>
      <c r="CX30" s="266"/>
      <c r="CY30" s="266"/>
      <c r="CZ30" s="266"/>
      <c r="DA30" s="266"/>
      <c r="DB30" s="266"/>
      <c r="DC30" s="266"/>
      <c r="DD30" s="266"/>
      <c r="DE30" s="266"/>
      <c r="DF30" s="266"/>
      <c r="DG30" s="266"/>
      <c r="DH30" s="266"/>
    </row>
    <row r="31" spans="2:112" x14ac:dyDescent="0.2">
      <c r="B31" s="259"/>
      <c r="C31" s="255" t="s">
        <v>2306</v>
      </c>
      <c r="D31" s="252"/>
      <c r="E31" s="253"/>
      <c r="F31" s="256"/>
      <c r="G31" s="257"/>
      <c r="H31" s="257"/>
      <c r="I31" s="258"/>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c r="BS31" s="254"/>
      <c r="BT31" s="254"/>
      <c r="BU31" s="254"/>
      <c r="BV31" s="254"/>
      <c r="BW31" s="254"/>
      <c r="BX31" s="254"/>
      <c r="BY31" s="254"/>
      <c r="BZ31" s="254"/>
      <c r="CA31" s="254"/>
      <c r="CB31" s="254"/>
      <c r="CC31" s="254"/>
      <c r="CD31" s="254"/>
      <c r="CE31" s="254"/>
      <c r="CF31" s="254"/>
      <c r="CG31" s="254"/>
      <c r="CH31" s="254"/>
      <c r="CI31" s="254"/>
      <c r="CJ31" s="254"/>
      <c r="CK31" s="254"/>
      <c r="CL31" s="254"/>
      <c r="CM31" s="254"/>
      <c r="CN31" s="254"/>
      <c r="CO31" s="254"/>
      <c r="CP31" s="254"/>
      <c r="CQ31" s="254"/>
      <c r="CR31" s="254"/>
      <c r="CS31" s="254"/>
      <c r="CT31" s="254"/>
      <c r="CU31" s="254"/>
      <c r="CV31" s="254"/>
      <c r="CW31" s="254"/>
      <c r="CX31" s="254"/>
      <c r="CY31" s="254"/>
      <c r="CZ31" s="254"/>
      <c r="DA31" s="254"/>
      <c r="DB31" s="254"/>
      <c r="DC31" s="254"/>
      <c r="DD31" s="254"/>
      <c r="DE31" s="254"/>
      <c r="DF31" s="254"/>
      <c r="DG31" s="254"/>
      <c r="DH31" s="254"/>
    </row>
    <row r="32" spans="2:112" x14ac:dyDescent="0.2">
      <c r="B32" s="259"/>
      <c r="C32" s="260" t="s">
        <v>2303</v>
      </c>
      <c r="D32" s="261"/>
      <c r="E32" s="262"/>
      <c r="F32" s="263"/>
      <c r="G32" s="264"/>
      <c r="H32" s="264"/>
      <c r="I32" s="265">
        <f>SUM(J32:DH32)</f>
        <v>0</v>
      </c>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6"/>
      <c r="AY32" s="266"/>
      <c r="AZ32" s="266"/>
      <c r="BA32" s="266"/>
      <c r="BB32" s="266"/>
      <c r="BC32" s="266"/>
      <c r="BD32" s="266"/>
      <c r="BE32" s="266"/>
      <c r="BF32" s="266"/>
      <c r="BG32" s="266"/>
      <c r="BH32" s="266"/>
      <c r="BI32" s="266"/>
      <c r="BJ32" s="266"/>
      <c r="BK32" s="266"/>
      <c r="BL32" s="266"/>
      <c r="BM32" s="266"/>
      <c r="BN32" s="266"/>
      <c r="BO32" s="266"/>
      <c r="BP32" s="266"/>
      <c r="BQ32" s="266"/>
      <c r="BR32" s="266"/>
      <c r="BS32" s="266"/>
      <c r="BT32" s="266"/>
      <c r="BU32" s="266"/>
      <c r="BV32" s="266"/>
      <c r="BW32" s="266"/>
      <c r="BX32" s="266"/>
      <c r="BY32" s="266"/>
      <c r="BZ32" s="266"/>
      <c r="CA32" s="266"/>
      <c r="CB32" s="266"/>
      <c r="CC32" s="266"/>
      <c r="CD32" s="266"/>
      <c r="CE32" s="266"/>
      <c r="CF32" s="266"/>
      <c r="CG32" s="266"/>
      <c r="CH32" s="266"/>
      <c r="CI32" s="266"/>
      <c r="CJ32" s="266"/>
      <c r="CK32" s="266"/>
      <c r="CL32" s="266"/>
      <c r="CM32" s="266"/>
      <c r="CN32" s="266"/>
      <c r="CO32" s="266"/>
      <c r="CP32" s="266"/>
      <c r="CQ32" s="266"/>
      <c r="CR32" s="266"/>
      <c r="CS32" s="266"/>
      <c r="CT32" s="266"/>
      <c r="CU32" s="266"/>
      <c r="CV32" s="266"/>
      <c r="CW32" s="266"/>
      <c r="CX32" s="266"/>
      <c r="CY32" s="266"/>
      <c r="CZ32" s="266"/>
      <c r="DA32" s="266"/>
      <c r="DB32" s="266"/>
      <c r="DC32" s="266"/>
      <c r="DD32" s="266"/>
      <c r="DE32" s="266"/>
      <c r="DF32" s="266"/>
      <c r="DG32" s="266"/>
      <c r="DH32" s="266"/>
    </row>
    <row r="33" spans="2:112" x14ac:dyDescent="0.2">
      <c r="B33" s="259"/>
      <c r="C33" s="260" t="s">
        <v>2304</v>
      </c>
      <c r="D33" s="261"/>
      <c r="E33" s="262"/>
      <c r="F33" s="263"/>
      <c r="G33" s="264"/>
      <c r="H33" s="264"/>
      <c r="I33" s="265">
        <f>SUM(J33:DH33)</f>
        <v>0</v>
      </c>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c r="BS33" s="266"/>
      <c r="BT33" s="266"/>
      <c r="BU33" s="266"/>
      <c r="BV33" s="266"/>
      <c r="BW33" s="266"/>
      <c r="BX33" s="266"/>
      <c r="BY33" s="266"/>
      <c r="BZ33" s="266"/>
      <c r="CA33" s="266"/>
      <c r="CB33" s="266"/>
      <c r="CC33" s="266"/>
      <c r="CD33" s="266"/>
      <c r="CE33" s="266"/>
      <c r="CF33" s="266"/>
      <c r="CG33" s="266"/>
      <c r="CH33" s="266"/>
      <c r="CI33" s="266"/>
      <c r="CJ33" s="266"/>
      <c r="CK33" s="266"/>
      <c r="CL33" s="266"/>
      <c r="CM33" s="266"/>
      <c r="CN33" s="266"/>
      <c r="CO33" s="266"/>
      <c r="CP33" s="266"/>
      <c r="CQ33" s="266"/>
      <c r="CR33" s="266"/>
      <c r="CS33" s="266"/>
      <c r="CT33" s="266"/>
      <c r="CU33" s="266"/>
      <c r="CV33" s="266"/>
      <c r="CW33" s="266"/>
      <c r="CX33" s="266"/>
      <c r="CY33" s="266"/>
      <c r="CZ33" s="266"/>
      <c r="DA33" s="266"/>
      <c r="DB33" s="266"/>
      <c r="DC33" s="266"/>
      <c r="DD33" s="266"/>
      <c r="DE33" s="266"/>
      <c r="DF33" s="266"/>
      <c r="DG33" s="266"/>
      <c r="DH33" s="266"/>
    </row>
    <row r="34" spans="2:112" x14ac:dyDescent="0.2">
      <c r="B34" s="259"/>
      <c r="C34" s="260" t="s">
        <v>2305</v>
      </c>
      <c r="D34" s="261"/>
      <c r="E34" s="262"/>
      <c r="F34" s="263"/>
      <c r="G34" s="264"/>
      <c r="H34" s="264"/>
      <c r="I34" s="265">
        <f>SUM(J34:DH34)</f>
        <v>0</v>
      </c>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c r="BR34" s="266"/>
      <c r="BS34" s="266"/>
      <c r="BT34" s="266"/>
      <c r="BU34" s="266"/>
      <c r="BV34" s="266"/>
      <c r="BW34" s="266"/>
      <c r="BX34" s="266"/>
      <c r="BY34" s="266"/>
      <c r="BZ34" s="266"/>
      <c r="CA34" s="266"/>
      <c r="CB34" s="266"/>
      <c r="CC34" s="266"/>
      <c r="CD34" s="266"/>
      <c r="CE34" s="266"/>
      <c r="CF34" s="266"/>
      <c r="CG34" s="266"/>
      <c r="CH34" s="266"/>
      <c r="CI34" s="266"/>
      <c r="CJ34" s="266"/>
      <c r="CK34" s="266"/>
      <c r="CL34" s="266"/>
      <c r="CM34" s="266"/>
      <c r="CN34" s="266"/>
      <c r="CO34" s="266"/>
      <c r="CP34" s="266"/>
      <c r="CQ34" s="266"/>
      <c r="CR34" s="266"/>
      <c r="CS34" s="266"/>
      <c r="CT34" s="266"/>
      <c r="CU34" s="266"/>
      <c r="CV34" s="266"/>
      <c r="CW34" s="266"/>
      <c r="CX34" s="266"/>
      <c r="CY34" s="266"/>
      <c r="CZ34" s="266"/>
      <c r="DA34" s="266"/>
      <c r="DB34" s="266"/>
      <c r="DC34" s="266"/>
      <c r="DD34" s="266"/>
      <c r="DE34" s="266"/>
      <c r="DF34" s="266"/>
      <c r="DG34" s="266"/>
      <c r="DH34" s="266"/>
    </row>
    <row r="35" spans="2:112" x14ac:dyDescent="0.2">
      <c r="B35" s="259"/>
      <c r="C35" s="267" t="s">
        <v>2307</v>
      </c>
      <c r="D35" s="252"/>
      <c r="E35" s="253"/>
      <c r="F35" s="256"/>
      <c r="G35" s="257"/>
      <c r="H35" s="257"/>
      <c r="I35" s="258"/>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4"/>
      <c r="BR35" s="254"/>
      <c r="BS35" s="254"/>
      <c r="BT35" s="254"/>
      <c r="BU35" s="254"/>
      <c r="BV35" s="254"/>
      <c r="BW35" s="254"/>
      <c r="BX35" s="254"/>
      <c r="BY35" s="254"/>
      <c r="BZ35" s="254"/>
      <c r="CA35" s="254"/>
      <c r="CB35" s="254"/>
      <c r="CC35" s="254"/>
      <c r="CD35" s="254"/>
      <c r="CE35" s="254"/>
      <c r="CF35" s="254"/>
      <c r="CG35" s="254"/>
      <c r="CH35" s="254"/>
      <c r="CI35" s="254"/>
      <c r="CJ35" s="254"/>
      <c r="CK35" s="254"/>
      <c r="CL35" s="254"/>
      <c r="CM35" s="254"/>
      <c r="CN35" s="254"/>
      <c r="CO35" s="254"/>
      <c r="CP35" s="254"/>
      <c r="CQ35" s="254"/>
      <c r="CR35" s="254"/>
      <c r="CS35" s="254"/>
      <c r="CT35" s="254"/>
      <c r="CU35" s="254"/>
      <c r="CV35" s="254"/>
      <c r="CW35" s="254"/>
      <c r="CX35" s="254"/>
      <c r="CY35" s="254"/>
      <c r="CZ35" s="254"/>
      <c r="DA35" s="254"/>
      <c r="DB35" s="254"/>
      <c r="DC35" s="254"/>
      <c r="DD35" s="254"/>
      <c r="DE35" s="254"/>
      <c r="DF35" s="254"/>
      <c r="DG35" s="254"/>
      <c r="DH35" s="254"/>
    </row>
    <row r="36" spans="2:112" x14ac:dyDescent="0.2">
      <c r="B36" s="259"/>
      <c r="C36" s="260" t="s">
        <v>2303</v>
      </c>
      <c r="D36" s="261"/>
      <c r="E36" s="262"/>
      <c r="F36" s="263"/>
      <c r="G36" s="264"/>
      <c r="H36" s="264"/>
      <c r="I36" s="265">
        <f>SUM(J36:DH36)</f>
        <v>0</v>
      </c>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6"/>
      <c r="BR36" s="266"/>
      <c r="BS36" s="266"/>
      <c r="BT36" s="266"/>
      <c r="BU36" s="266"/>
      <c r="BV36" s="266"/>
      <c r="BW36" s="266"/>
      <c r="BX36" s="266"/>
      <c r="BY36" s="266"/>
      <c r="BZ36" s="266"/>
      <c r="CA36" s="266"/>
      <c r="CB36" s="266"/>
      <c r="CC36" s="266"/>
      <c r="CD36" s="266"/>
      <c r="CE36" s="266"/>
      <c r="CF36" s="266"/>
      <c r="CG36" s="266"/>
      <c r="CH36" s="266"/>
      <c r="CI36" s="266"/>
      <c r="CJ36" s="266"/>
      <c r="CK36" s="266"/>
      <c r="CL36" s="266"/>
      <c r="CM36" s="266"/>
      <c r="CN36" s="266"/>
      <c r="CO36" s="266"/>
      <c r="CP36" s="266"/>
      <c r="CQ36" s="266"/>
      <c r="CR36" s="266"/>
      <c r="CS36" s="266"/>
      <c r="CT36" s="266"/>
      <c r="CU36" s="266"/>
      <c r="CV36" s="266"/>
      <c r="CW36" s="266"/>
      <c r="CX36" s="266"/>
      <c r="CY36" s="266"/>
      <c r="CZ36" s="266"/>
      <c r="DA36" s="266"/>
      <c r="DB36" s="266"/>
      <c r="DC36" s="266"/>
      <c r="DD36" s="266"/>
      <c r="DE36" s="266"/>
      <c r="DF36" s="266"/>
      <c r="DG36" s="266"/>
      <c r="DH36" s="266"/>
    </row>
    <row r="37" spans="2:112" ht="26.25" customHeight="1" x14ac:dyDescent="0.2">
      <c r="B37" s="259"/>
      <c r="C37" s="260" t="s">
        <v>2304</v>
      </c>
      <c r="D37" s="261"/>
      <c r="E37" s="262"/>
      <c r="F37" s="263"/>
      <c r="G37" s="264"/>
      <c r="H37" s="264"/>
      <c r="I37" s="265">
        <f>SUM(J37:DH37)</f>
        <v>0</v>
      </c>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6"/>
      <c r="BR37" s="266"/>
      <c r="BS37" s="266"/>
      <c r="BT37" s="266"/>
      <c r="BU37" s="266"/>
      <c r="BV37" s="266"/>
      <c r="BW37" s="266"/>
      <c r="BX37" s="266"/>
      <c r="BY37" s="266"/>
      <c r="BZ37" s="266"/>
      <c r="CA37" s="266"/>
      <c r="CB37" s="266"/>
      <c r="CC37" s="266"/>
      <c r="CD37" s="266"/>
      <c r="CE37" s="266"/>
      <c r="CF37" s="266"/>
      <c r="CG37" s="266"/>
      <c r="CH37" s="266"/>
      <c r="CI37" s="266"/>
      <c r="CJ37" s="266"/>
      <c r="CK37" s="266"/>
      <c r="CL37" s="266"/>
      <c r="CM37" s="266"/>
      <c r="CN37" s="266"/>
      <c r="CO37" s="266"/>
      <c r="CP37" s="266"/>
      <c r="CQ37" s="266"/>
      <c r="CR37" s="266"/>
      <c r="CS37" s="266"/>
      <c r="CT37" s="266"/>
      <c r="CU37" s="266"/>
      <c r="CV37" s="266"/>
      <c r="CW37" s="266"/>
      <c r="CX37" s="266"/>
      <c r="CY37" s="266"/>
      <c r="CZ37" s="266"/>
      <c r="DA37" s="266"/>
      <c r="DB37" s="266"/>
      <c r="DC37" s="266"/>
      <c r="DD37" s="266"/>
      <c r="DE37" s="266"/>
      <c r="DF37" s="266"/>
      <c r="DG37" s="266"/>
      <c r="DH37" s="266"/>
    </row>
    <row r="38" spans="2:112" x14ac:dyDescent="0.2">
      <c r="B38" s="259"/>
      <c r="C38" s="260" t="s">
        <v>2305</v>
      </c>
      <c r="D38" s="261"/>
      <c r="E38" s="262"/>
      <c r="F38" s="263"/>
      <c r="G38" s="264"/>
      <c r="H38" s="264"/>
      <c r="I38" s="265">
        <f>SUM(J38:DH38)</f>
        <v>0</v>
      </c>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6"/>
      <c r="BR38" s="266"/>
      <c r="BS38" s="266"/>
      <c r="BT38" s="266"/>
      <c r="BU38" s="266"/>
      <c r="BV38" s="266"/>
      <c r="BW38" s="266"/>
      <c r="BX38" s="266"/>
      <c r="BY38" s="266"/>
      <c r="BZ38" s="266"/>
      <c r="CA38" s="266"/>
      <c r="CB38" s="266"/>
      <c r="CC38" s="266"/>
      <c r="CD38" s="266"/>
      <c r="CE38" s="266"/>
      <c r="CF38" s="266"/>
      <c r="CG38" s="266"/>
      <c r="CH38" s="266"/>
      <c r="CI38" s="266"/>
      <c r="CJ38" s="266"/>
      <c r="CK38" s="266"/>
      <c r="CL38" s="266"/>
      <c r="CM38" s="266"/>
      <c r="CN38" s="266"/>
      <c r="CO38" s="266"/>
      <c r="CP38" s="266"/>
      <c r="CQ38" s="266"/>
      <c r="CR38" s="266"/>
      <c r="CS38" s="266"/>
      <c r="CT38" s="266"/>
      <c r="CU38" s="266"/>
      <c r="CV38" s="266"/>
      <c r="CW38" s="266"/>
      <c r="CX38" s="266"/>
      <c r="CY38" s="266"/>
      <c r="CZ38" s="266"/>
      <c r="DA38" s="266"/>
      <c r="DB38" s="266"/>
      <c r="DC38" s="266"/>
      <c r="DD38" s="266"/>
      <c r="DE38" s="266"/>
      <c r="DF38" s="266"/>
      <c r="DG38" s="266"/>
      <c r="DH38" s="266"/>
    </row>
    <row r="39" spans="2:112" x14ac:dyDescent="0.2">
      <c r="B39" s="259"/>
      <c r="C39" s="267" t="s">
        <v>2308</v>
      </c>
      <c r="D39" s="252"/>
      <c r="E39" s="253"/>
      <c r="F39" s="256"/>
      <c r="G39" s="257"/>
      <c r="H39" s="257"/>
      <c r="I39" s="258"/>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4"/>
      <c r="BD39" s="254"/>
      <c r="BE39" s="254"/>
      <c r="BF39" s="254"/>
      <c r="BG39" s="254"/>
      <c r="BH39" s="254"/>
      <c r="BI39" s="254"/>
      <c r="BJ39" s="254"/>
      <c r="BK39" s="254"/>
      <c r="BL39" s="254"/>
      <c r="BM39" s="254"/>
      <c r="BN39" s="254"/>
      <c r="BO39" s="254"/>
      <c r="BP39" s="254"/>
      <c r="BQ39" s="254"/>
      <c r="BR39" s="254"/>
      <c r="BS39" s="254"/>
      <c r="BT39" s="254"/>
      <c r="BU39" s="254"/>
      <c r="BV39" s="254"/>
      <c r="BW39" s="254"/>
      <c r="BX39" s="254"/>
      <c r="BY39" s="254"/>
      <c r="BZ39" s="254"/>
      <c r="CA39" s="254"/>
      <c r="CB39" s="254"/>
      <c r="CC39" s="254"/>
      <c r="CD39" s="254"/>
      <c r="CE39" s="254"/>
      <c r="CF39" s="254"/>
      <c r="CG39" s="254"/>
      <c r="CH39" s="254"/>
      <c r="CI39" s="254"/>
      <c r="CJ39" s="254"/>
      <c r="CK39" s="254"/>
      <c r="CL39" s="254"/>
      <c r="CM39" s="254"/>
      <c r="CN39" s="254"/>
      <c r="CO39" s="254"/>
      <c r="CP39" s="254"/>
      <c r="CQ39" s="254"/>
      <c r="CR39" s="254"/>
      <c r="CS39" s="254"/>
      <c r="CT39" s="254"/>
      <c r="CU39" s="254"/>
      <c r="CV39" s="254"/>
      <c r="CW39" s="254"/>
      <c r="CX39" s="254"/>
      <c r="CY39" s="254"/>
      <c r="CZ39" s="254"/>
      <c r="DA39" s="254"/>
      <c r="DB39" s="254"/>
      <c r="DC39" s="254"/>
      <c r="DD39" s="254"/>
      <c r="DE39" s="254"/>
      <c r="DF39" s="254"/>
      <c r="DG39" s="254"/>
      <c r="DH39" s="254"/>
    </row>
    <row r="40" spans="2:112" x14ac:dyDescent="0.2">
      <c r="B40" s="259"/>
      <c r="C40" s="260" t="s">
        <v>2303</v>
      </c>
      <c r="D40" s="261"/>
      <c r="E40" s="262"/>
      <c r="F40" s="263"/>
      <c r="G40" s="264"/>
      <c r="H40" s="264"/>
      <c r="I40" s="265">
        <f>SUM(J40:DH40)</f>
        <v>0</v>
      </c>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6"/>
      <c r="BQ40" s="266"/>
      <c r="BR40" s="266"/>
      <c r="BS40" s="266"/>
      <c r="BT40" s="266"/>
      <c r="BU40" s="266"/>
      <c r="BV40" s="266"/>
      <c r="BW40" s="266"/>
      <c r="BX40" s="266"/>
      <c r="BY40" s="266"/>
      <c r="BZ40" s="266"/>
      <c r="CA40" s="266"/>
      <c r="CB40" s="266"/>
      <c r="CC40" s="266"/>
      <c r="CD40" s="266"/>
      <c r="CE40" s="266"/>
      <c r="CF40" s="266"/>
      <c r="CG40" s="266"/>
      <c r="CH40" s="266"/>
      <c r="CI40" s="266"/>
      <c r="CJ40" s="266"/>
      <c r="CK40" s="266"/>
      <c r="CL40" s="266"/>
      <c r="CM40" s="266"/>
      <c r="CN40" s="266"/>
      <c r="CO40" s="266"/>
      <c r="CP40" s="266"/>
      <c r="CQ40" s="266"/>
      <c r="CR40" s="266"/>
      <c r="CS40" s="266"/>
      <c r="CT40" s="266"/>
      <c r="CU40" s="266"/>
      <c r="CV40" s="266"/>
      <c r="CW40" s="266"/>
      <c r="CX40" s="266"/>
      <c r="CY40" s="266"/>
      <c r="CZ40" s="266"/>
      <c r="DA40" s="266"/>
      <c r="DB40" s="266"/>
      <c r="DC40" s="266"/>
      <c r="DD40" s="266"/>
      <c r="DE40" s="266"/>
      <c r="DF40" s="266"/>
      <c r="DG40" s="266"/>
      <c r="DH40" s="266"/>
    </row>
    <row r="41" spans="2:112" x14ac:dyDescent="0.2">
      <c r="B41" s="259"/>
      <c r="C41" s="260" t="s">
        <v>2304</v>
      </c>
      <c r="D41" s="261"/>
      <c r="E41" s="262"/>
      <c r="F41" s="263"/>
      <c r="G41" s="264"/>
      <c r="H41" s="264"/>
      <c r="I41" s="265">
        <f>SUM(J41:DH41)</f>
        <v>0</v>
      </c>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6"/>
      <c r="BR41" s="266"/>
      <c r="BS41" s="266"/>
      <c r="BT41" s="266"/>
      <c r="BU41" s="266"/>
      <c r="BV41" s="266"/>
      <c r="BW41" s="266"/>
      <c r="BX41" s="266"/>
      <c r="BY41" s="266"/>
      <c r="BZ41" s="266"/>
      <c r="CA41" s="266"/>
      <c r="CB41" s="266"/>
      <c r="CC41" s="266"/>
      <c r="CD41" s="266"/>
      <c r="CE41" s="266"/>
      <c r="CF41" s="266"/>
      <c r="CG41" s="266"/>
      <c r="CH41" s="266"/>
      <c r="CI41" s="266"/>
      <c r="CJ41" s="266"/>
      <c r="CK41" s="266"/>
      <c r="CL41" s="266"/>
      <c r="CM41" s="266"/>
      <c r="CN41" s="266"/>
      <c r="CO41" s="266"/>
      <c r="CP41" s="266"/>
      <c r="CQ41" s="266"/>
      <c r="CR41" s="266"/>
      <c r="CS41" s="266"/>
      <c r="CT41" s="266"/>
      <c r="CU41" s="266"/>
      <c r="CV41" s="266"/>
      <c r="CW41" s="266"/>
      <c r="CX41" s="266"/>
      <c r="CY41" s="266"/>
      <c r="CZ41" s="266"/>
      <c r="DA41" s="266"/>
      <c r="DB41" s="266"/>
      <c r="DC41" s="266"/>
      <c r="DD41" s="266"/>
      <c r="DE41" s="266"/>
      <c r="DF41" s="266"/>
      <c r="DG41" s="266"/>
      <c r="DH41" s="266"/>
    </row>
    <row r="42" spans="2:112" x14ac:dyDescent="0.2">
      <c r="B42" s="259"/>
      <c r="C42" s="260" t="s">
        <v>2305</v>
      </c>
      <c r="D42" s="261"/>
      <c r="E42" s="262"/>
      <c r="F42" s="263"/>
      <c r="G42" s="264"/>
      <c r="H42" s="264"/>
      <c r="I42" s="265">
        <f>SUM(J42:DH42)</f>
        <v>0</v>
      </c>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6"/>
      <c r="BQ42" s="266"/>
      <c r="BR42" s="266"/>
      <c r="BS42" s="266"/>
      <c r="BT42" s="266"/>
      <c r="BU42" s="266"/>
      <c r="BV42" s="266"/>
      <c r="BW42" s="266"/>
      <c r="BX42" s="266"/>
      <c r="BY42" s="266"/>
      <c r="BZ42" s="266"/>
      <c r="CA42" s="266"/>
      <c r="CB42" s="266"/>
      <c r="CC42" s="266"/>
      <c r="CD42" s="266"/>
      <c r="CE42" s="266"/>
      <c r="CF42" s="266"/>
      <c r="CG42" s="266"/>
      <c r="CH42" s="266"/>
      <c r="CI42" s="266"/>
      <c r="CJ42" s="266"/>
      <c r="CK42" s="266"/>
      <c r="CL42" s="266"/>
      <c r="CM42" s="266"/>
      <c r="CN42" s="266"/>
      <c r="CO42" s="266"/>
      <c r="CP42" s="266"/>
      <c r="CQ42" s="266"/>
      <c r="CR42" s="266"/>
      <c r="CS42" s="266"/>
      <c r="CT42" s="266"/>
      <c r="CU42" s="266"/>
      <c r="CV42" s="266"/>
      <c r="CW42" s="266"/>
      <c r="CX42" s="266"/>
      <c r="CY42" s="266"/>
      <c r="CZ42" s="266"/>
      <c r="DA42" s="266"/>
      <c r="DB42" s="266"/>
      <c r="DC42" s="266"/>
      <c r="DD42" s="266"/>
      <c r="DE42" s="266"/>
      <c r="DF42" s="266"/>
      <c r="DG42" s="266"/>
      <c r="DH42" s="266"/>
    </row>
    <row r="43" spans="2:112" x14ac:dyDescent="0.2">
      <c r="B43" s="259"/>
      <c r="C43" s="267" t="s">
        <v>2309</v>
      </c>
      <c r="D43" s="252"/>
      <c r="E43" s="253"/>
      <c r="F43" s="256"/>
      <c r="G43" s="257"/>
      <c r="H43" s="257"/>
      <c r="I43" s="258"/>
      <c r="J43" s="254"/>
      <c r="K43" s="254"/>
      <c r="L43" s="254"/>
      <c r="M43" s="254"/>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4"/>
      <c r="BC43" s="254"/>
      <c r="BD43" s="254"/>
      <c r="BE43" s="254"/>
      <c r="BF43" s="254"/>
      <c r="BG43" s="254"/>
      <c r="BH43" s="254"/>
      <c r="BI43" s="254"/>
      <c r="BJ43" s="254"/>
      <c r="BK43" s="254"/>
      <c r="BL43" s="254"/>
      <c r="BM43" s="254"/>
      <c r="BN43" s="254"/>
      <c r="BO43" s="254"/>
      <c r="BP43" s="254"/>
      <c r="BQ43" s="254"/>
      <c r="BR43" s="254"/>
      <c r="BS43" s="254"/>
      <c r="BT43" s="254"/>
      <c r="BU43" s="254"/>
      <c r="BV43" s="254"/>
      <c r="BW43" s="254"/>
      <c r="BX43" s="254"/>
      <c r="BY43" s="254"/>
      <c r="BZ43" s="254"/>
      <c r="CA43" s="254"/>
      <c r="CB43" s="254"/>
      <c r="CC43" s="254"/>
      <c r="CD43" s="254"/>
      <c r="CE43" s="254"/>
      <c r="CF43" s="254"/>
      <c r="CG43" s="254"/>
      <c r="CH43" s="254"/>
      <c r="CI43" s="254"/>
      <c r="CJ43" s="254"/>
      <c r="CK43" s="254"/>
      <c r="CL43" s="254"/>
      <c r="CM43" s="254"/>
      <c r="CN43" s="254"/>
      <c r="CO43" s="254"/>
      <c r="CP43" s="254"/>
      <c r="CQ43" s="254"/>
      <c r="CR43" s="254"/>
      <c r="CS43" s="254"/>
      <c r="CT43" s="254"/>
      <c r="CU43" s="254"/>
      <c r="CV43" s="254"/>
      <c r="CW43" s="254"/>
      <c r="CX43" s="254"/>
      <c r="CY43" s="254"/>
      <c r="CZ43" s="254"/>
      <c r="DA43" s="254"/>
      <c r="DB43" s="254"/>
      <c r="DC43" s="254"/>
      <c r="DD43" s="254"/>
      <c r="DE43" s="254"/>
      <c r="DF43" s="254"/>
      <c r="DG43" s="254"/>
      <c r="DH43" s="254"/>
    </row>
    <row r="44" spans="2:112" x14ac:dyDescent="0.2">
      <c r="B44" s="259"/>
      <c r="C44" s="260" t="s">
        <v>2303</v>
      </c>
      <c r="D44" s="261"/>
      <c r="E44" s="262"/>
      <c r="F44" s="263"/>
      <c r="G44" s="264"/>
      <c r="H44" s="264"/>
      <c r="I44" s="265">
        <f>SUM(J44:DH44)</f>
        <v>0</v>
      </c>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6"/>
      <c r="BR44" s="266"/>
      <c r="BS44" s="266"/>
      <c r="BT44" s="266"/>
      <c r="BU44" s="266"/>
      <c r="BV44" s="266"/>
      <c r="BW44" s="266"/>
      <c r="BX44" s="266"/>
      <c r="BY44" s="266"/>
      <c r="BZ44" s="266"/>
      <c r="CA44" s="266"/>
      <c r="CB44" s="266"/>
      <c r="CC44" s="266"/>
      <c r="CD44" s="266"/>
      <c r="CE44" s="266"/>
      <c r="CF44" s="266"/>
      <c r="CG44" s="266"/>
      <c r="CH44" s="266"/>
      <c r="CI44" s="266"/>
      <c r="CJ44" s="266"/>
      <c r="CK44" s="266"/>
      <c r="CL44" s="266"/>
      <c r="CM44" s="266"/>
      <c r="CN44" s="266"/>
      <c r="CO44" s="266"/>
      <c r="CP44" s="266"/>
      <c r="CQ44" s="266"/>
      <c r="CR44" s="266"/>
      <c r="CS44" s="266"/>
      <c r="CT44" s="266"/>
      <c r="CU44" s="266"/>
      <c r="CV44" s="266"/>
      <c r="CW44" s="266"/>
      <c r="CX44" s="266"/>
      <c r="CY44" s="266"/>
      <c r="CZ44" s="266"/>
      <c r="DA44" s="266"/>
      <c r="DB44" s="266"/>
      <c r="DC44" s="266"/>
      <c r="DD44" s="266"/>
      <c r="DE44" s="266"/>
      <c r="DF44" s="266"/>
      <c r="DG44" s="266"/>
      <c r="DH44" s="266"/>
    </row>
    <row r="45" spans="2:112" x14ac:dyDescent="0.2">
      <c r="B45" s="259"/>
      <c r="C45" s="260" t="s">
        <v>2304</v>
      </c>
      <c r="D45" s="261"/>
      <c r="E45" s="262"/>
      <c r="F45" s="263"/>
      <c r="G45" s="264"/>
      <c r="H45" s="264"/>
      <c r="I45" s="265">
        <f>SUM(J45:DH45)</f>
        <v>0</v>
      </c>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6"/>
      <c r="BR45" s="266"/>
      <c r="BS45" s="266"/>
      <c r="BT45" s="266"/>
      <c r="BU45" s="266"/>
      <c r="BV45" s="266"/>
      <c r="BW45" s="266"/>
      <c r="BX45" s="266"/>
      <c r="BY45" s="266"/>
      <c r="BZ45" s="266"/>
      <c r="CA45" s="266"/>
      <c r="CB45" s="266"/>
      <c r="CC45" s="266"/>
      <c r="CD45" s="266"/>
      <c r="CE45" s="266"/>
      <c r="CF45" s="266"/>
      <c r="CG45" s="266"/>
      <c r="CH45" s="266"/>
      <c r="CI45" s="266"/>
      <c r="CJ45" s="266"/>
      <c r="CK45" s="266"/>
      <c r="CL45" s="266"/>
      <c r="CM45" s="266"/>
      <c r="CN45" s="266"/>
      <c r="CO45" s="266"/>
      <c r="CP45" s="266"/>
      <c r="CQ45" s="266"/>
      <c r="CR45" s="266"/>
      <c r="CS45" s="266"/>
      <c r="CT45" s="266"/>
      <c r="CU45" s="266"/>
      <c r="CV45" s="266"/>
      <c r="CW45" s="266"/>
      <c r="CX45" s="266"/>
      <c r="CY45" s="266"/>
      <c r="CZ45" s="266"/>
      <c r="DA45" s="266"/>
      <c r="DB45" s="266"/>
      <c r="DC45" s="266"/>
      <c r="DD45" s="266"/>
      <c r="DE45" s="266"/>
      <c r="DF45" s="266"/>
      <c r="DG45" s="266"/>
      <c r="DH45" s="266"/>
    </row>
    <row r="46" spans="2:112" x14ac:dyDescent="0.2">
      <c r="B46" s="259"/>
      <c r="C46" s="260" t="s">
        <v>2305</v>
      </c>
      <c r="D46" s="261"/>
      <c r="E46" s="262"/>
      <c r="F46" s="263"/>
      <c r="G46" s="264"/>
      <c r="H46" s="264"/>
      <c r="I46" s="265">
        <f>SUM(J46:DH46)</f>
        <v>0</v>
      </c>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c r="BO46" s="266"/>
      <c r="BP46" s="266"/>
      <c r="BQ46" s="266"/>
      <c r="BR46" s="266"/>
      <c r="BS46" s="266"/>
      <c r="BT46" s="266"/>
      <c r="BU46" s="266"/>
      <c r="BV46" s="266"/>
      <c r="BW46" s="266"/>
      <c r="BX46" s="266"/>
      <c r="BY46" s="266"/>
      <c r="BZ46" s="266"/>
      <c r="CA46" s="266"/>
      <c r="CB46" s="266"/>
      <c r="CC46" s="266"/>
      <c r="CD46" s="266"/>
      <c r="CE46" s="266"/>
      <c r="CF46" s="266"/>
      <c r="CG46" s="266"/>
      <c r="CH46" s="266"/>
      <c r="CI46" s="266"/>
      <c r="CJ46" s="266"/>
      <c r="CK46" s="266"/>
      <c r="CL46" s="266"/>
      <c r="CM46" s="266"/>
      <c r="CN46" s="266"/>
      <c r="CO46" s="266"/>
      <c r="CP46" s="266"/>
      <c r="CQ46" s="266"/>
      <c r="CR46" s="266"/>
      <c r="CS46" s="266"/>
      <c r="CT46" s="266"/>
      <c r="CU46" s="266"/>
      <c r="CV46" s="266"/>
      <c r="CW46" s="266"/>
      <c r="CX46" s="266"/>
      <c r="CY46" s="266"/>
      <c r="CZ46" s="266"/>
      <c r="DA46" s="266"/>
      <c r="DB46" s="266"/>
      <c r="DC46" s="266"/>
      <c r="DD46" s="266"/>
      <c r="DE46" s="266"/>
      <c r="DF46" s="266"/>
      <c r="DG46" s="266"/>
      <c r="DH46" s="266"/>
    </row>
    <row r="47" spans="2:112" x14ac:dyDescent="0.2">
      <c r="B47" s="259"/>
      <c r="C47" s="267" t="s">
        <v>2310</v>
      </c>
      <c r="D47" s="252"/>
      <c r="E47" s="253"/>
      <c r="F47" s="256"/>
      <c r="G47" s="257"/>
      <c r="H47" s="257"/>
      <c r="I47" s="258"/>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c r="BM47" s="254"/>
      <c r="BN47" s="254"/>
      <c r="BO47" s="254"/>
      <c r="BP47" s="254"/>
      <c r="BQ47" s="254"/>
      <c r="BR47" s="254"/>
      <c r="BS47" s="254"/>
      <c r="BT47" s="254"/>
      <c r="BU47" s="254"/>
      <c r="BV47" s="254"/>
      <c r="BW47" s="254"/>
      <c r="BX47" s="254"/>
      <c r="BY47" s="254"/>
      <c r="BZ47" s="254"/>
      <c r="CA47" s="254"/>
      <c r="CB47" s="254"/>
      <c r="CC47" s="254"/>
      <c r="CD47" s="254"/>
      <c r="CE47" s="254"/>
      <c r="CF47" s="254"/>
      <c r="CG47" s="254"/>
      <c r="CH47" s="254"/>
      <c r="CI47" s="254"/>
      <c r="CJ47" s="254"/>
      <c r="CK47" s="254"/>
      <c r="CL47" s="254"/>
      <c r="CM47" s="254"/>
      <c r="CN47" s="254"/>
      <c r="CO47" s="254"/>
      <c r="CP47" s="254"/>
      <c r="CQ47" s="254"/>
      <c r="CR47" s="254"/>
      <c r="CS47" s="254"/>
      <c r="CT47" s="254"/>
      <c r="CU47" s="254"/>
      <c r="CV47" s="254"/>
      <c r="CW47" s="254"/>
      <c r="CX47" s="254"/>
      <c r="CY47" s="254"/>
      <c r="CZ47" s="254"/>
      <c r="DA47" s="254"/>
      <c r="DB47" s="254"/>
      <c r="DC47" s="254"/>
      <c r="DD47" s="254"/>
      <c r="DE47" s="254"/>
      <c r="DF47" s="254"/>
      <c r="DG47" s="254"/>
      <c r="DH47" s="254"/>
    </row>
    <row r="48" spans="2:112" x14ac:dyDescent="0.2">
      <c r="B48" s="259"/>
      <c r="C48" s="260" t="s">
        <v>2303</v>
      </c>
      <c r="D48" s="261"/>
      <c r="E48" s="262"/>
      <c r="F48" s="263"/>
      <c r="G48" s="264"/>
      <c r="H48" s="264"/>
      <c r="I48" s="265">
        <f>SUM(J48:DH48)</f>
        <v>0</v>
      </c>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6"/>
      <c r="BQ48" s="266"/>
      <c r="BR48" s="266"/>
      <c r="BS48" s="266"/>
      <c r="BT48" s="266"/>
      <c r="BU48" s="266"/>
      <c r="BV48" s="266"/>
      <c r="BW48" s="266"/>
      <c r="BX48" s="266"/>
      <c r="BY48" s="266"/>
      <c r="BZ48" s="266"/>
      <c r="CA48" s="266"/>
      <c r="CB48" s="266"/>
      <c r="CC48" s="266"/>
      <c r="CD48" s="266"/>
      <c r="CE48" s="266"/>
      <c r="CF48" s="266"/>
      <c r="CG48" s="266"/>
      <c r="CH48" s="266"/>
      <c r="CI48" s="266"/>
      <c r="CJ48" s="266"/>
      <c r="CK48" s="266"/>
      <c r="CL48" s="266"/>
      <c r="CM48" s="266"/>
      <c r="CN48" s="266"/>
      <c r="CO48" s="266"/>
      <c r="CP48" s="266"/>
      <c r="CQ48" s="266"/>
      <c r="CR48" s="266"/>
      <c r="CS48" s="266"/>
      <c r="CT48" s="266"/>
      <c r="CU48" s="266"/>
      <c r="CV48" s="266"/>
      <c r="CW48" s="266"/>
      <c r="CX48" s="266"/>
      <c r="CY48" s="266"/>
      <c r="CZ48" s="266"/>
      <c r="DA48" s="266"/>
      <c r="DB48" s="266"/>
      <c r="DC48" s="266"/>
      <c r="DD48" s="266"/>
      <c r="DE48" s="266"/>
      <c r="DF48" s="266"/>
      <c r="DG48" s="266"/>
      <c r="DH48" s="266"/>
    </row>
    <row r="49" spans="2:112" x14ac:dyDescent="0.2">
      <c r="B49" s="259"/>
      <c r="C49" s="260" t="s">
        <v>2304</v>
      </c>
      <c r="D49" s="261"/>
      <c r="E49" s="262"/>
      <c r="F49" s="263"/>
      <c r="G49" s="264"/>
      <c r="H49" s="264"/>
      <c r="I49" s="265">
        <f>SUM(J49:DH49)</f>
        <v>0</v>
      </c>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6"/>
      <c r="BR49" s="266"/>
      <c r="BS49" s="266"/>
      <c r="BT49" s="266"/>
      <c r="BU49" s="266"/>
      <c r="BV49" s="266"/>
      <c r="BW49" s="266"/>
      <c r="BX49" s="266"/>
      <c r="BY49" s="266"/>
      <c r="BZ49" s="266"/>
      <c r="CA49" s="266"/>
      <c r="CB49" s="266"/>
      <c r="CC49" s="266"/>
      <c r="CD49" s="266"/>
      <c r="CE49" s="266"/>
      <c r="CF49" s="266"/>
      <c r="CG49" s="266"/>
      <c r="CH49" s="266"/>
      <c r="CI49" s="266"/>
      <c r="CJ49" s="266"/>
      <c r="CK49" s="266"/>
      <c r="CL49" s="266"/>
      <c r="CM49" s="266"/>
      <c r="CN49" s="266"/>
      <c r="CO49" s="266"/>
      <c r="CP49" s="266"/>
      <c r="CQ49" s="266"/>
      <c r="CR49" s="266"/>
      <c r="CS49" s="266"/>
      <c r="CT49" s="266"/>
      <c r="CU49" s="266"/>
      <c r="CV49" s="266"/>
      <c r="CW49" s="266"/>
      <c r="CX49" s="266"/>
      <c r="CY49" s="266"/>
      <c r="CZ49" s="266"/>
      <c r="DA49" s="266"/>
      <c r="DB49" s="266"/>
      <c r="DC49" s="266"/>
      <c r="DD49" s="266"/>
      <c r="DE49" s="266"/>
      <c r="DF49" s="266"/>
      <c r="DG49" s="266"/>
      <c r="DH49" s="266"/>
    </row>
    <row r="50" spans="2:112" x14ac:dyDescent="0.2">
      <c r="B50" s="259"/>
      <c r="C50" s="260" t="s">
        <v>2305</v>
      </c>
      <c r="D50" s="261"/>
      <c r="E50" s="262"/>
      <c r="F50" s="263"/>
      <c r="G50" s="264"/>
      <c r="H50" s="264"/>
      <c r="I50" s="265">
        <f>SUM(J50:DH50)</f>
        <v>0</v>
      </c>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6"/>
      <c r="BR50" s="266"/>
      <c r="BS50" s="266"/>
      <c r="BT50" s="266"/>
      <c r="BU50" s="266"/>
      <c r="BV50" s="266"/>
      <c r="BW50" s="266"/>
      <c r="BX50" s="266"/>
      <c r="BY50" s="266"/>
      <c r="BZ50" s="266"/>
      <c r="CA50" s="266"/>
      <c r="CB50" s="266"/>
      <c r="CC50" s="266"/>
      <c r="CD50" s="266"/>
      <c r="CE50" s="266"/>
      <c r="CF50" s="266"/>
      <c r="CG50" s="266"/>
      <c r="CH50" s="266"/>
      <c r="CI50" s="266"/>
      <c r="CJ50" s="266"/>
      <c r="CK50" s="266"/>
      <c r="CL50" s="266"/>
      <c r="CM50" s="266"/>
      <c r="CN50" s="266"/>
      <c r="CO50" s="266"/>
      <c r="CP50" s="266"/>
      <c r="CQ50" s="266"/>
      <c r="CR50" s="266"/>
      <c r="CS50" s="266"/>
      <c r="CT50" s="266"/>
      <c r="CU50" s="266"/>
      <c r="CV50" s="266"/>
      <c r="CW50" s="266"/>
      <c r="CX50" s="266"/>
      <c r="CY50" s="266"/>
      <c r="CZ50" s="266"/>
      <c r="DA50" s="266"/>
      <c r="DB50" s="266"/>
      <c r="DC50" s="266"/>
      <c r="DD50" s="266"/>
      <c r="DE50" s="266"/>
      <c r="DF50" s="266"/>
      <c r="DG50" s="266"/>
      <c r="DH50" s="266"/>
    </row>
    <row r="51" spans="2:112" x14ac:dyDescent="0.2">
      <c r="B51" s="259"/>
      <c r="C51" s="267" t="s">
        <v>2311</v>
      </c>
      <c r="D51" s="252"/>
      <c r="E51" s="253"/>
      <c r="F51" s="256"/>
      <c r="G51" s="257"/>
      <c r="H51" s="257"/>
      <c r="I51" s="258"/>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4"/>
      <c r="AZ51" s="254"/>
      <c r="BA51" s="254"/>
      <c r="BB51" s="254"/>
      <c r="BC51" s="254"/>
      <c r="BD51" s="254"/>
      <c r="BE51" s="254"/>
      <c r="BF51" s="254"/>
      <c r="BG51" s="254"/>
      <c r="BH51" s="254"/>
      <c r="BI51" s="254"/>
      <c r="BJ51" s="254"/>
      <c r="BK51" s="254"/>
      <c r="BL51" s="254"/>
      <c r="BM51" s="254"/>
      <c r="BN51" s="254"/>
      <c r="BO51" s="254"/>
      <c r="BP51" s="254"/>
      <c r="BQ51" s="254"/>
      <c r="BR51" s="254"/>
      <c r="BS51" s="254"/>
      <c r="BT51" s="254"/>
      <c r="BU51" s="254"/>
      <c r="BV51" s="254"/>
      <c r="BW51" s="254"/>
      <c r="BX51" s="254"/>
      <c r="BY51" s="254"/>
      <c r="BZ51" s="254"/>
      <c r="CA51" s="254"/>
      <c r="CB51" s="254"/>
      <c r="CC51" s="254"/>
      <c r="CD51" s="254"/>
      <c r="CE51" s="254"/>
      <c r="CF51" s="254"/>
      <c r="CG51" s="254"/>
      <c r="CH51" s="254"/>
      <c r="CI51" s="254"/>
      <c r="CJ51" s="254"/>
      <c r="CK51" s="254"/>
      <c r="CL51" s="254"/>
      <c r="CM51" s="254"/>
      <c r="CN51" s="254"/>
      <c r="CO51" s="254"/>
      <c r="CP51" s="254"/>
      <c r="CQ51" s="254"/>
      <c r="CR51" s="254"/>
      <c r="CS51" s="254"/>
      <c r="CT51" s="254"/>
      <c r="CU51" s="254"/>
      <c r="CV51" s="254"/>
      <c r="CW51" s="254"/>
      <c r="CX51" s="254"/>
      <c r="CY51" s="254"/>
      <c r="CZ51" s="254"/>
      <c r="DA51" s="254"/>
      <c r="DB51" s="254"/>
      <c r="DC51" s="254"/>
      <c r="DD51" s="254"/>
      <c r="DE51" s="254"/>
      <c r="DF51" s="254"/>
      <c r="DG51" s="254"/>
      <c r="DH51" s="254"/>
    </row>
    <row r="52" spans="2:112" x14ac:dyDescent="0.2">
      <c r="B52" s="259"/>
      <c r="C52" s="260" t="s">
        <v>2303</v>
      </c>
      <c r="D52" s="268"/>
      <c r="E52" s="268"/>
      <c r="F52" s="268"/>
      <c r="G52" s="268"/>
      <c r="H52" s="268"/>
      <c r="I52" s="265">
        <f>SUM(J52:DH52)</f>
        <v>0</v>
      </c>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268"/>
      <c r="AP52" s="268"/>
      <c r="AQ52" s="268"/>
      <c r="AR52" s="268"/>
      <c r="AS52" s="268"/>
      <c r="AT52" s="268"/>
      <c r="AU52" s="268"/>
      <c r="AV52" s="268"/>
      <c r="AW52" s="268"/>
      <c r="AX52" s="268"/>
      <c r="AY52" s="268"/>
      <c r="AZ52" s="268"/>
      <c r="BA52" s="268"/>
      <c r="BB52" s="268"/>
      <c r="BC52" s="268"/>
      <c r="BD52" s="268"/>
      <c r="BE52" s="268"/>
      <c r="BF52" s="268"/>
      <c r="BG52" s="268"/>
      <c r="BH52" s="268"/>
      <c r="BI52" s="268"/>
      <c r="BJ52" s="268"/>
      <c r="BK52" s="268"/>
      <c r="BL52" s="268"/>
      <c r="BM52" s="268"/>
      <c r="BN52" s="268"/>
      <c r="BO52" s="268"/>
      <c r="BP52" s="268"/>
      <c r="BQ52" s="268"/>
      <c r="BR52" s="268"/>
      <c r="BS52" s="268"/>
      <c r="BT52" s="268"/>
      <c r="BU52" s="268"/>
      <c r="BV52" s="268"/>
      <c r="BW52" s="268"/>
      <c r="BX52" s="268"/>
      <c r="BY52" s="268"/>
      <c r="BZ52" s="268"/>
      <c r="CA52" s="268"/>
      <c r="CB52" s="268"/>
      <c r="CC52" s="268"/>
      <c r="CD52" s="268"/>
      <c r="CE52" s="268"/>
      <c r="CF52" s="268"/>
      <c r="CG52" s="268"/>
      <c r="CH52" s="268"/>
      <c r="CI52" s="268"/>
      <c r="CJ52" s="268"/>
      <c r="CK52" s="268"/>
      <c r="CL52" s="268"/>
      <c r="CM52" s="268"/>
      <c r="CN52" s="268"/>
      <c r="CO52" s="268"/>
      <c r="CP52" s="268"/>
      <c r="CQ52" s="268"/>
      <c r="CR52" s="268"/>
      <c r="CS52" s="268"/>
      <c r="CT52" s="268"/>
      <c r="CU52" s="268"/>
      <c r="CV52" s="268"/>
      <c r="CW52" s="268"/>
      <c r="CX52" s="268"/>
      <c r="CY52" s="268"/>
      <c r="CZ52" s="268"/>
      <c r="DA52" s="268"/>
      <c r="DB52" s="268"/>
      <c r="DC52" s="268"/>
      <c r="DD52" s="268"/>
      <c r="DE52" s="268"/>
      <c r="DF52" s="268"/>
      <c r="DG52" s="268"/>
      <c r="DH52" s="268"/>
    </row>
    <row r="53" spans="2:112" x14ac:dyDescent="0.2">
      <c r="B53" s="259"/>
      <c r="C53" s="260" t="s">
        <v>2304</v>
      </c>
      <c r="D53" s="268"/>
      <c r="E53" s="268"/>
      <c r="F53" s="268"/>
      <c r="G53" s="268"/>
      <c r="H53" s="268"/>
      <c r="I53" s="265">
        <f>SUM(J53:DH53)</f>
        <v>0</v>
      </c>
      <c r="J53" s="268"/>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c r="AN53" s="268"/>
      <c r="AO53" s="268"/>
      <c r="AP53" s="268"/>
      <c r="AQ53" s="268"/>
      <c r="AR53" s="268"/>
      <c r="AS53" s="268"/>
      <c r="AT53" s="268"/>
      <c r="AU53" s="268"/>
      <c r="AV53" s="268"/>
      <c r="AW53" s="268"/>
      <c r="AX53" s="268"/>
      <c r="AY53" s="268"/>
      <c r="AZ53" s="268"/>
      <c r="BA53" s="268"/>
      <c r="BB53" s="268"/>
      <c r="BC53" s="268"/>
      <c r="BD53" s="268"/>
      <c r="BE53" s="268"/>
      <c r="BF53" s="268"/>
      <c r="BG53" s="268"/>
      <c r="BH53" s="268"/>
      <c r="BI53" s="268"/>
      <c r="BJ53" s="268"/>
      <c r="BK53" s="268"/>
      <c r="BL53" s="268"/>
      <c r="BM53" s="268"/>
      <c r="BN53" s="268"/>
      <c r="BO53" s="268"/>
      <c r="BP53" s="268"/>
      <c r="BQ53" s="268"/>
      <c r="BR53" s="268"/>
      <c r="BS53" s="268"/>
      <c r="BT53" s="268"/>
      <c r="BU53" s="268"/>
      <c r="BV53" s="268"/>
      <c r="BW53" s="268"/>
      <c r="BX53" s="268"/>
      <c r="BY53" s="268"/>
      <c r="BZ53" s="268"/>
      <c r="CA53" s="268"/>
      <c r="CB53" s="268"/>
      <c r="CC53" s="268"/>
      <c r="CD53" s="268"/>
      <c r="CE53" s="268"/>
      <c r="CF53" s="268"/>
      <c r="CG53" s="268"/>
      <c r="CH53" s="268"/>
      <c r="CI53" s="268"/>
      <c r="CJ53" s="268"/>
      <c r="CK53" s="268"/>
      <c r="CL53" s="268"/>
      <c r="CM53" s="268"/>
      <c r="CN53" s="268"/>
      <c r="CO53" s="268"/>
      <c r="CP53" s="268"/>
      <c r="CQ53" s="268"/>
      <c r="CR53" s="268"/>
      <c r="CS53" s="268"/>
      <c r="CT53" s="268"/>
      <c r="CU53" s="268"/>
      <c r="CV53" s="268"/>
      <c r="CW53" s="268"/>
      <c r="CX53" s="268"/>
      <c r="CY53" s="268"/>
      <c r="CZ53" s="268"/>
      <c r="DA53" s="268"/>
      <c r="DB53" s="268"/>
      <c r="DC53" s="268"/>
      <c r="DD53" s="268"/>
      <c r="DE53" s="268"/>
      <c r="DF53" s="268"/>
      <c r="DG53" s="268"/>
      <c r="DH53" s="268"/>
    </row>
    <row r="54" spans="2:112" x14ac:dyDescent="0.2">
      <c r="B54" s="259"/>
      <c r="C54" s="260" t="s">
        <v>2305</v>
      </c>
      <c r="D54" s="268"/>
      <c r="E54" s="268"/>
      <c r="F54" s="268"/>
      <c r="G54" s="268"/>
      <c r="H54" s="268"/>
      <c r="I54" s="265">
        <f>SUM(J54:DH54)</f>
        <v>0</v>
      </c>
      <c r="J54" s="268"/>
      <c r="K54" s="268"/>
      <c r="L54" s="268"/>
      <c r="M54" s="268"/>
      <c r="N54" s="268"/>
      <c r="O54" s="268"/>
      <c r="P54" s="268"/>
      <c r="Q54" s="268"/>
      <c r="R54" s="268"/>
      <c r="S54" s="268"/>
      <c r="T54" s="268"/>
      <c r="U54" s="268"/>
      <c r="V54" s="268"/>
      <c r="W54" s="268"/>
      <c r="X54" s="268"/>
      <c r="Y54" s="268"/>
      <c r="Z54" s="268"/>
      <c r="AA54" s="268"/>
      <c r="AB54" s="268"/>
      <c r="AC54" s="268"/>
      <c r="AD54" s="268"/>
      <c r="AE54" s="268"/>
      <c r="AF54" s="268"/>
      <c r="AG54" s="268"/>
      <c r="AH54" s="268"/>
      <c r="AI54" s="268"/>
      <c r="AJ54" s="268"/>
      <c r="AK54" s="268"/>
      <c r="AL54" s="268"/>
      <c r="AM54" s="268"/>
      <c r="AN54" s="268"/>
      <c r="AO54" s="268"/>
      <c r="AP54" s="268"/>
      <c r="AQ54" s="268"/>
      <c r="AR54" s="268"/>
      <c r="AS54" s="268"/>
      <c r="AT54" s="268"/>
      <c r="AU54" s="268"/>
      <c r="AV54" s="268"/>
      <c r="AW54" s="268"/>
      <c r="AX54" s="268"/>
      <c r="AY54" s="268"/>
      <c r="AZ54" s="268"/>
      <c r="BA54" s="268"/>
      <c r="BB54" s="268"/>
      <c r="BC54" s="268"/>
      <c r="BD54" s="268"/>
      <c r="BE54" s="268"/>
      <c r="BF54" s="268"/>
      <c r="BG54" s="268"/>
      <c r="BH54" s="268"/>
      <c r="BI54" s="268"/>
      <c r="BJ54" s="268"/>
      <c r="BK54" s="268"/>
      <c r="BL54" s="268"/>
      <c r="BM54" s="268"/>
      <c r="BN54" s="268"/>
      <c r="BO54" s="268"/>
      <c r="BP54" s="268"/>
      <c r="BQ54" s="268"/>
      <c r="BR54" s="268"/>
      <c r="BS54" s="268"/>
      <c r="BT54" s="268"/>
      <c r="BU54" s="268"/>
      <c r="BV54" s="268"/>
      <c r="BW54" s="268"/>
      <c r="BX54" s="268"/>
      <c r="BY54" s="268"/>
      <c r="BZ54" s="268"/>
      <c r="CA54" s="268"/>
      <c r="CB54" s="268"/>
      <c r="CC54" s="268"/>
      <c r="CD54" s="268"/>
      <c r="CE54" s="268"/>
      <c r="CF54" s="268"/>
      <c r="CG54" s="268"/>
      <c r="CH54" s="268"/>
      <c r="CI54" s="268"/>
      <c r="CJ54" s="268"/>
      <c r="CK54" s="268"/>
      <c r="CL54" s="268"/>
      <c r="CM54" s="268"/>
      <c r="CN54" s="268"/>
      <c r="CO54" s="268"/>
      <c r="CP54" s="268"/>
      <c r="CQ54" s="268"/>
      <c r="CR54" s="268"/>
      <c r="CS54" s="268"/>
      <c r="CT54" s="268"/>
      <c r="CU54" s="268"/>
      <c r="CV54" s="268"/>
      <c r="CW54" s="268"/>
      <c r="CX54" s="268"/>
      <c r="CY54" s="268"/>
      <c r="CZ54" s="268"/>
      <c r="DA54" s="268"/>
      <c r="DB54" s="268"/>
      <c r="DC54" s="268"/>
      <c r="DD54" s="268"/>
      <c r="DE54" s="268"/>
      <c r="DF54" s="268"/>
      <c r="DG54" s="268"/>
      <c r="DH54" s="268"/>
    </row>
    <row r="55" spans="2:112" x14ac:dyDescent="0.2">
      <c r="B55" s="259"/>
      <c r="C55" s="267" t="s">
        <v>2312</v>
      </c>
      <c r="D55" s="252"/>
      <c r="E55" s="253"/>
      <c r="F55" s="256"/>
      <c r="G55" s="257"/>
      <c r="H55" s="257"/>
      <c r="I55" s="258"/>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254"/>
      <c r="AR55" s="254"/>
      <c r="AS55" s="254"/>
      <c r="AT55" s="254"/>
      <c r="AU55" s="254"/>
      <c r="AV55" s="254"/>
      <c r="AW55" s="254"/>
      <c r="AX55" s="254"/>
      <c r="AY55" s="254"/>
      <c r="AZ55" s="254"/>
      <c r="BA55" s="254"/>
      <c r="BB55" s="254"/>
      <c r="BC55" s="254"/>
      <c r="BD55" s="254"/>
      <c r="BE55" s="254"/>
      <c r="BF55" s="254"/>
      <c r="BG55" s="254"/>
      <c r="BH55" s="254"/>
      <c r="BI55" s="254"/>
      <c r="BJ55" s="254"/>
      <c r="BK55" s="254"/>
      <c r="BL55" s="254"/>
      <c r="BM55" s="254"/>
      <c r="BN55" s="254"/>
      <c r="BO55" s="254"/>
      <c r="BP55" s="254"/>
      <c r="BQ55" s="254"/>
      <c r="BR55" s="254"/>
      <c r="BS55" s="254"/>
      <c r="BT55" s="254"/>
      <c r="BU55" s="254"/>
      <c r="BV55" s="254"/>
      <c r="BW55" s="254"/>
      <c r="BX55" s="254"/>
      <c r="BY55" s="254"/>
      <c r="BZ55" s="254"/>
      <c r="CA55" s="254"/>
      <c r="CB55" s="254"/>
      <c r="CC55" s="254"/>
      <c r="CD55" s="254"/>
      <c r="CE55" s="254"/>
      <c r="CF55" s="254"/>
      <c r="CG55" s="254"/>
      <c r="CH55" s="254"/>
      <c r="CI55" s="254"/>
      <c r="CJ55" s="254"/>
      <c r="CK55" s="254"/>
      <c r="CL55" s="254"/>
      <c r="CM55" s="254"/>
      <c r="CN55" s="254"/>
      <c r="CO55" s="254"/>
      <c r="CP55" s="254"/>
      <c r="CQ55" s="254"/>
      <c r="CR55" s="254"/>
      <c r="CS55" s="254"/>
      <c r="CT55" s="254"/>
      <c r="CU55" s="254"/>
      <c r="CV55" s="254"/>
      <c r="CW55" s="254"/>
      <c r="CX55" s="254"/>
      <c r="CY55" s="254"/>
      <c r="CZ55" s="254"/>
      <c r="DA55" s="254"/>
      <c r="DB55" s="254"/>
      <c r="DC55" s="254"/>
      <c r="DD55" s="254"/>
      <c r="DE55" s="254"/>
      <c r="DF55" s="254"/>
      <c r="DG55" s="254"/>
      <c r="DH55" s="254"/>
    </row>
    <row r="56" spans="2:112" x14ac:dyDescent="0.2">
      <c r="B56" s="259"/>
      <c r="C56" s="260" t="s">
        <v>2303</v>
      </c>
      <c r="D56" s="268"/>
      <c r="E56" s="268"/>
      <c r="F56" s="268"/>
      <c r="G56" s="268"/>
      <c r="H56" s="268"/>
      <c r="I56" s="265">
        <f>SUM(J56:DH56)</f>
        <v>0</v>
      </c>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8"/>
      <c r="AU56" s="268"/>
      <c r="AV56" s="268"/>
      <c r="AW56" s="268"/>
      <c r="AX56" s="268"/>
      <c r="AY56" s="268"/>
      <c r="AZ56" s="268"/>
      <c r="BA56" s="268"/>
      <c r="BB56" s="268"/>
      <c r="BC56" s="268"/>
      <c r="BD56" s="268"/>
      <c r="BE56" s="268"/>
      <c r="BF56" s="268"/>
      <c r="BG56" s="268"/>
      <c r="BH56" s="268"/>
      <c r="BI56" s="268"/>
      <c r="BJ56" s="268"/>
      <c r="BK56" s="268"/>
      <c r="BL56" s="268"/>
      <c r="BM56" s="268"/>
      <c r="BN56" s="268"/>
      <c r="BO56" s="268"/>
      <c r="BP56" s="268"/>
      <c r="BQ56" s="268"/>
      <c r="BR56" s="268"/>
      <c r="BS56" s="268"/>
      <c r="BT56" s="268"/>
      <c r="BU56" s="268"/>
      <c r="BV56" s="268"/>
      <c r="BW56" s="268"/>
      <c r="BX56" s="268"/>
      <c r="BY56" s="268"/>
      <c r="BZ56" s="268"/>
      <c r="CA56" s="268"/>
      <c r="CB56" s="268"/>
      <c r="CC56" s="268"/>
      <c r="CD56" s="268"/>
      <c r="CE56" s="268"/>
      <c r="CF56" s="268"/>
      <c r="CG56" s="268"/>
      <c r="CH56" s="268"/>
      <c r="CI56" s="268"/>
      <c r="CJ56" s="268"/>
      <c r="CK56" s="268"/>
      <c r="CL56" s="268"/>
      <c r="CM56" s="268"/>
      <c r="CN56" s="268"/>
      <c r="CO56" s="268"/>
      <c r="CP56" s="268"/>
      <c r="CQ56" s="268"/>
      <c r="CR56" s="268"/>
      <c r="CS56" s="268"/>
      <c r="CT56" s="268"/>
      <c r="CU56" s="268"/>
      <c r="CV56" s="268"/>
      <c r="CW56" s="268"/>
      <c r="CX56" s="268"/>
      <c r="CY56" s="268"/>
      <c r="CZ56" s="268"/>
      <c r="DA56" s="268"/>
      <c r="DB56" s="268"/>
      <c r="DC56" s="268"/>
      <c r="DD56" s="268"/>
      <c r="DE56" s="268"/>
      <c r="DF56" s="268"/>
      <c r="DG56" s="268"/>
      <c r="DH56" s="268"/>
    </row>
    <row r="57" spans="2:112" x14ac:dyDescent="0.2">
      <c r="B57" s="259"/>
      <c r="C57" s="260" t="s">
        <v>2304</v>
      </c>
      <c r="D57" s="268"/>
      <c r="E57" s="268"/>
      <c r="F57" s="268"/>
      <c r="G57" s="268"/>
      <c r="H57" s="268"/>
      <c r="I57" s="265">
        <f>SUM(J57:DH57)</f>
        <v>0</v>
      </c>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8"/>
      <c r="AO57" s="268"/>
      <c r="AP57" s="268"/>
      <c r="AQ57" s="268"/>
      <c r="AR57" s="268"/>
      <c r="AS57" s="268"/>
      <c r="AT57" s="268"/>
      <c r="AU57" s="268"/>
      <c r="AV57" s="268"/>
      <c r="AW57" s="268"/>
      <c r="AX57" s="268"/>
      <c r="AY57" s="268"/>
      <c r="AZ57" s="268"/>
      <c r="BA57" s="268"/>
      <c r="BB57" s="268"/>
      <c r="BC57" s="268"/>
      <c r="BD57" s="268"/>
      <c r="BE57" s="268"/>
      <c r="BF57" s="268"/>
      <c r="BG57" s="268"/>
      <c r="BH57" s="268"/>
      <c r="BI57" s="268"/>
      <c r="BJ57" s="268"/>
      <c r="BK57" s="268"/>
      <c r="BL57" s="268"/>
      <c r="BM57" s="268"/>
      <c r="BN57" s="268"/>
      <c r="BO57" s="268"/>
      <c r="BP57" s="268"/>
      <c r="BQ57" s="268"/>
      <c r="BR57" s="268"/>
      <c r="BS57" s="268"/>
      <c r="BT57" s="268"/>
      <c r="BU57" s="268"/>
      <c r="BV57" s="268"/>
      <c r="BW57" s="268"/>
      <c r="BX57" s="268"/>
      <c r="BY57" s="268"/>
      <c r="BZ57" s="268"/>
      <c r="CA57" s="268"/>
      <c r="CB57" s="268"/>
      <c r="CC57" s="268"/>
      <c r="CD57" s="268"/>
      <c r="CE57" s="268"/>
      <c r="CF57" s="268"/>
      <c r="CG57" s="268"/>
      <c r="CH57" s="268"/>
      <c r="CI57" s="268"/>
      <c r="CJ57" s="268"/>
      <c r="CK57" s="268"/>
      <c r="CL57" s="268"/>
      <c r="CM57" s="268"/>
      <c r="CN57" s="268"/>
      <c r="CO57" s="268"/>
      <c r="CP57" s="268"/>
      <c r="CQ57" s="268"/>
      <c r="CR57" s="268"/>
      <c r="CS57" s="268"/>
      <c r="CT57" s="268"/>
      <c r="CU57" s="268"/>
      <c r="CV57" s="268"/>
      <c r="CW57" s="268"/>
      <c r="CX57" s="268"/>
      <c r="CY57" s="268"/>
      <c r="CZ57" s="268"/>
      <c r="DA57" s="268"/>
      <c r="DB57" s="268"/>
      <c r="DC57" s="268"/>
      <c r="DD57" s="268"/>
      <c r="DE57" s="268"/>
      <c r="DF57" s="268"/>
      <c r="DG57" s="268"/>
      <c r="DH57" s="268"/>
    </row>
    <row r="58" spans="2:112" x14ac:dyDescent="0.2">
      <c r="B58" s="259"/>
      <c r="C58" s="260" t="s">
        <v>2305</v>
      </c>
      <c r="D58" s="268"/>
      <c r="E58" s="268"/>
      <c r="F58" s="268"/>
      <c r="G58" s="268"/>
      <c r="H58" s="268"/>
      <c r="I58" s="265">
        <f>SUM(J58:DH58)</f>
        <v>0</v>
      </c>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M58" s="268"/>
      <c r="AN58" s="268"/>
      <c r="AO58" s="268"/>
      <c r="AP58" s="268"/>
      <c r="AQ58" s="268"/>
      <c r="AR58" s="268"/>
      <c r="AS58" s="268"/>
      <c r="AT58" s="268"/>
      <c r="AU58" s="268"/>
      <c r="AV58" s="268"/>
      <c r="AW58" s="268"/>
      <c r="AX58" s="268"/>
      <c r="AY58" s="268"/>
      <c r="AZ58" s="268"/>
      <c r="BA58" s="268"/>
      <c r="BB58" s="268"/>
      <c r="BC58" s="268"/>
      <c r="BD58" s="268"/>
      <c r="BE58" s="268"/>
      <c r="BF58" s="268"/>
      <c r="BG58" s="268"/>
      <c r="BH58" s="268"/>
      <c r="BI58" s="268"/>
      <c r="BJ58" s="268"/>
      <c r="BK58" s="268"/>
      <c r="BL58" s="268"/>
      <c r="BM58" s="268"/>
      <c r="BN58" s="268"/>
      <c r="BO58" s="268"/>
      <c r="BP58" s="268"/>
      <c r="BQ58" s="268"/>
      <c r="BR58" s="268"/>
      <c r="BS58" s="268"/>
      <c r="BT58" s="268"/>
      <c r="BU58" s="268"/>
      <c r="BV58" s="268"/>
      <c r="BW58" s="268"/>
      <c r="BX58" s="268"/>
      <c r="BY58" s="268"/>
      <c r="BZ58" s="268"/>
      <c r="CA58" s="268"/>
      <c r="CB58" s="268"/>
      <c r="CC58" s="268"/>
      <c r="CD58" s="268"/>
      <c r="CE58" s="268"/>
      <c r="CF58" s="268"/>
      <c r="CG58" s="268"/>
      <c r="CH58" s="268"/>
      <c r="CI58" s="268"/>
      <c r="CJ58" s="268"/>
      <c r="CK58" s="268"/>
      <c r="CL58" s="268"/>
      <c r="CM58" s="268"/>
      <c r="CN58" s="268"/>
      <c r="CO58" s="268"/>
      <c r="CP58" s="268"/>
      <c r="CQ58" s="268"/>
      <c r="CR58" s="268"/>
      <c r="CS58" s="268"/>
      <c r="CT58" s="268"/>
      <c r="CU58" s="268"/>
      <c r="CV58" s="268"/>
      <c r="CW58" s="268"/>
      <c r="CX58" s="268"/>
      <c r="CY58" s="268"/>
      <c r="CZ58" s="268"/>
      <c r="DA58" s="268"/>
      <c r="DB58" s="268"/>
      <c r="DC58" s="268"/>
      <c r="DD58" s="268"/>
      <c r="DE58" s="268"/>
      <c r="DF58" s="268"/>
      <c r="DG58" s="268"/>
      <c r="DH58" s="268"/>
    </row>
    <row r="59" spans="2:112" x14ac:dyDescent="0.2">
      <c r="B59" s="259"/>
      <c r="C59" s="267" t="s">
        <v>2313</v>
      </c>
      <c r="D59" s="252"/>
      <c r="E59" s="253"/>
      <c r="F59" s="256"/>
      <c r="G59" s="257"/>
      <c r="H59" s="257"/>
      <c r="I59" s="258"/>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c r="AP59" s="254"/>
      <c r="AQ59" s="254"/>
      <c r="AR59" s="254"/>
      <c r="AS59" s="254"/>
      <c r="AT59" s="254"/>
      <c r="AU59" s="254"/>
      <c r="AV59" s="254"/>
      <c r="AW59" s="254"/>
      <c r="AX59" s="254"/>
      <c r="AY59" s="254"/>
      <c r="AZ59" s="254"/>
      <c r="BA59" s="254"/>
      <c r="BB59" s="254"/>
      <c r="BC59" s="254"/>
      <c r="BD59" s="254"/>
      <c r="BE59" s="254"/>
      <c r="BF59" s="254"/>
      <c r="BG59" s="254"/>
      <c r="BH59" s="254"/>
      <c r="BI59" s="254"/>
      <c r="BJ59" s="254"/>
      <c r="BK59" s="254"/>
      <c r="BL59" s="254"/>
      <c r="BM59" s="254"/>
      <c r="BN59" s="254"/>
      <c r="BO59" s="254"/>
      <c r="BP59" s="254"/>
      <c r="BQ59" s="254"/>
      <c r="BR59" s="254"/>
      <c r="BS59" s="254"/>
      <c r="BT59" s="254"/>
      <c r="BU59" s="254"/>
      <c r="BV59" s="254"/>
      <c r="BW59" s="254"/>
      <c r="BX59" s="254"/>
      <c r="BY59" s="254"/>
      <c r="BZ59" s="254"/>
      <c r="CA59" s="254"/>
      <c r="CB59" s="254"/>
      <c r="CC59" s="254"/>
      <c r="CD59" s="254"/>
      <c r="CE59" s="254"/>
      <c r="CF59" s="254"/>
      <c r="CG59" s="254"/>
      <c r="CH59" s="254"/>
      <c r="CI59" s="254"/>
      <c r="CJ59" s="254"/>
      <c r="CK59" s="254"/>
      <c r="CL59" s="254"/>
      <c r="CM59" s="254"/>
      <c r="CN59" s="254"/>
      <c r="CO59" s="254"/>
      <c r="CP59" s="254"/>
      <c r="CQ59" s="254"/>
      <c r="CR59" s="254"/>
      <c r="CS59" s="254"/>
      <c r="CT59" s="254"/>
      <c r="CU59" s="254"/>
      <c r="CV59" s="254"/>
      <c r="CW59" s="254"/>
      <c r="CX59" s="254"/>
      <c r="CY59" s="254"/>
      <c r="CZ59" s="254"/>
      <c r="DA59" s="254"/>
      <c r="DB59" s="254"/>
      <c r="DC59" s="254"/>
      <c r="DD59" s="254"/>
      <c r="DE59" s="254"/>
      <c r="DF59" s="254"/>
      <c r="DG59" s="254"/>
      <c r="DH59" s="254"/>
    </row>
    <row r="60" spans="2:112" x14ac:dyDescent="0.2">
      <c r="B60" s="259"/>
      <c r="C60" s="260" t="s">
        <v>2303</v>
      </c>
      <c r="D60" s="268"/>
      <c r="E60" s="268"/>
      <c r="F60" s="268"/>
      <c r="G60" s="268"/>
      <c r="H60" s="268"/>
      <c r="I60" s="265">
        <f>SUM(J60:DH60)</f>
        <v>0</v>
      </c>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c r="AH60" s="268"/>
      <c r="AI60" s="268"/>
      <c r="AJ60" s="268"/>
      <c r="AK60" s="268"/>
      <c r="AL60" s="268"/>
      <c r="AM60" s="268"/>
      <c r="AN60" s="268"/>
      <c r="AO60" s="268"/>
      <c r="AP60" s="268"/>
      <c r="AQ60" s="268"/>
      <c r="AR60" s="268"/>
      <c r="AS60" s="268"/>
      <c r="AT60" s="268"/>
      <c r="AU60" s="268"/>
      <c r="AV60" s="268"/>
      <c r="AW60" s="268"/>
      <c r="AX60" s="268"/>
      <c r="AY60" s="268"/>
      <c r="AZ60" s="268"/>
      <c r="BA60" s="268"/>
      <c r="BB60" s="268"/>
      <c r="BC60" s="268"/>
      <c r="BD60" s="268"/>
      <c r="BE60" s="268"/>
      <c r="BF60" s="268"/>
      <c r="BG60" s="268"/>
      <c r="BH60" s="268"/>
      <c r="BI60" s="268"/>
      <c r="BJ60" s="268"/>
      <c r="BK60" s="268"/>
      <c r="BL60" s="268"/>
      <c r="BM60" s="268"/>
      <c r="BN60" s="268"/>
      <c r="BO60" s="268"/>
      <c r="BP60" s="268"/>
      <c r="BQ60" s="268"/>
      <c r="BR60" s="268"/>
      <c r="BS60" s="268"/>
      <c r="BT60" s="268"/>
      <c r="BU60" s="268"/>
      <c r="BV60" s="268"/>
      <c r="BW60" s="268"/>
      <c r="BX60" s="268"/>
      <c r="BY60" s="268"/>
      <c r="BZ60" s="268"/>
      <c r="CA60" s="268"/>
      <c r="CB60" s="268"/>
      <c r="CC60" s="268"/>
      <c r="CD60" s="268"/>
      <c r="CE60" s="268"/>
      <c r="CF60" s="268"/>
      <c r="CG60" s="268"/>
      <c r="CH60" s="268"/>
      <c r="CI60" s="268"/>
      <c r="CJ60" s="268"/>
      <c r="CK60" s="268"/>
      <c r="CL60" s="268"/>
      <c r="CM60" s="268"/>
      <c r="CN60" s="268"/>
      <c r="CO60" s="268"/>
      <c r="CP60" s="268"/>
      <c r="CQ60" s="268"/>
      <c r="CR60" s="268"/>
      <c r="CS60" s="268"/>
      <c r="CT60" s="268"/>
      <c r="CU60" s="268"/>
      <c r="CV60" s="268"/>
      <c r="CW60" s="268"/>
      <c r="CX60" s="268"/>
      <c r="CY60" s="268"/>
      <c r="CZ60" s="268"/>
      <c r="DA60" s="268"/>
      <c r="DB60" s="268"/>
      <c r="DC60" s="268"/>
      <c r="DD60" s="268"/>
      <c r="DE60" s="268"/>
      <c r="DF60" s="268"/>
      <c r="DG60" s="268"/>
      <c r="DH60" s="268"/>
    </row>
    <row r="61" spans="2:112" x14ac:dyDescent="0.2">
      <c r="B61" s="259"/>
      <c r="C61" s="260" t="s">
        <v>2304</v>
      </c>
      <c r="D61" s="268"/>
      <c r="E61" s="268"/>
      <c r="F61" s="268"/>
      <c r="G61" s="268"/>
      <c r="H61" s="268"/>
      <c r="I61" s="265">
        <f>SUM(J61:DH61)</f>
        <v>0</v>
      </c>
      <c r="J61" s="268"/>
      <c r="K61" s="268"/>
      <c r="L61" s="268"/>
      <c r="M61" s="268"/>
      <c r="N61" s="268"/>
      <c r="O61" s="268"/>
      <c r="P61" s="268"/>
      <c r="Q61" s="268"/>
      <c r="R61" s="268"/>
      <c r="S61" s="268"/>
      <c r="T61" s="268"/>
      <c r="U61" s="268"/>
      <c r="V61" s="268"/>
      <c r="W61" s="268"/>
      <c r="X61" s="268"/>
      <c r="Y61" s="268"/>
      <c r="Z61" s="268"/>
      <c r="AA61" s="268"/>
      <c r="AB61" s="268"/>
      <c r="AC61" s="268"/>
      <c r="AD61" s="268"/>
      <c r="AE61" s="268"/>
      <c r="AF61" s="268"/>
      <c r="AG61" s="268"/>
      <c r="AH61" s="268"/>
      <c r="AI61" s="268"/>
      <c r="AJ61" s="268"/>
      <c r="AK61" s="268"/>
      <c r="AL61" s="268"/>
      <c r="AM61" s="268"/>
      <c r="AN61" s="268"/>
      <c r="AO61" s="268"/>
      <c r="AP61" s="268"/>
      <c r="AQ61" s="268"/>
      <c r="AR61" s="268"/>
      <c r="AS61" s="268"/>
      <c r="AT61" s="268"/>
      <c r="AU61" s="268"/>
      <c r="AV61" s="268"/>
      <c r="AW61" s="268"/>
      <c r="AX61" s="268"/>
      <c r="AY61" s="268"/>
      <c r="AZ61" s="268"/>
      <c r="BA61" s="268"/>
      <c r="BB61" s="268"/>
      <c r="BC61" s="268"/>
      <c r="BD61" s="268"/>
      <c r="BE61" s="268"/>
      <c r="BF61" s="268"/>
      <c r="BG61" s="268"/>
      <c r="BH61" s="268"/>
      <c r="BI61" s="268"/>
      <c r="BJ61" s="268"/>
      <c r="BK61" s="268"/>
      <c r="BL61" s="268"/>
      <c r="BM61" s="268"/>
      <c r="BN61" s="268"/>
      <c r="BO61" s="268"/>
      <c r="BP61" s="268"/>
      <c r="BQ61" s="268"/>
      <c r="BR61" s="268"/>
      <c r="BS61" s="268"/>
      <c r="BT61" s="268"/>
      <c r="BU61" s="268"/>
      <c r="BV61" s="268"/>
      <c r="BW61" s="268"/>
      <c r="BX61" s="268"/>
      <c r="BY61" s="268"/>
      <c r="BZ61" s="268"/>
      <c r="CA61" s="268"/>
      <c r="CB61" s="268"/>
      <c r="CC61" s="268"/>
      <c r="CD61" s="268"/>
      <c r="CE61" s="268"/>
      <c r="CF61" s="268"/>
      <c r="CG61" s="268"/>
      <c r="CH61" s="268"/>
      <c r="CI61" s="268"/>
      <c r="CJ61" s="268"/>
      <c r="CK61" s="268"/>
      <c r="CL61" s="268"/>
      <c r="CM61" s="268"/>
      <c r="CN61" s="268"/>
      <c r="CO61" s="268"/>
      <c r="CP61" s="268"/>
      <c r="CQ61" s="268"/>
      <c r="CR61" s="268"/>
      <c r="CS61" s="268"/>
      <c r="CT61" s="268"/>
      <c r="CU61" s="268"/>
      <c r="CV61" s="268"/>
      <c r="CW61" s="268"/>
      <c r="CX61" s="268"/>
      <c r="CY61" s="268"/>
      <c r="CZ61" s="268"/>
      <c r="DA61" s="268"/>
      <c r="DB61" s="268"/>
      <c r="DC61" s="268"/>
      <c r="DD61" s="268"/>
      <c r="DE61" s="268"/>
      <c r="DF61" s="268"/>
      <c r="DG61" s="268"/>
      <c r="DH61" s="268"/>
    </row>
    <row r="62" spans="2:112" x14ac:dyDescent="0.2">
      <c r="B62" s="259"/>
      <c r="C62" s="260" t="s">
        <v>2305</v>
      </c>
      <c r="D62" s="268"/>
      <c r="E62" s="268"/>
      <c r="F62" s="268"/>
      <c r="G62" s="268"/>
      <c r="H62" s="268"/>
      <c r="I62" s="265">
        <f>SUM(J62:DH62)</f>
        <v>0</v>
      </c>
      <c r="J62" s="268"/>
      <c r="K62" s="268"/>
      <c r="L62" s="268"/>
      <c r="M62" s="268"/>
      <c r="N62" s="268"/>
      <c r="O62" s="268"/>
      <c r="P62" s="268"/>
      <c r="Q62" s="268"/>
      <c r="R62" s="268"/>
      <c r="S62" s="268"/>
      <c r="T62" s="268"/>
      <c r="U62" s="268"/>
      <c r="V62" s="268"/>
      <c r="W62" s="268"/>
      <c r="X62" s="268"/>
      <c r="Y62" s="268"/>
      <c r="Z62" s="268"/>
      <c r="AA62" s="268"/>
      <c r="AB62" s="268"/>
      <c r="AC62" s="268"/>
      <c r="AD62" s="268"/>
      <c r="AE62" s="268"/>
      <c r="AF62" s="268"/>
      <c r="AG62" s="268"/>
      <c r="AH62" s="268"/>
      <c r="AI62" s="268"/>
      <c r="AJ62" s="268"/>
      <c r="AK62" s="268"/>
      <c r="AL62" s="268"/>
      <c r="AM62" s="268"/>
      <c r="AN62" s="268"/>
      <c r="AO62" s="268"/>
      <c r="AP62" s="268"/>
      <c r="AQ62" s="268"/>
      <c r="AR62" s="268"/>
      <c r="AS62" s="268"/>
      <c r="AT62" s="268"/>
      <c r="AU62" s="268"/>
      <c r="AV62" s="268"/>
      <c r="AW62" s="268"/>
      <c r="AX62" s="268"/>
      <c r="AY62" s="268"/>
      <c r="AZ62" s="268"/>
      <c r="BA62" s="268"/>
      <c r="BB62" s="268"/>
      <c r="BC62" s="268"/>
      <c r="BD62" s="268"/>
      <c r="BE62" s="268"/>
      <c r="BF62" s="268"/>
      <c r="BG62" s="268"/>
      <c r="BH62" s="268"/>
      <c r="BI62" s="268"/>
      <c r="BJ62" s="268"/>
      <c r="BK62" s="268"/>
      <c r="BL62" s="268"/>
      <c r="BM62" s="268"/>
      <c r="BN62" s="268"/>
      <c r="BO62" s="268"/>
      <c r="BP62" s="268"/>
      <c r="BQ62" s="268"/>
      <c r="BR62" s="268"/>
      <c r="BS62" s="268"/>
      <c r="BT62" s="268"/>
      <c r="BU62" s="268"/>
      <c r="BV62" s="268"/>
      <c r="BW62" s="268"/>
      <c r="BX62" s="268"/>
      <c r="BY62" s="268"/>
      <c r="BZ62" s="268"/>
      <c r="CA62" s="268"/>
      <c r="CB62" s="268"/>
      <c r="CC62" s="268"/>
      <c r="CD62" s="268"/>
      <c r="CE62" s="268"/>
      <c r="CF62" s="268"/>
      <c r="CG62" s="268"/>
      <c r="CH62" s="268"/>
      <c r="CI62" s="268"/>
      <c r="CJ62" s="268"/>
      <c r="CK62" s="268"/>
      <c r="CL62" s="268"/>
      <c r="CM62" s="268"/>
      <c r="CN62" s="268"/>
      <c r="CO62" s="268"/>
      <c r="CP62" s="268"/>
      <c r="CQ62" s="268"/>
      <c r="CR62" s="268"/>
      <c r="CS62" s="268"/>
      <c r="CT62" s="268"/>
      <c r="CU62" s="268"/>
      <c r="CV62" s="268"/>
      <c r="CW62" s="268"/>
      <c r="CX62" s="268"/>
      <c r="CY62" s="268"/>
      <c r="CZ62" s="268"/>
      <c r="DA62" s="268"/>
      <c r="DB62" s="268"/>
      <c r="DC62" s="268"/>
      <c r="DD62" s="268"/>
      <c r="DE62" s="268"/>
      <c r="DF62" s="268"/>
      <c r="DG62" s="268"/>
      <c r="DH62" s="268"/>
    </row>
    <row r="63" spans="2:112" x14ac:dyDescent="0.2">
      <c r="B63" s="259"/>
      <c r="C63" s="269" t="s">
        <v>2314</v>
      </c>
      <c r="D63" s="252"/>
      <c r="E63" s="253"/>
      <c r="F63" s="256"/>
      <c r="G63" s="257"/>
      <c r="H63" s="257"/>
      <c r="I63" s="258"/>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Q63" s="254"/>
      <c r="AR63" s="254"/>
      <c r="AS63" s="254"/>
      <c r="AT63" s="254"/>
      <c r="AU63" s="254"/>
      <c r="AV63" s="254"/>
      <c r="AW63" s="254"/>
      <c r="AX63" s="254"/>
      <c r="AY63" s="254"/>
      <c r="AZ63" s="254"/>
      <c r="BA63" s="254"/>
      <c r="BB63" s="254"/>
      <c r="BC63" s="254"/>
      <c r="BD63" s="254"/>
      <c r="BE63" s="254"/>
      <c r="BF63" s="254"/>
      <c r="BG63" s="254"/>
      <c r="BH63" s="254"/>
      <c r="BI63" s="254"/>
      <c r="BJ63" s="254"/>
      <c r="BK63" s="254"/>
      <c r="BL63" s="254"/>
      <c r="BM63" s="254"/>
      <c r="BN63" s="254"/>
      <c r="BO63" s="254"/>
      <c r="BP63" s="254"/>
      <c r="BQ63" s="254"/>
      <c r="BR63" s="254"/>
      <c r="BS63" s="254"/>
      <c r="BT63" s="254"/>
      <c r="BU63" s="254"/>
      <c r="BV63" s="254"/>
      <c r="BW63" s="254"/>
      <c r="BX63" s="254"/>
      <c r="BY63" s="254"/>
      <c r="BZ63" s="254"/>
      <c r="CA63" s="254"/>
      <c r="CB63" s="254"/>
      <c r="CC63" s="254"/>
      <c r="CD63" s="254"/>
      <c r="CE63" s="254"/>
      <c r="CF63" s="254"/>
      <c r="CG63" s="254"/>
      <c r="CH63" s="254"/>
      <c r="CI63" s="254"/>
      <c r="CJ63" s="254"/>
      <c r="CK63" s="254"/>
      <c r="CL63" s="254"/>
      <c r="CM63" s="254"/>
      <c r="CN63" s="254"/>
      <c r="CO63" s="254"/>
      <c r="CP63" s="254"/>
      <c r="CQ63" s="254"/>
      <c r="CR63" s="254"/>
      <c r="CS63" s="254"/>
      <c r="CT63" s="254"/>
      <c r="CU63" s="254"/>
      <c r="CV63" s="254"/>
      <c r="CW63" s="254"/>
      <c r="CX63" s="254"/>
      <c r="CY63" s="254"/>
      <c r="CZ63" s="254"/>
      <c r="DA63" s="254"/>
      <c r="DB63" s="254"/>
      <c r="DC63" s="254"/>
      <c r="DD63" s="254"/>
      <c r="DE63" s="254"/>
      <c r="DF63" s="254"/>
      <c r="DG63" s="254"/>
      <c r="DH63" s="254"/>
    </row>
    <row r="64" spans="2:112" x14ac:dyDescent="0.2">
      <c r="B64" s="259"/>
      <c r="C64" s="260" t="s">
        <v>2303</v>
      </c>
      <c r="D64" s="268"/>
      <c r="E64" s="268"/>
      <c r="F64" s="268"/>
      <c r="G64" s="270"/>
      <c r="H64" s="270"/>
      <c r="I64" s="265">
        <f>SUM(J64:DH64)</f>
        <v>0</v>
      </c>
      <c r="J64" s="268"/>
      <c r="K64" s="268"/>
      <c r="L64" s="268"/>
      <c r="M64" s="268"/>
      <c r="N64" s="268"/>
      <c r="O64" s="268"/>
      <c r="P64" s="268"/>
      <c r="Q64" s="268"/>
      <c r="R64" s="268"/>
      <c r="S64" s="268"/>
      <c r="T64" s="268"/>
      <c r="U64" s="268"/>
      <c r="V64" s="268"/>
      <c r="W64" s="268"/>
      <c r="X64" s="268"/>
      <c r="Y64" s="268"/>
      <c r="Z64" s="268"/>
      <c r="AA64" s="268"/>
      <c r="AB64" s="268"/>
      <c r="AC64" s="268"/>
      <c r="AD64" s="268"/>
      <c r="AE64" s="268"/>
      <c r="AF64" s="268"/>
      <c r="AG64" s="268"/>
      <c r="AH64" s="268"/>
      <c r="AI64" s="268"/>
      <c r="AJ64" s="268"/>
      <c r="AK64" s="268"/>
      <c r="AL64" s="268"/>
      <c r="AM64" s="268"/>
      <c r="AN64" s="268"/>
      <c r="AO64" s="268"/>
      <c r="AP64" s="268"/>
      <c r="AQ64" s="268"/>
      <c r="AR64" s="268"/>
      <c r="AS64" s="268"/>
      <c r="AT64" s="268"/>
      <c r="AU64" s="268"/>
      <c r="AV64" s="268"/>
      <c r="AW64" s="268"/>
      <c r="AX64" s="268"/>
      <c r="AY64" s="268"/>
      <c r="AZ64" s="268"/>
      <c r="BA64" s="268"/>
      <c r="BB64" s="268"/>
      <c r="BC64" s="268"/>
      <c r="BD64" s="268"/>
      <c r="BE64" s="268"/>
      <c r="BF64" s="268"/>
      <c r="BG64" s="268"/>
      <c r="BH64" s="268"/>
      <c r="BI64" s="268"/>
      <c r="BJ64" s="268"/>
      <c r="BK64" s="268"/>
      <c r="BL64" s="268"/>
      <c r="BM64" s="268"/>
      <c r="BN64" s="268"/>
      <c r="BO64" s="268"/>
      <c r="BP64" s="268"/>
      <c r="BQ64" s="268"/>
      <c r="BR64" s="268"/>
      <c r="BS64" s="268"/>
      <c r="BT64" s="268"/>
      <c r="BU64" s="268"/>
      <c r="BV64" s="268"/>
      <c r="BW64" s="268"/>
      <c r="BX64" s="268"/>
      <c r="BY64" s="268"/>
      <c r="BZ64" s="268"/>
      <c r="CA64" s="268"/>
      <c r="CB64" s="268"/>
      <c r="CC64" s="268"/>
      <c r="CD64" s="268"/>
      <c r="CE64" s="268"/>
      <c r="CF64" s="268"/>
      <c r="CG64" s="268"/>
      <c r="CH64" s="268"/>
      <c r="CI64" s="268"/>
      <c r="CJ64" s="268"/>
      <c r="CK64" s="268"/>
      <c r="CL64" s="268"/>
      <c r="CM64" s="268"/>
      <c r="CN64" s="268"/>
      <c r="CO64" s="268"/>
      <c r="CP64" s="268"/>
      <c r="CQ64" s="268"/>
      <c r="CR64" s="268"/>
      <c r="CS64" s="268"/>
      <c r="CT64" s="268"/>
      <c r="CU64" s="268"/>
      <c r="CV64" s="268"/>
      <c r="CW64" s="268"/>
      <c r="CX64" s="268"/>
      <c r="CY64" s="268"/>
      <c r="CZ64" s="268"/>
      <c r="DA64" s="268"/>
      <c r="DB64" s="268"/>
      <c r="DC64" s="268"/>
      <c r="DD64" s="268"/>
      <c r="DE64" s="268"/>
      <c r="DF64" s="268"/>
      <c r="DG64" s="268"/>
      <c r="DH64" s="268"/>
    </row>
    <row r="65" spans="2:112" x14ac:dyDescent="0.2">
      <c r="B65" s="259"/>
      <c r="C65" s="260" t="s">
        <v>2304</v>
      </c>
      <c r="D65" s="268"/>
      <c r="E65" s="268"/>
      <c r="F65" s="268"/>
      <c r="G65" s="270"/>
      <c r="H65" s="270"/>
      <c r="I65" s="265">
        <f>SUM(J65:DH65)</f>
        <v>0</v>
      </c>
      <c r="J65" s="268"/>
      <c r="K65" s="268"/>
      <c r="L65" s="268"/>
      <c r="M65" s="268"/>
      <c r="N65" s="268"/>
      <c r="O65" s="268"/>
      <c r="P65" s="268"/>
      <c r="Q65" s="268"/>
      <c r="R65" s="268"/>
      <c r="S65" s="268"/>
      <c r="T65" s="268"/>
      <c r="U65" s="268"/>
      <c r="V65" s="268"/>
      <c r="W65" s="268"/>
      <c r="X65" s="268"/>
      <c r="Y65" s="268"/>
      <c r="Z65" s="268"/>
      <c r="AA65" s="268"/>
      <c r="AB65" s="268"/>
      <c r="AC65" s="268"/>
      <c r="AD65" s="268"/>
      <c r="AE65" s="268"/>
      <c r="AF65" s="268"/>
      <c r="AG65" s="268"/>
      <c r="AH65" s="268"/>
      <c r="AI65" s="268"/>
      <c r="AJ65" s="268"/>
      <c r="AK65" s="268"/>
      <c r="AL65" s="268"/>
      <c r="AM65" s="268"/>
      <c r="AN65" s="268"/>
      <c r="AO65" s="268"/>
      <c r="AP65" s="268"/>
      <c r="AQ65" s="268"/>
      <c r="AR65" s="268"/>
      <c r="AS65" s="268"/>
      <c r="AT65" s="268"/>
      <c r="AU65" s="268"/>
      <c r="AV65" s="268"/>
      <c r="AW65" s="268"/>
      <c r="AX65" s="268"/>
      <c r="AY65" s="268"/>
      <c r="AZ65" s="268"/>
      <c r="BA65" s="268"/>
      <c r="BB65" s="268"/>
      <c r="BC65" s="268"/>
      <c r="BD65" s="268"/>
      <c r="BE65" s="268"/>
      <c r="BF65" s="268"/>
      <c r="BG65" s="268"/>
      <c r="BH65" s="268"/>
      <c r="BI65" s="268"/>
      <c r="BJ65" s="268"/>
      <c r="BK65" s="268"/>
      <c r="BL65" s="268"/>
      <c r="BM65" s="268"/>
      <c r="BN65" s="268"/>
      <c r="BO65" s="268"/>
      <c r="BP65" s="268"/>
      <c r="BQ65" s="268"/>
      <c r="BR65" s="268"/>
      <c r="BS65" s="268"/>
      <c r="BT65" s="268"/>
      <c r="BU65" s="268"/>
      <c r="BV65" s="268"/>
      <c r="BW65" s="268"/>
      <c r="BX65" s="268"/>
      <c r="BY65" s="268"/>
      <c r="BZ65" s="268"/>
      <c r="CA65" s="268"/>
      <c r="CB65" s="268"/>
      <c r="CC65" s="268"/>
      <c r="CD65" s="268"/>
      <c r="CE65" s="268"/>
      <c r="CF65" s="268"/>
      <c r="CG65" s="268"/>
      <c r="CH65" s="268"/>
      <c r="CI65" s="268"/>
      <c r="CJ65" s="268"/>
      <c r="CK65" s="268"/>
      <c r="CL65" s="268"/>
      <c r="CM65" s="268"/>
      <c r="CN65" s="268"/>
      <c r="CO65" s="268"/>
      <c r="CP65" s="268"/>
      <c r="CQ65" s="268"/>
      <c r="CR65" s="268"/>
      <c r="CS65" s="268"/>
      <c r="CT65" s="268"/>
      <c r="CU65" s="268"/>
      <c r="CV65" s="268"/>
      <c r="CW65" s="268"/>
      <c r="CX65" s="268"/>
      <c r="CY65" s="268"/>
      <c r="CZ65" s="268"/>
      <c r="DA65" s="268"/>
      <c r="DB65" s="268"/>
      <c r="DC65" s="268"/>
      <c r="DD65" s="268"/>
      <c r="DE65" s="268"/>
      <c r="DF65" s="268"/>
      <c r="DG65" s="268"/>
      <c r="DH65" s="268"/>
    </row>
    <row r="66" spans="2:112" x14ac:dyDescent="0.2">
      <c r="B66" s="259"/>
      <c r="C66" s="260" t="s">
        <v>2305</v>
      </c>
      <c r="D66" s="268"/>
      <c r="E66" s="268"/>
      <c r="F66" s="268"/>
      <c r="G66" s="270"/>
      <c r="H66" s="270"/>
      <c r="I66" s="265">
        <f>SUM(J66:DH66)</f>
        <v>0</v>
      </c>
      <c r="J66" s="268"/>
      <c r="K66" s="268"/>
      <c r="L66" s="268"/>
      <c r="M66" s="268"/>
      <c r="N66" s="268"/>
      <c r="O66" s="268"/>
      <c r="P66" s="268"/>
      <c r="Q66" s="268"/>
      <c r="R66" s="268"/>
      <c r="S66" s="268"/>
      <c r="T66" s="268"/>
      <c r="U66" s="268"/>
      <c r="V66" s="268"/>
      <c r="W66" s="268"/>
      <c r="X66" s="268"/>
      <c r="Y66" s="268"/>
      <c r="Z66" s="268"/>
      <c r="AA66" s="268"/>
      <c r="AB66" s="268"/>
      <c r="AC66" s="268"/>
      <c r="AD66" s="268"/>
      <c r="AE66" s="268"/>
      <c r="AF66" s="268"/>
      <c r="AG66" s="268"/>
      <c r="AH66" s="268"/>
      <c r="AI66" s="268"/>
      <c r="AJ66" s="268"/>
      <c r="AK66" s="268"/>
      <c r="AL66" s="268"/>
      <c r="AM66" s="268"/>
      <c r="AN66" s="268"/>
      <c r="AO66" s="268"/>
      <c r="AP66" s="268"/>
      <c r="AQ66" s="268"/>
      <c r="AR66" s="268"/>
      <c r="AS66" s="268"/>
      <c r="AT66" s="268"/>
      <c r="AU66" s="268"/>
      <c r="AV66" s="268"/>
      <c r="AW66" s="268"/>
      <c r="AX66" s="268"/>
      <c r="AY66" s="268"/>
      <c r="AZ66" s="268"/>
      <c r="BA66" s="268"/>
      <c r="BB66" s="268"/>
      <c r="BC66" s="268"/>
      <c r="BD66" s="268"/>
      <c r="BE66" s="268"/>
      <c r="BF66" s="268"/>
      <c r="BG66" s="268"/>
      <c r="BH66" s="268"/>
      <c r="BI66" s="268"/>
      <c r="BJ66" s="268"/>
      <c r="BK66" s="268"/>
      <c r="BL66" s="268"/>
      <c r="BM66" s="268"/>
      <c r="BN66" s="268"/>
      <c r="BO66" s="268"/>
      <c r="BP66" s="268"/>
      <c r="BQ66" s="268"/>
      <c r="BR66" s="268"/>
      <c r="BS66" s="268"/>
      <c r="BT66" s="268"/>
      <c r="BU66" s="268"/>
      <c r="BV66" s="268"/>
      <c r="BW66" s="268"/>
      <c r="BX66" s="268"/>
      <c r="BY66" s="268"/>
      <c r="BZ66" s="268"/>
      <c r="CA66" s="268"/>
      <c r="CB66" s="268"/>
      <c r="CC66" s="268"/>
      <c r="CD66" s="268"/>
      <c r="CE66" s="268"/>
      <c r="CF66" s="268"/>
      <c r="CG66" s="268"/>
      <c r="CH66" s="268"/>
      <c r="CI66" s="268"/>
      <c r="CJ66" s="268"/>
      <c r="CK66" s="268"/>
      <c r="CL66" s="268"/>
      <c r="CM66" s="268"/>
      <c r="CN66" s="268"/>
      <c r="CO66" s="268"/>
      <c r="CP66" s="268"/>
      <c r="CQ66" s="268"/>
      <c r="CR66" s="268"/>
      <c r="CS66" s="268"/>
      <c r="CT66" s="268"/>
      <c r="CU66" s="268"/>
      <c r="CV66" s="268"/>
      <c r="CW66" s="268"/>
      <c r="CX66" s="268"/>
      <c r="CY66" s="268"/>
      <c r="CZ66" s="268"/>
      <c r="DA66" s="268"/>
      <c r="DB66" s="268"/>
      <c r="DC66" s="268"/>
      <c r="DD66" s="268"/>
      <c r="DE66" s="268"/>
      <c r="DF66" s="268"/>
      <c r="DG66" s="268"/>
      <c r="DH66" s="268"/>
    </row>
    <row r="67" spans="2:112" x14ac:dyDescent="0.2">
      <c r="B67" s="259"/>
      <c r="C67" s="269" t="s">
        <v>2315</v>
      </c>
      <c r="D67" s="252"/>
      <c r="E67" s="253"/>
      <c r="F67" s="256"/>
      <c r="G67" s="257"/>
      <c r="H67" s="257"/>
      <c r="I67" s="258"/>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Q67" s="254"/>
      <c r="AR67" s="254"/>
      <c r="AS67" s="254"/>
      <c r="AT67" s="254"/>
      <c r="AU67" s="254"/>
      <c r="AV67" s="254"/>
      <c r="AW67" s="254"/>
      <c r="AX67" s="254"/>
      <c r="AY67" s="254"/>
      <c r="AZ67" s="254"/>
      <c r="BA67" s="254"/>
      <c r="BB67" s="254"/>
      <c r="BC67" s="254"/>
      <c r="BD67" s="254"/>
      <c r="BE67" s="254"/>
      <c r="BF67" s="254"/>
      <c r="BG67" s="254"/>
      <c r="BH67" s="254"/>
      <c r="BI67" s="254"/>
      <c r="BJ67" s="254"/>
      <c r="BK67" s="254"/>
      <c r="BL67" s="254"/>
      <c r="BM67" s="254"/>
      <c r="BN67" s="254"/>
      <c r="BO67" s="254"/>
      <c r="BP67" s="254"/>
      <c r="BQ67" s="254"/>
      <c r="BR67" s="254"/>
      <c r="BS67" s="254"/>
      <c r="BT67" s="254"/>
      <c r="BU67" s="254"/>
      <c r="BV67" s="254"/>
      <c r="BW67" s="254"/>
      <c r="BX67" s="254"/>
      <c r="BY67" s="254"/>
      <c r="BZ67" s="254"/>
      <c r="CA67" s="254"/>
      <c r="CB67" s="254"/>
      <c r="CC67" s="254"/>
      <c r="CD67" s="254"/>
      <c r="CE67" s="254"/>
      <c r="CF67" s="254"/>
      <c r="CG67" s="254"/>
      <c r="CH67" s="254"/>
      <c r="CI67" s="254"/>
      <c r="CJ67" s="254"/>
      <c r="CK67" s="254"/>
      <c r="CL67" s="254"/>
      <c r="CM67" s="254"/>
      <c r="CN67" s="254"/>
      <c r="CO67" s="254"/>
      <c r="CP67" s="254"/>
      <c r="CQ67" s="254"/>
      <c r="CR67" s="254"/>
      <c r="CS67" s="254"/>
      <c r="CT67" s="254"/>
      <c r="CU67" s="254"/>
      <c r="CV67" s="254"/>
      <c r="CW67" s="254"/>
      <c r="CX67" s="254"/>
      <c r="CY67" s="254"/>
      <c r="CZ67" s="254"/>
      <c r="DA67" s="254"/>
      <c r="DB67" s="254"/>
      <c r="DC67" s="254"/>
      <c r="DD67" s="254"/>
      <c r="DE67" s="254"/>
      <c r="DF67" s="254"/>
      <c r="DG67" s="254"/>
      <c r="DH67" s="254"/>
    </row>
    <row r="68" spans="2:112" x14ac:dyDescent="0.2">
      <c r="B68" s="259"/>
      <c r="C68" s="260" t="s">
        <v>2303</v>
      </c>
      <c r="D68" s="268"/>
      <c r="E68" s="268"/>
      <c r="F68" s="268"/>
      <c r="G68" s="270"/>
      <c r="H68" s="270"/>
      <c r="I68" s="265">
        <f>SUM(J68:DH68)</f>
        <v>0</v>
      </c>
      <c r="J68" s="268"/>
      <c r="K68" s="268"/>
      <c r="L68" s="268"/>
      <c r="M68" s="268"/>
      <c r="N68" s="268"/>
      <c r="O68" s="268"/>
      <c r="P68" s="268"/>
      <c r="Q68" s="268"/>
      <c r="R68" s="268"/>
      <c r="S68" s="268"/>
      <c r="T68" s="268"/>
      <c r="U68" s="268"/>
      <c r="V68" s="268"/>
      <c r="W68" s="268"/>
      <c r="X68" s="268"/>
      <c r="Y68" s="268"/>
      <c r="Z68" s="268"/>
      <c r="AA68" s="268"/>
      <c r="AB68" s="268"/>
      <c r="AC68" s="268"/>
      <c r="AD68" s="268"/>
      <c r="AE68" s="268"/>
      <c r="AF68" s="268"/>
      <c r="AG68" s="268"/>
      <c r="AH68" s="268"/>
      <c r="AI68" s="268"/>
      <c r="AJ68" s="268"/>
      <c r="AK68" s="268"/>
      <c r="AL68" s="268"/>
      <c r="AM68" s="268"/>
      <c r="AN68" s="268"/>
      <c r="AO68" s="268"/>
      <c r="AP68" s="268"/>
      <c r="AQ68" s="268"/>
      <c r="AR68" s="268"/>
      <c r="AS68" s="268"/>
      <c r="AT68" s="268"/>
      <c r="AU68" s="268"/>
      <c r="AV68" s="268"/>
      <c r="AW68" s="268"/>
      <c r="AX68" s="268"/>
      <c r="AY68" s="268"/>
      <c r="AZ68" s="268"/>
      <c r="BA68" s="268"/>
      <c r="BB68" s="268"/>
      <c r="BC68" s="268"/>
      <c r="BD68" s="268"/>
      <c r="BE68" s="268"/>
      <c r="BF68" s="268"/>
      <c r="BG68" s="268"/>
      <c r="BH68" s="268"/>
      <c r="BI68" s="268"/>
      <c r="BJ68" s="268"/>
      <c r="BK68" s="268"/>
      <c r="BL68" s="268"/>
      <c r="BM68" s="268"/>
      <c r="BN68" s="268"/>
      <c r="BO68" s="268"/>
      <c r="BP68" s="268"/>
      <c r="BQ68" s="268"/>
      <c r="BR68" s="268"/>
      <c r="BS68" s="268"/>
      <c r="BT68" s="268"/>
      <c r="BU68" s="268"/>
      <c r="BV68" s="268"/>
      <c r="BW68" s="268"/>
      <c r="BX68" s="268"/>
      <c r="BY68" s="268"/>
      <c r="BZ68" s="268"/>
      <c r="CA68" s="268"/>
      <c r="CB68" s="268"/>
      <c r="CC68" s="268"/>
      <c r="CD68" s="268"/>
      <c r="CE68" s="268"/>
      <c r="CF68" s="268"/>
      <c r="CG68" s="268"/>
      <c r="CH68" s="268"/>
      <c r="CI68" s="268"/>
      <c r="CJ68" s="268"/>
      <c r="CK68" s="268"/>
      <c r="CL68" s="268"/>
      <c r="CM68" s="268"/>
      <c r="CN68" s="268"/>
      <c r="CO68" s="268"/>
      <c r="CP68" s="268"/>
      <c r="CQ68" s="268"/>
      <c r="CR68" s="268"/>
      <c r="CS68" s="268"/>
      <c r="CT68" s="268"/>
      <c r="CU68" s="268"/>
      <c r="CV68" s="268"/>
      <c r="CW68" s="268"/>
      <c r="CX68" s="268"/>
      <c r="CY68" s="268"/>
      <c r="CZ68" s="268"/>
      <c r="DA68" s="268"/>
      <c r="DB68" s="268"/>
      <c r="DC68" s="268"/>
      <c r="DD68" s="268"/>
      <c r="DE68" s="268"/>
      <c r="DF68" s="268"/>
      <c r="DG68" s="268"/>
      <c r="DH68" s="268"/>
    </row>
    <row r="69" spans="2:112" x14ac:dyDescent="0.2">
      <c r="B69" s="259"/>
      <c r="C69" s="260" t="s">
        <v>2304</v>
      </c>
      <c r="D69" s="268"/>
      <c r="E69" s="268"/>
      <c r="F69" s="268"/>
      <c r="G69" s="270"/>
      <c r="H69" s="270"/>
      <c r="I69" s="265">
        <f>SUM(J69:DH69)</f>
        <v>0</v>
      </c>
      <c r="J69" s="268"/>
      <c r="K69" s="268"/>
      <c r="L69" s="268"/>
      <c r="M69" s="268"/>
      <c r="N69" s="268"/>
      <c r="O69" s="268"/>
      <c r="P69" s="268"/>
      <c r="Q69" s="268"/>
      <c r="R69" s="268"/>
      <c r="S69" s="268"/>
      <c r="T69" s="268"/>
      <c r="U69" s="268"/>
      <c r="V69" s="268"/>
      <c r="W69" s="268"/>
      <c r="X69" s="268"/>
      <c r="Y69" s="268"/>
      <c r="Z69" s="268"/>
      <c r="AA69" s="268"/>
      <c r="AB69" s="268"/>
      <c r="AC69" s="268"/>
      <c r="AD69" s="268"/>
      <c r="AE69" s="268"/>
      <c r="AF69" s="268"/>
      <c r="AG69" s="268"/>
      <c r="AH69" s="268"/>
      <c r="AI69" s="268"/>
      <c r="AJ69" s="268"/>
      <c r="AK69" s="268"/>
      <c r="AL69" s="268"/>
      <c r="AM69" s="268"/>
      <c r="AN69" s="268"/>
      <c r="AO69" s="268"/>
      <c r="AP69" s="268"/>
      <c r="AQ69" s="268"/>
      <c r="AR69" s="268"/>
      <c r="AS69" s="268"/>
      <c r="AT69" s="268"/>
      <c r="AU69" s="268"/>
      <c r="AV69" s="268"/>
      <c r="AW69" s="268"/>
      <c r="AX69" s="268"/>
      <c r="AY69" s="268"/>
      <c r="AZ69" s="268"/>
      <c r="BA69" s="268"/>
      <c r="BB69" s="268"/>
      <c r="BC69" s="268"/>
      <c r="BD69" s="268"/>
      <c r="BE69" s="268"/>
      <c r="BF69" s="268"/>
      <c r="BG69" s="268"/>
      <c r="BH69" s="268"/>
      <c r="BI69" s="268"/>
      <c r="BJ69" s="268"/>
      <c r="BK69" s="268"/>
      <c r="BL69" s="268"/>
      <c r="BM69" s="268"/>
      <c r="BN69" s="268"/>
      <c r="BO69" s="268"/>
      <c r="BP69" s="268"/>
      <c r="BQ69" s="268"/>
      <c r="BR69" s="268"/>
      <c r="BS69" s="268"/>
      <c r="BT69" s="268"/>
      <c r="BU69" s="268"/>
      <c r="BV69" s="268"/>
      <c r="BW69" s="268"/>
      <c r="BX69" s="268"/>
      <c r="BY69" s="268"/>
      <c r="BZ69" s="268"/>
      <c r="CA69" s="268"/>
      <c r="CB69" s="268"/>
      <c r="CC69" s="268"/>
      <c r="CD69" s="268"/>
      <c r="CE69" s="268"/>
      <c r="CF69" s="268"/>
      <c r="CG69" s="268"/>
      <c r="CH69" s="268"/>
      <c r="CI69" s="268"/>
      <c r="CJ69" s="268"/>
      <c r="CK69" s="268"/>
      <c r="CL69" s="268"/>
      <c r="CM69" s="268"/>
      <c r="CN69" s="268"/>
      <c r="CO69" s="268"/>
      <c r="CP69" s="268"/>
      <c r="CQ69" s="268"/>
      <c r="CR69" s="268"/>
      <c r="CS69" s="268"/>
      <c r="CT69" s="268"/>
      <c r="CU69" s="268"/>
      <c r="CV69" s="268"/>
      <c r="CW69" s="268"/>
      <c r="CX69" s="268"/>
      <c r="CY69" s="268"/>
      <c r="CZ69" s="268"/>
      <c r="DA69" s="268"/>
      <c r="DB69" s="268"/>
      <c r="DC69" s="268"/>
      <c r="DD69" s="268"/>
      <c r="DE69" s="268"/>
      <c r="DF69" s="268"/>
      <c r="DG69" s="268"/>
      <c r="DH69" s="268"/>
    </row>
    <row r="70" spans="2:112" x14ac:dyDescent="0.2">
      <c r="B70" s="259"/>
      <c r="C70" s="260" t="s">
        <v>2305</v>
      </c>
      <c r="D70" s="268"/>
      <c r="E70" s="268"/>
      <c r="F70" s="268"/>
      <c r="G70" s="270"/>
      <c r="H70" s="270"/>
      <c r="I70" s="265">
        <f>SUM(J70:DH70)</f>
        <v>0</v>
      </c>
      <c r="J70" s="268"/>
      <c r="K70" s="268"/>
      <c r="L70" s="268"/>
      <c r="M70" s="268"/>
      <c r="N70" s="268"/>
      <c r="O70" s="268"/>
      <c r="P70" s="268"/>
      <c r="Q70" s="268"/>
      <c r="R70" s="268"/>
      <c r="S70" s="268"/>
      <c r="T70" s="268"/>
      <c r="U70" s="268"/>
      <c r="V70" s="268"/>
      <c r="W70" s="268"/>
      <c r="X70" s="268"/>
      <c r="Y70" s="268"/>
      <c r="Z70" s="268"/>
      <c r="AA70" s="268"/>
      <c r="AB70" s="268"/>
      <c r="AC70" s="268"/>
      <c r="AD70" s="268"/>
      <c r="AE70" s="268"/>
      <c r="AF70" s="268"/>
      <c r="AG70" s="268"/>
      <c r="AH70" s="268"/>
      <c r="AI70" s="268"/>
      <c r="AJ70" s="268"/>
      <c r="AK70" s="268"/>
      <c r="AL70" s="268"/>
      <c r="AM70" s="268"/>
      <c r="AN70" s="268"/>
      <c r="AO70" s="268"/>
      <c r="AP70" s="268"/>
      <c r="AQ70" s="268"/>
      <c r="AR70" s="268"/>
      <c r="AS70" s="268"/>
      <c r="AT70" s="268"/>
      <c r="AU70" s="268"/>
      <c r="AV70" s="268"/>
      <c r="AW70" s="268"/>
      <c r="AX70" s="268"/>
      <c r="AY70" s="268"/>
      <c r="AZ70" s="268"/>
      <c r="BA70" s="268"/>
      <c r="BB70" s="268"/>
      <c r="BC70" s="268"/>
      <c r="BD70" s="268"/>
      <c r="BE70" s="268"/>
      <c r="BF70" s="268"/>
      <c r="BG70" s="268"/>
      <c r="BH70" s="268"/>
      <c r="BI70" s="268"/>
      <c r="BJ70" s="268"/>
      <c r="BK70" s="268"/>
      <c r="BL70" s="268"/>
      <c r="BM70" s="268"/>
      <c r="BN70" s="268"/>
      <c r="BO70" s="268"/>
      <c r="BP70" s="268"/>
      <c r="BQ70" s="268"/>
      <c r="BR70" s="268"/>
      <c r="BS70" s="268"/>
      <c r="BT70" s="268"/>
      <c r="BU70" s="268"/>
      <c r="BV70" s="268"/>
      <c r="BW70" s="268"/>
      <c r="BX70" s="268"/>
      <c r="BY70" s="268"/>
      <c r="BZ70" s="268"/>
      <c r="CA70" s="268"/>
      <c r="CB70" s="268"/>
      <c r="CC70" s="268"/>
      <c r="CD70" s="268"/>
      <c r="CE70" s="268"/>
      <c r="CF70" s="268"/>
      <c r="CG70" s="268"/>
      <c r="CH70" s="268"/>
      <c r="CI70" s="268"/>
      <c r="CJ70" s="268"/>
      <c r="CK70" s="268"/>
      <c r="CL70" s="268"/>
      <c r="CM70" s="268"/>
      <c r="CN70" s="268"/>
      <c r="CO70" s="268"/>
      <c r="CP70" s="268"/>
      <c r="CQ70" s="268"/>
      <c r="CR70" s="268"/>
      <c r="CS70" s="268"/>
      <c r="CT70" s="268"/>
      <c r="CU70" s="268"/>
      <c r="CV70" s="268"/>
      <c r="CW70" s="268"/>
      <c r="CX70" s="268"/>
      <c r="CY70" s="268"/>
      <c r="CZ70" s="268"/>
      <c r="DA70" s="268"/>
      <c r="DB70" s="268"/>
      <c r="DC70" s="268"/>
      <c r="DD70" s="268"/>
      <c r="DE70" s="268"/>
      <c r="DF70" s="268"/>
      <c r="DG70" s="268"/>
      <c r="DH70" s="268"/>
    </row>
    <row r="71" spans="2:112" x14ac:dyDescent="0.2">
      <c r="B71" s="259"/>
      <c r="C71" s="269" t="s">
        <v>2316</v>
      </c>
      <c r="D71" s="252"/>
      <c r="E71" s="253"/>
      <c r="F71" s="256"/>
      <c r="G71" s="257"/>
      <c r="H71" s="257"/>
      <c r="I71" s="258"/>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c r="AP71" s="254"/>
      <c r="AQ71" s="254"/>
      <c r="AR71" s="254"/>
      <c r="AS71" s="254"/>
      <c r="AT71" s="254"/>
      <c r="AU71" s="254"/>
      <c r="AV71" s="254"/>
      <c r="AW71" s="254"/>
      <c r="AX71" s="254"/>
      <c r="AY71" s="254"/>
      <c r="AZ71" s="254"/>
      <c r="BA71" s="254"/>
      <c r="BB71" s="254"/>
      <c r="BC71" s="254"/>
      <c r="BD71" s="254"/>
      <c r="BE71" s="254"/>
      <c r="BF71" s="254"/>
      <c r="BG71" s="254"/>
      <c r="BH71" s="254"/>
      <c r="BI71" s="254"/>
      <c r="BJ71" s="254"/>
      <c r="BK71" s="254"/>
      <c r="BL71" s="254"/>
      <c r="BM71" s="254"/>
      <c r="BN71" s="254"/>
      <c r="BO71" s="254"/>
      <c r="BP71" s="254"/>
      <c r="BQ71" s="254"/>
      <c r="BR71" s="254"/>
      <c r="BS71" s="254"/>
      <c r="BT71" s="254"/>
      <c r="BU71" s="254"/>
      <c r="BV71" s="254"/>
      <c r="BW71" s="254"/>
      <c r="BX71" s="254"/>
      <c r="BY71" s="254"/>
      <c r="BZ71" s="254"/>
      <c r="CA71" s="254"/>
      <c r="CB71" s="254"/>
      <c r="CC71" s="254"/>
      <c r="CD71" s="254"/>
      <c r="CE71" s="254"/>
      <c r="CF71" s="254"/>
      <c r="CG71" s="254"/>
      <c r="CH71" s="254"/>
      <c r="CI71" s="254"/>
      <c r="CJ71" s="254"/>
      <c r="CK71" s="254"/>
      <c r="CL71" s="254"/>
      <c r="CM71" s="254"/>
      <c r="CN71" s="254"/>
      <c r="CO71" s="254"/>
      <c r="CP71" s="254"/>
      <c r="CQ71" s="254"/>
      <c r="CR71" s="254"/>
      <c r="CS71" s="254"/>
      <c r="CT71" s="254"/>
      <c r="CU71" s="254"/>
      <c r="CV71" s="254"/>
      <c r="CW71" s="254"/>
      <c r="CX71" s="254"/>
      <c r="CY71" s="254"/>
      <c r="CZ71" s="254"/>
      <c r="DA71" s="254"/>
      <c r="DB71" s="254"/>
      <c r="DC71" s="254"/>
      <c r="DD71" s="254"/>
      <c r="DE71" s="254"/>
      <c r="DF71" s="254"/>
      <c r="DG71" s="254"/>
      <c r="DH71" s="254"/>
    </row>
    <row r="72" spans="2:112" x14ac:dyDescent="0.2">
      <c r="B72" s="259"/>
      <c r="C72" s="260" t="s">
        <v>2303</v>
      </c>
      <c r="D72" s="268"/>
      <c r="E72" s="268"/>
      <c r="F72" s="268"/>
      <c r="G72" s="270"/>
      <c r="H72" s="270"/>
      <c r="I72" s="265">
        <f>SUM(J72:DH72)</f>
        <v>0</v>
      </c>
      <c r="J72" s="268"/>
      <c r="K72" s="268"/>
      <c r="L72" s="268"/>
      <c r="M72" s="268"/>
      <c r="N72" s="268"/>
      <c r="O72" s="268"/>
      <c r="P72" s="268"/>
      <c r="Q72" s="268"/>
      <c r="R72" s="268"/>
      <c r="S72" s="268"/>
      <c r="T72" s="268"/>
      <c r="U72" s="268"/>
      <c r="V72" s="268"/>
      <c r="W72" s="268"/>
      <c r="X72" s="268"/>
      <c r="Y72" s="268"/>
      <c r="Z72" s="268"/>
      <c r="AA72" s="268"/>
      <c r="AB72" s="268"/>
      <c r="AC72" s="268"/>
      <c r="AD72" s="268"/>
      <c r="AE72" s="268"/>
      <c r="AF72" s="268"/>
      <c r="AG72" s="268"/>
      <c r="AH72" s="268"/>
      <c r="AI72" s="268"/>
      <c r="AJ72" s="268"/>
      <c r="AK72" s="268"/>
      <c r="AL72" s="268"/>
      <c r="AM72" s="268"/>
      <c r="AN72" s="268"/>
      <c r="AO72" s="268"/>
      <c r="AP72" s="268"/>
      <c r="AQ72" s="268"/>
      <c r="AR72" s="268"/>
      <c r="AS72" s="268"/>
      <c r="AT72" s="268"/>
      <c r="AU72" s="268"/>
      <c r="AV72" s="268"/>
      <c r="AW72" s="268"/>
      <c r="AX72" s="268"/>
      <c r="AY72" s="268"/>
      <c r="AZ72" s="268"/>
      <c r="BA72" s="268"/>
      <c r="BB72" s="268"/>
      <c r="BC72" s="268"/>
      <c r="BD72" s="268"/>
      <c r="BE72" s="268"/>
      <c r="BF72" s="268"/>
      <c r="BG72" s="268"/>
      <c r="BH72" s="268"/>
      <c r="BI72" s="268"/>
      <c r="BJ72" s="268"/>
      <c r="BK72" s="268"/>
      <c r="BL72" s="268"/>
      <c r="BM72" s="268"/>
      <c r="BN72" s="268"/>
      <c r="BO72" s="268"/>
      <c r="BP72" s="268"/>
      <c r="BQ72" s="268"/>
      <c r="BR72" s="268"/>
      <c r="BS72" s="268"/>
      <c r="BT72" s="268"/>
      <c r="BU72" s="268"/>
      <c r="BV72" s="268"/>
      <c r="BW72" s="268"/>
      <c r="BX72" s="268"/>
      <c r="BY72" s="268"/>
      <c r="BZ72" s="268"/>
      <c r="CA72" s="268"/>
      <c r="CB72" s="268"/>
      <c r="CC72" s="268"/>
      <c r="CD72" s="268"/>
      <c r="CE72" s="268"/>
      <c r="CF72" s="268"/>
      <c r="CG72" s="268"/>
      <c r="CH72" s="268"/>
      <c r="CI72" s="268"/>
      <c r="CJ72" s="268"/>
      <c r="CK72" s="268"/>
      <c r="CL72" s="268"/>
      <c r="CM72" s="268"/>
      <c r="CN72" s="268"/>
      <c r="CO72" s="268"/>
      <c r="CP72" s="268"/>
      <c r="CQ72" s="268"/>
      <c r="CR72" s="268"/>
      <c r="CS72" s="268"/>
      <c r="CT72" s="268"/>
      <c r="CU72" s="268"/>
      <c r="CV72" s="268"/>
      <c r="CW72" s="268"/>
      <c r="CX72" s="268"/>
      <c r="CY72" s="268"/>
      <c r="CZ72" s="268"/>
      <c r="DA72" s="268"/>
      <c r="DB72" s="268"/>
      <c r="DC72" s="268"/>
      <c r="DD72" s="268"/>
      <c r="DE72" s="268"/>
      <c r="DF72" s="268"/>
      <c r="DG72" s="268"/>
      <c r="DH72" s="268"/>
    </row>
    <row r="73" spans="2:112" x14ac:dyDescent="0.2">
      <c r="B73" s="259"/>
      <c r="C73" s="260" t="s">
        <v>2304</v>
      </c>
      <c r="D73" s="268"/>
      <c r="E73" s="268"/>
      <c r="F73" s="268"/>
      <c r="G73" s="270"/>
      <c r="H73" s="270"/>
      <c r="I73" s="265">
        <f>SUM(J73:DH73)</f>
        <v>0</v>
      </c>
      <c r="J73" s="268"/>
      <c r="K73" s="268"/>
      <c r="L73" s="268"/>
      <c r="M73" s="268"/>
      <c r="N73" s="268"/>
      <c r="O73" s="268"/>
      <c r="P73" s="268"/>
      <c r="Q73" s="268"/>
      <c r="R73" s="268"/>
      <c r="S73" s="268"/>
      <c r="T73" s="268"/>
      <c r="U73" s="268"/>
      <c r="V73" s="268"/>
      <c r="W73" s="268"/>
      <c r="X73" s="268"/>
      <c r="Y73" s="268"/>
      <c r="Z73" s="268"/>
      <c r="AA73" s="268"/>
      <c r="AB73" s="268"/>
      <c r="AC73" s="268"/>
      <c r="AD73" s="268"/>
      <c r="AE73" s="268"/>
      <c r="AF73" s="268"/>
      <c r="AG73" s="268"/>
      <c r="AH73" s="268"/>
      <c r="AI73" s="268"/>
      <c r="AJ73" s="268"/>
      <c r="AK73" s="268"/>
      <c r="AL73" s="268"/>
      <c r="AM73" s="268"/>
      <c r="AN73" s="268"/>
      <c r="AO73" s="268"/>
      <c r="AP73" s="268"/>
      <c r="AQ73" s="268"/>
      <c r="AR73" s="268"/>
      <c r="AS73" s="268"/>
      <c r="AT73" s="268"/>
      <c r="AU73" s="268"/>
      <c r="AV73" s="268"/>
      <c r="AW73" s="268"/>
      <c r="AX73" s="268"/>
      <c r="AY73" s="268"/>
      <c r="AZ73" s="268"/>
      <c r="BA73" s="268"/>
      <c r="BB73" s="268"/>
      <c r="BC73" s="268"/>
      <c r="BD73" s="268"/>
      <c r="BE73" s="268"/>
      <c r="BF73" s="268"/>
      <c r="BG73" s="268"/>
      <c r="BH73" s="268"/>
      <c r="BI73" s="268"/>
      <c r="BJ73" s="268"/>
      <c r="BK73" s="268"/>
      <c r="BL73" s="268"/>
      <c r="BM73" s="268"/>
      <c r="BN73" s="268"/>
      <c r="BO73" s="268"/>
      <c r="BP73" s="268"/>
      <c r="BQ73" s="268"/>
      <c r="BR73" s="268"/>
      <c r="BS73" s="268"/>
      <c r="BT73" s="268"/>
      <c r="BU73" s="268"/>
      <c r="BV73" s="268"/>
      <c r="BW73" s="268"/>
      <c r="BX73" s="268"/>
      <c r="BY73" s="268"/>
      <c r="BZ73" s="268"/>
      <c r="CA73" s="268"/>
      <c r="CB73" s="268"/>
      <c r="CC73" s="268"/>
      <c r="CD73" s="268"/>
      <c r="CE73" s="268"/>
      <c r="CF73" s="268"/>
      <c r="CG73" s="268"/>
      <c r="CH73" s="268"/>
      <c r="CI73" s="268"/>
      <c r="CJ73" s="268"/>
      <c r="CK73" s="268"/>
      <c r="CL73" s="268"/>
      <c r="CM73" s="268"/>
      <c r="CN73" s="268"/>
      <c r="CO73" s="268"/>
      <c r="CP73" s="268"/>
      <c r="CQ73" s="268"/>
      <c r="CR73" s="268"/>
      <c r="CS73" s="268"/>
      <c r="CT73" s="268"/>
      <c r="CU73" s="268"/>
      <c r="CV73" s="268"/>
      <c r="CW73" s="268"/>
      <c r="CX73" s="268"/>
      <c r="CY73" s="268"/>
      <c r="CZ73" s="268"/>
      <c r="DA73" s="268"/>
      <c r="DB73" s="268"/>
      <c r="DC73" s="268"/>
      <c r="DD73" s="268"/>
      <c r="DE73" s="268"/>
      <c r="DF73" s="268"/>
      <c r="DG73" s="268"/>
      <c r="DH73" s="268"/>
    </row>
    <row r="74" spans="2:112" x14ac:dyDescent="0.2">
      <c r="B74" s="259"/>
      <c r="C74" s="260" t="s">
        <v>2305</v>
      </c>
      <c r="D74" s="268"/>
      <c r="E74" s="268"/>
      <c r="F74" s="268"/>
      <c r="G74" s="270"/>
      <c r="H74" s="270"/>
      <c r="I74" s="265">
        <f>SUM(J74:DH74)</f>
        <v>0</v>
      </c>
      <c r="J74" s="268"/>
      <c r="K74" s="268"/>
      <c r="L74" s="268"/>
      <c r="M74" s="268"/>
      <c r="N74" s="268"/>
      <c r="O74" s="268"/>
      <c r="P74" s="268"/>
      <c r="Q74" s="268"/>
      <c r="R74" s="268"/>
      <c r="S74" s="268"/>
      <c r="T74" s="268"/>
      <c r="U74" s="268"/>
      <c r="V74" s="268"/>
      <c r="W74" s="268"/>
      <c r="X74" s="268"/>
      <c r="Y74" s="268"/>
      <c r="Z74" s="268"/>
      <c r="AA74" s="268"/>
      <c r="AB74" s="268"/>
      <c r="AC74" s="268"/>
      <c r="AD74" s="268"/>
      <c r="AE74" s="268"/>
      <c r="AF74" s="268"/>
      <c r="AG74" s="268"/>
      <c r="AH74" s="268"/>
      <c r="AI74" s="268"/>
      <c r="AJ74" s="268"/>
      <c r="AK74" s="268"/>
      <c r="AL74" s="268"/>
      <c r="AM74" s="268"/>
      <c r="AN74" s="268"/>
      <c r="AO74" s="268"/>
      <c r="AP74" s="268"/>
      <c r="AQ74" s="268"/>
      <c r="AR74" s="268"/>
      <c r="AS74" s="268"/>
      <c r="AT74" s="268"/>
      <c r="AU74" s="268"/>
      <c r="AV74" s="268"/>
      <c r="AW74" s="268"/>
      <c r="AX74" s="268"/>
      <c r="AY74" s="268"/>
      <c r="AZ74" s="268"/>
      <c r="BA74" s="268"/>
      <c r="BB74" s="268"/>
      <c r="BC74" s="268"/>
      <c r="BD74" s="268"/>
      <c r="BE74" s="268"/>
      <c r="BF74" s="268"/>
      <c r="BG74" s="268"/>
      <c r="BH74" s="268"/>
      <c r="BI74" s="268"/>
      <c r="BJ74" s="268"/>
      <c r="BK74" s="268"/>
      <c r="BL74" s="268"/>
      <c r="BM74" s="268"/>
      <c r="BN74" s="268"/>
      <c r="BO74" s="268"/>
      <c r="BP74" s="268"/>
      <c r="BQ74" s="268"/>
      <c r="BR74" s="268"/>
      <c r="BS74" s="268"/>
      <c r="BT74" s="268"/>
      <c r="BU74" s="268"/>
      <c r="BV74" s="268"/>
      <c r="BW74" s="268"/>
      <c r="BX74" s="268"/>
      <c r="BY74" s="268"/>
      <c r="BZ74" s="268"/>
      <c r="CA74" s="268"/>
      <c r="CB74" s="268"/>
      <c r="CC74" s="268"/>
      <c r="CD74" s="268"/>
      <c r="CE74" s="268"/>
      <c r="CF74" s="268"/>
      <c r="CG74" s="268"/>
      <c r="CH74" s="268"/>
      <c r="CI74" s="268"/>
      <c r="CJ74" s="268"/>
      <c r="CK74" s="268"/>
      <c r="CL74" s="268"/>
      <c r="CM74" s="268"/>
      <c r="CN74" s="268"/>
      <c r="CO74" s="268"/>
      <c r="CP74" s="268"/>
      <c r="CQ74" s="268"/>
      <c r="CR74" s="268"/>
      <c r="CS74" s="268"/>
      <c r="CT74" s="268"/>
      <c r="CU74" s="268"/>
      <c r="CV74" s="268"/>
      <c r="CW74" s="268"/>
      <c r="CX74" s="268"/>
      <c r="CY74" s="268"/>
      <c r="CZ74" s="268"/>
      <c r="DA74" s="268"/>
      <c r="DB74" s="268"/>
      <c r="DC74" s="268"/>
      <c r="DD74" s="268"/>
      <c r="DE74" s="268"/>
      <c r="DF74" s="268"/>
      <c r="DG74" s="268"/>
      <c r="DH74" s="268"/>
    </row>
    <row r="75" spans="2:112" x14ac:dyDescent="0.2">
      <c r="B75" s="259"/>
      <c r="C75" s="269" t="s">
        <v>2009</v>
      </c>
      <c r="D75" s="252"/>
      <c r="E75" s="253"/>
      <c r="F75" s="256"/>
      <c r="G75" s="257"/>
      <c r="H75" s="257"/>
      <c r="I75" s="258"/>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c r="AP75" s="254"/>
      <c r="AQ75" s="254"/>
      <c r="AR75" s="254"/>
      <c r="AS75" s="254"/>
      <c r="AT75" s="254"/>
      <c r="AU75" s="254"/>
      <c r="AV75" s="254"/>
      <c r="AW75" s="254"/>
      <c r="AX75" s="254"/>
      <c r="AY75" s="254"/>
      <c r="AZ75" s="254"/>
      <c r="BA75" s="254"/>
      <c r="BB75" s="254"/>
      <c r="BC75" s="254"/>
      <c r="BD75" s="254"/>
      <c r="BE75" s="254"/>
      <c r="BF75" s="254"/>
      <c r="BG75" s="254"/>
      <c r="BH75" s="254"/>
      <c r="BI75" s="254"/>
      <c r="BJ75" s="254"/>
      <c r="BK75" s="254"/>
      <c r="BL75" s="254"/>
      <c r="BM75" s="254"/>
      <c r="BN75" s="254"/>
      <c r="BO75" s="254"/>
      <c r="BP75" s="254"/>
      <c r="BQ75" s="254"/>
      <c r="BR75" s="254"/>
      <c r="BS75" s="254"/>
      <c r="BT75" s="254"/>
      <c r="BU75" s="254"/>
      <c r="BV75" s="254"/>
      <c r="BW75" s="254"/>
      <c r="BX75" s="254"/>
      <c r="BY75" s="254"/>
      <c r="BZ75" s="254"/>
      <c r="CA75" s="254"/>
      <c r="CB75" s="254"/>
      <c r="CC75" s="254"/>
      <c r="CD75" s="254"/>
      <c r="CE75" s="254"/>
      <c r="CF75" s="254"/>
      <c r="CG75" s="254"/>
      <c r="CH75" s="254"/>
      <c r="CI75" s="254"/>
      <c r="CJ75" s="254"/>
      <c r="CK75" s="254"/>
      <c r="CL75" s="254"/>
      <c r="CM75" s="254"/>
      <c r="CN75" s="254"/>
      <c r="CO75" s="254"/>
      <c r="CP75" s="254"/>
      <c r="CQ75" s="254"/>
      <c r="CR75" s="254"/>
      <c r="CS75" s="254"/>
      <c r="CT75" s="254"/>
      <c r="CU75" s="254"/>
      <c r="CV75" s="254"/>
      <c r="CW75" s="254"/>
      <c r="CX75" s="254"/>
      <c r="CY75" s="254"/>
      <c r="CZ75" s="254"/>
      <c r="DA75" s="254"/>
      <c r="DB75" s="254"/>
      <c r="DC75" s="254"/>
      <c r="DD75" s="254"/>
      <c r="DE75" s="254"/>
      <c r="DF75" s="254"/>
      <c r="DG75" s="254"/>
      <c r="DH75" s="254"/>
    </row>
    <row r="76" spans="2:112" x14ac:dyDescent="0.2">
      <c r="B76" s="259"/>
      <c r="C76" s="260" t="s">
        <v>2303</v>
      </c>
      <c r="D76" s="268"/>
      <c r="E76" s="268"/>
      <c r="F76" s="268"/>
      <c r="G76" s="270"/>
      <c r="H76" s="270"/>
      <c r="I76" s="265">
        <f>SUM(J76:DH76)</f>
        <v>0</v>
      </c>
      <c r="J76" s="268"/>
      <c r="K76" s="268"/>
      <c r="L76" s="268"/>
      <c r="M76" s="268"/>
      <c r="N76" s="268"/>
      <c r="O76" s="268"/>
      <c r="P76" s="268"/>
      <c r="Q76" s="268"/>
      <c r="R76" s="268"/>
      <c r="S76" s="268"/>
      <c r="T76" s="268"/>
      <c r="U76" s="268"/>
      <c r="V76" s="268"/>
      <c r="W76" s="268"/>
      <c r="X76" s="268"/>
      <c r="Y76" s="268"/>
      <c r="Z76" s="268"/>
      <c r="AA76" s="268"/>
      <c r="AB76" s="268"/>
      <c r="AC76" s="268"/>
      <c r="AD76" s="268"/>
      <c r="AE76" s="268"/>
      <c r="AF76" s="268"/>
      <c r="AG76" s="268"/>
      <c r="AH76" s="268"/>
      <c r="AI76" s="268"/>
      <c r="AJ76" s="268"/>
      <c r="AK76" s="268"/>
      <c r="AL76" s="268"/>
      <c r="AM76" s="268"/>
      <c r="AN76" s="268"/>
      <c r="AO76" s="268"/>
      <c r="AP76" s="268"/>
      <c r="AQ76" s="268"/>
      <c r="AR76" s="268"/>
      <c r="AS76" s="268"/>
      <c r="AT76" s="268"/>
      <c r="AU76" s="268"/>
      <c r="AV76" s="268"/>
      <c r="AW76" s="268"/>
      <c r="AX76" s="268"/>
      <c r="AY76" s="268"/>
      <c r="AZ76" s="268"/>
      <c r="BA76" s="268"/>
      <c r="BB76" s="268"/>
      <c r="BC76" s="268"/>
      <c r="BD76" s="268"/>
      <c r="BE76" s="268"/>
      <c r="BF76" s="268"/>
      <c r="BG76" s="268"/>
      <c r="BH76" s="268"/>
      <c r="BI76" s="268"/>
      <c r="BJ76" s="268"/>
      <c r="BK76" s="268"/>
      <c r="BL76" s="268"/>
      <c r="BM76" s="268"/>
      <c r="BN76" s="268"/>
      <c r="BO76" s="268"/>
      <c r="BP76" s="268"/>
      <c r="BQ76" s="268"/>
      <c r="BR76" s="268"/>
      <c r="BS76" s="268"/>
      <c r="BT76" s="268"/>
      <c r="BU76" s="268"/>
      <c r="BV76" s="268"/>
      <c r="BW76" s="268"/>
      <c r="BX76" s="268"/>
      <c r="BY76" s="268"/>
      <c r="BZ76" s="268"/>
      <c r="CA76" s="268"/>
      <c r="CB76" s="268"/>
      <c r="CC76" s="268"/>
      <c r="CD76" s="268"/>
      <c r="CE76" s="268"/>
      <c r="CF76" s="268"/>
      <c r="CG76" s="268"/>
      <c r="CH76" s="268"/>
      <c r="CI76" s="268"/>
      <c r="CJ76" s="268"/>
      <c r="CK76" s="268"/>
      <c r="CL76" s="268"/>
      <c r="CM76" s="268"/>
      <c r="CN76" s="268"/>
      <c r="CO76" s="268"/>
      <c r="CP76" s="268"/>
      <c r="CQ76" s="268"/>
      <c r="CR76" s="268"/>
      <c r="CS76" s="268"/>
      <c r="CT76" s="268"/>
      <c r="CU76" s="268"/>
      <c r="CV76" s="268"/>
      <c r="CW76" s="268"/>
      <c r="CX76" s="268"/>
      <c r="CY76" s="268"/>
      <c r="CZ76" s="268"/>
      <c r="DA76" s="268"/>
      <c r="DB76" s="268"/>
      <c r="DC76" s="268"/>
      <c r="DD76" s="268"/>
      <c r="DE76" s="268"/>
      <c r="DF76" s="268"/>
      <c r="DG76" s="268"/>
      <c r="DH76" s="268"/>
    </row>
    <row r="77" spans="2:112" x14ac:dyDescent="0.2">
      <c r="B77" s="259"/>
      <c r="C77" s="260" t="s">
        <v>2304</v>
      </c>
      <c r="D77" s="268"/>
      <c r="E77" s="268"/>
      <c r="F77" s="268"/>
      <c r="G77" s="270"/>
      <c r="H77" s="270"/>
      <c r="I77" s="265">
        <f>SUM(J77:DH77)</f>
        <v>0</v>
      </c>
      <c r="J77" s="268"/>
      <c r="K77" s="268"/>
      <c r="L77" s="268"/>
      <c r="M77" s="268"/>
      <c r="N77" s="268"/>
      <c r="O77" s="268"/>
      <c r="P77" s="268"/>
      <c r="Q77" s="268"/>
      <c r="R77" s="268"/>
      <c r="S77" s="268"/>
      <c r="T77" s="268"/>
      <c r="U77" s="268"/>
      <c r="V77" s="268"/>
      <c r="W77" s="268"/>
      <c r="X77" s="268"/>
      <c r="Y77" s="268"/>
      <c r="Z77" s="268"/>
      <c r="AA77" s="268"/>
      <c r="AB77" s="268"/>
      <c r="AC77" s="268"/>
      <c r="AD77" s="268"/>
      <c r="AE77" s="268"/>
      <c r="AF77" s="268"/>
      <c r="AG77" s="268"/>
      <c r="AH77" s="268"/>
      <c r="AI77" s="268"/>
      <c r="AJ77" s="268"/>
      <c r="AK77" s="268"/>
      <c r="AL77" s="268"/>
      <c r="AM77" s="268"/>
      <c r="AN77" s="268"/>
      <c r="AO77" s="268"/>
      <c r="AP77" s="268"/>
      <c r="AQ77" s="268"/>
      <c r="AR77" s="268"/>
      <c r="AS77" s="268"/>
      <c r="AT77" s="268"/>
      <c r="AU77" s="268"/>
      <c r="AV77" s="268"/>
      <c r="AW77" s="268"/>
      <c r="AX77" s="268"/>
      <c r="AY77" s="268"/>
      <c r="AZ77" s="268"/>
      <c r="BA77" s="268"/>
      <c r="BB77" s="268"/>
      <c r="BC77" s="268"/>
      <c r="BD77" s="268"/>
      <c r="BE77" s="268"/>
      <c r="BF77" s="268"/>
      <c r="BG77" s="268"/>
      <c r="BH77" s="268"/>
      <c r="BI77" s="268"/>
      <c r="BJ77" s="268"/>
      <c r="BK77" s="268"/>
      <c r="BL77" s="268"/>
      <c r="BM77" s="268"/>
      <c r="BN77" s="268"/>
      <c r="BO77" s="268"/>
      <c r="BP77" s="268"/>
      <c r="BQ77" s="268"/>
      <c r="BR77" s="268"/>
      <c r="BS77" s="268"/>
      <c r="BT77" s="268"/>
      <c r="BU77" s="268"/>
      <c r="BV77" s="268"/>
      <c r="BW77" s="268"/>
      <c r="BX77" s="268"/>
      <c r="BY77" s="268"/>
      <c r="BZ77" s="268"/>
      <c r="CA77" s="268"/>
      <c r="CB77" s="268"/>
      <c r="CC77" s="268"/>
      <c r="CD77" s="268"/>
      <c r="CE77" s="268"/>
      <c r="CF77" s="268"/>
      <c r="CG77" s="268"/>
      <c r="CH77" s="268"/>
      <c r="CI77" s="268"/>
      <c r="CJ77" s="268"/>
      <c r="CK77" s="268"/>
      <c r="CL77" s="268"/>
      <c r="CM77" s="268"/>
      <c r="CN77" s="268"/>
      <c r="CO77" s="268"/>
      <c r="CP77" s="268"/>
      <c r="CQ77" s="268"/>
      <c r="CR77" s="268"/>
      <c r="CS77" s="268"/>
      <c r="CT77" s="268"/>
      <c r="CU77" s="268"/>
      <c r="CV77" s="268"/>
      <c r="CW77" s="268"/>
      <c r="CX77" s="268"/>
      <c r="CY77" s="268"/>
      <c r="CZ77" s="268"/>
      <c r="DA77" s="268"/>
      <c r="DB77" s="268"/>
      <c r="DC77" s="268"/>
      <c r="DD77" s="268"/>
      <c r="DE77" s="268"/>
      <c r="DF77" s="268"/>
      <c r="DG77" s="268"/>
      <c r="DH77" s="268"/>
    </row>
    <row r="78" spans="2:112" x14ac:dyDescent="0.2">
      <c r="B78" s="259"/>
      <c r="C78" s="260" t="s">
        <v>2305</v>
      </c>
      <c r="D78" s="268"/>
      <c r="E78" s="268"/>
      <c r="F78" s="268"/>
      <c r="G78" s="270"/>
      <c r="H78" s="270"/>
      <c r="I78" s="265">
        <f>SUM(J78:DH78)</f>
        <v>0</v>
      </c>
      <c r="J78" s="268"/>
      <c r="K78" s="268"/>
      <c r="L78" s="268"/>
      <c r="M78" s="268"/>
      <c r="N78" s="268"/>
      <c r="O78" s="268"/>
      <c r="P78" s="268"/>
      <c r="Q78" s="268"/>
      <c r="R78" s="268"/>
      <c r="S78" s="268"/>
      <c r="T78" s="268"/>
      <c r="U78" s="268"/>
      <c r="V78" s="268"/>
      <c r="W78" s="268"/>
      <c r="X78" s="268"/>
      <c r="Y78" s="268"/>
      <c r="Z78" s="268"/>
      <c r="AA78" s="268"/>
      <c r="AB78" s="268"/>
      <c r="AC78" s="268"/>
      <c r="AD78" s="268"/>
      <c r="AE78" s="268"/>
      <c r="AF78" s="268"/>
      <c r="AG78" s="268"/>
      <c r="AH78" s="268"/>
      <c r="AI78" s="268"/>
      <c r="AJ78" s="268"/>
      <c r="AK78" s="268"/>
      <c r="AL78" s="268"/>
      <c r="AM78" s="268"/>
      <c r="AN78" s="268"/>
      <c r="AO78" s="268"/>
      <c r="AP78" s="268"/>
      <c r="AQ78" s="268"/>
      <c r="AR78" s="268"/>
      <c r="AS78" s="268"/>
      <c r="AT78" s="268"/>
      <c r="AU78" s="268"/>
      <c r="AV78" s="268"/>
      <c r="AW78" s="268"/>
      <c r="AX78" s="268"/>
      <c r="AY78" s="268"/>
      <c r="AZ78" s="268"/>
      <c r="BA78" s="268"/>
      <c r="BB78" s="268"/>
      <c r="BC78" s="268"/>
      <c r="BD78" s="268"/>
      <c r="BE78" s="268"/>
      <c r="BF78" s="268"/>
      <c r="BG78" s="268"/>
      <c r="BH78" s="268"/>
      <c r="BI78" s="268"/>
      <c r="BJ78" s="268"/>
      <c r="BK78" s="268"/>
      <c r="BL78" s="268"/>
      <c r="BM78" s="268"/>
      <c r="BN78" s="268"/>
      <c r="BO78" s="268"/>
      <c r="BP78" s="268"/>
      <c r="BQ78" s="268"/>
      <c r="BR78" s="268"/>
      <c r="BS78" s="268"/>
      <c r="BT78" s="268"/>
      <c r="BU78" s="268"/>
      <c r="BV78" s="268"/>
      <c r="BW78" s="268"/>
      <c r="BX78" s="268"/>
      <c r="BY78" s="268"/>
      <c r="BZ78" s="268"/>
      <c r="CA78" s="268"/>
      <c r="CB78" s="268"/>
      <c r="CC78" s="268"/>
      <c r="CD78" s="268"/>
      <c r="CE78" s="268"/>
      <c r="CF78" s="268"/>
      <c r="CG78" s="268"/>
      <c r="CH78" s="268"/>
      <c r="CI78" s="268"/>
      <c r="CJ78" s="268"/>
      <c r="CK78" s="268"/>
      <c r="CL78" s="268"/>
      <c r="CM78" s="268"/>
      <c r="CN78" s="268"/>
      <c r="CO78" s="268"/>
      <c r="CP78" s="268"/>
      <c r="CQ78" s="268"/>
      <c r="CR78" s="268"/>
      <c r="CS78" s="268"/>
      <c r="CT78" s="268"/>
      <c r="CU78" s="268"/>
      <c r="CV78" s="268"/>
      <c r="CW78" s="268"/>
      <c r="CX78" s="268"/>
      <c r="CY78" s="268"/>
      <c r="CZ78" s="268"/>
      <c r="DA78" s="268"/>
      <c r="DB78" s="268"/>
      <c r="DC78" s="268"/>
      <c r="DD78" s="268"/>
      <c r="DE78" s="268"/>
      <c r="DF78" s="268"/>
      <c r="DG78" s="268"/>
      <c r="DH78" s="268"/>
    </row>
    <row r="91" spans="2:5" x14ac:dyDescent="0.2">
      <c r="B91" s="271"/>
      <c r="C91" s="271"/>
      <c r="D91" s="271"/>
      <c r="E91" s="271"/>
    </row>
    <row r="92" spans="2:5" x14ac:dyDescent="0.2">
      <c r="B92" s="271"/>
      <c r="C92" s="271"/>
      <c r="D92" s="271"/>
      <c r="E92" s="271"/>
    </row>
    <row r="93" spans="2:5" x14ac:dyDescent="0.2">
      <c r="B93" s="271"/>
      <c r="C93" s="271"/>
      <c r="D93" s="271"/>
      <c r="E93" s="271"/>
    </row>
    <row r="94" spans="2:5" x14ac:dyDescent="0.2">
      <c r="B94" s="271"/>
      <c r="C94" s="271"/>
      <c r="D94" s="271"/>
      <c r="E94" s="271"/>
    </row>
    <row r="95" spans="2:5" x14ac:dyDescent="0.2">
      <c r="B95" s="271"/>
      <c r="C95" s="271"/>
      <c r="D95" s="271"/>
      <c r="E95" s="271"/>
    </row>
    <row r="96" spans="2:5" x14ac:dyDescent="0.2">
      <c r="B96" s="271"/>
      <c r="C96" s="271"/>
      <c r="D96" s="271"/>
      <c r="E96" s="271"/>
    </row>
    <row r="97" spans="2:5" x14ac:dyDescent="0.2">
      <c r="B97" s="271"/>
      <c r="C97" s="271"/>
      <c r="D97" s="271"/>
      <c r="E97" s="271"/>
    </row>
    <row r="98" spans="2:5" x14ac:dyDescent="0.2">
      <c r="B98" s="271"/>
      <c r="C98" s="271"/>
      <c r="D98" s="271"/>
      <c r="E98" s="271"/>
    </row>
    <row r="99" spans="2:5" x14ac:dyDescent="0.2">
      <c r="B99" s="271"/>
      <c r="C99" s="271"/>
      <c r="D99" s="271"/>
      <c r="E99" s="271"/>
    </row>
    <row r="100" spans="2:5" x14ac:dyDescent="0.2">
      <c r="B100" s="271"/>
      <c r="C100" s="271"/>
      <c r="D100" s="271"/>
      <c r="E100" s="271"/>
    </row>
    <row r="101" spans="2:5" x14ac:dyDescent="0.2">
      <c r="B101" s="272"/>
      <c r="C101" s="271"/>
      <c r="D101" s="271"/>
      <c r="E101" s="271"/>
    </row>
    <row r="102" spans="2:5" x14ac:dyDescent="0.2">
      <c r="B102" s="271"/>
      <c r="C102" s="271"/>
      <c r="D102" s="271"/>
      <c r="E102" s="271"/>
    </row>
    <row r="103" spans="2:5" x14ac:dyDescent="0.2">
      <c r="B103" s="271"/>
      <c r="C103" s="271"/>
      <c r="D103" s="271"/>
      <c r="E103" s="271"/>
    </row>
    <row r="104" spans="2:5" x14ac:dyDescent="0.2">
      <c r="B104" s="271"/>
      <c r="C104" s="271"/>
      <c r="D104" s="271"/>
      <c r="E104" s="271"/>
    </row>
    <row r="105" spans="2:5" x14ac:dyDescent="0.2">
      <c r="B105" s="271"/>
      <c r="C105" s="271"/>
      <c r="D105" s="271"/>
      <c r="E105" s="271"/>
    </row>
    <row r="106" spans="2:5" x14ac:dyDescent="0.2">
      <c r="B106" s="271"/>
      <c r="C106" s="271"/>
      <c r="D106" s="271"/>
      <c r="E106" s="271"/>
    </row>
    <row r="107" spans="2:5" x14ac:dyDescent="0.2">
      <c r="B107" s="271"/>
      <c r="C107" s="271"/>
      <c r="D107" s="271"/>
      <c r="E107" s="271"/>
    </row>
    <row r="108" spans="2:5" x14ac:dyDescent="0.2">
      <c r="B108" s="271"/>
      <c r="C108" s="271"/>
      <c r="D108" s="271"/>
      <c r="E108" s="271"/>
    </row>
    <row r="109" spans="2:5" x14ac:dyDescent="0.2">
      <c r="B109" s="271"/>
      <c r="C109" s="271"/>
      <c r="D109" s="271"/>
      <c r="E109" s="271"/>
    </row>
    <row r="110" spans="2:5" x14ac:dyDescent="0.2">
      <c r="B110" s="271"/>
      <c r="C110" s="271"/>
      <c r="D110" s="271"/>
      <c r="E110" s="271"/>
    </row>
    <row r="111" spans="2:5" x14ac:dyDescent="0.2">
      <c r="B111" s="271"/>
      <c r="C111" s="271"/>
      <c r="D111" s="271"/>
      <c r="E111" s="271"/>
    </row>
    <row r="112" spans="2:5" x14ac:dyDescent="0.2">
      <c r="B112" s="271"/>
      <c r="C112" s="271"/>
      <c r="D112" s="271"/>
      <c r="E112" s="271"/>
    </row>
  </sheetData>
  <mergeCells count="7">
    <mergeCell ref="I25:I26"/>
    <mergeCell ref="B23:C23"/>
    <mergeCell ref="B25:B26"/>
    <mergeCell ref="D25:E25"/>
    <mergeCell ref="F25:F26"/>
    <mergeCell ref="G25:G26"/>
    <mergeCell ref="H25:H26"/>
  </mergeCells>
  <phoneticPr fontId="0" type="noConversion"/>
  <pageMargins left="0.19685039370078741" right="0.19685039370078741" top="0.39370078740157483" bottom="0.39370078740157483" header="0.19685039370078741" footer="0.19685039370078741"/>
  <pageSetup paperSize="9" scale="10" orientation="portrait" r:id="rId1"/>
  <headerFooter alignWithMargins="0">
    <oddHeader>&amp;R&amp;A</oddHeader>
    <oddFooter>&amp;L&amp;D&amp;C&amp;F&amp;R&amp;P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8954C87010A24CA595F290B3B50BF3" ma:contentTypeVersion="0" ma:contentTypeDescription="Create a new document." ma:contentTypeScope="" ma:versionID="32d63578bf9ac83e2a9b33ddbc0f2186">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D62B1F-DC8D-4DDF-ADD9-14712143CC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9782A9D-608B-4444-8AE6-93DD81448C27}">
  <ds:schemaRefs>
    <ds:schemaRef ds:uri="http://www.w3.org/XML/1998/namespace"/>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s>
</ds:datastoreItem>
</file>

<file path=customXml/itemProps3.xml><?xml version="1.0" encoding="utf-8"?>
<ds:datastoreItem xmlns:ds="http://schemas.openxmlformats.org/officeDocument/2006/customXml" ds:itemID="{18CF6DE4-A6C6-4A64-B260-7B0119A245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Cover</vt:lpstr>
      <vt:lpstr>Contents</vt:lpstr>
      <vt:lpstr>1a. STPIS Reliability</vt:lpstr>
      <vt:lpstr>1b. STPIS Customer Service</vt:lpstr>
      <vt:lpstr>1c. STPIS Daily Performance</vt:lpstr>
      <vt:lpstr>1d. STPIS MED Threshold</vt:lpstr>
      <vt:lpstr>1e. STPIS Exclusions</vt:lpstr>
      <vt:lpstr>2. Demand</vt:lpstr>
      <vt:lpstr>3. Asset Installation</vt:lpstr>
      <vt:lpstr>4. Customer Service</vt:lpstr>
      <vt:lpstr>5. General Information</vt:lpstr>
      <vt:lpstr>6a. Planned Outages </vt:lpstr>
      <vt:lpstr>6b. Annual Feeder Reliability</vt:lpstr>
      <vt:lpstr>6c. Causes of Outages and Worst</vt:lpstr>
      <vt:lpstr>'1a. STPIS Reliability'!Print_Area</vt:lpstr>
      <vt:lpstr>'1b. STPIS Customer Service'!Print_Area</vt:lpstr>
      <vt:lpstr>'1c. STPIS Daily Performance'!Print_Area</vt:lpstr>
      <vt:lpstr>'1d. STPIS MED Threshold'!Print_Area</vt:lpstr>
      <vt:lpstr>'2. Demand'!Print_Area</vt:lpstr>
      <vt:lpstr>'4. Customer Service'!Print_Area</vt:lpstr>
      <vt:lpstr>'5. General Information'!Print_Area</vt:lpstr>
      <vt:lpstr>'6a. Planned Outages '!Print_Area</vt:lpstr>
      <vt:lpstr>'6c. Causes of Outages and Worst'!Print_Area</vt:lpstr>
      <vt:lpstr>Contents!Print_Area</vt:lpstr>
      <vt:lpstr>Cover!Print_Area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CitiPower - Final RIN - EN 2013 templates non financial information</dc:title>
  <dc:creator/>
  <cp:lastModifiedBy/>
  <dcterms:created xsi:type="dcterms:W3CDTF">2012-06-04T06:41:00Z</dcterms:created>
  <dcterms:modified xsi:type="dcterms:W3CDTF">2015-08-25T00:51:52Z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S:\AER\VIC Annual RIN 2011-13\AER Final RIN\CitiPower\CitiPower – Final RIN – 2011-13 templates non financial information.XLSX</vt:lpwstr>
  </property>
  <property fmtid="{D5CDD505-2E9C-101B-9397-08002B2CF9AE}" pid="3" name="ContentTypeId">
    <vt:lpwstr>0x010100D38954C87010A24CA595F290B3B50BF3</vt:lpwstr>
  </property>
  <property fmtid="{D5CDD505-2E9C-101B-9397-08002B2CF9AE}" pid="4" name="Doc Owner - Company">
    <vt:lpwstr>All</vt:lpwstr>
  </property>
  <property fmtid="{D5CDD505-2E9C-101B-9397-08002B2CF9AE}" pid="5" name="DocumentTypeCommsandReports">
    <vt:lpwstr>Report</vt:lpwstr>
  </property>
  <property fmtid="{D5CDD505-2E9C-101B-9397-08002B2CF9AE}" pid="6" name="SelectedContentType">
    <vt:lpwstr>Comms and Report</vt:lpwstr>
  </property>
  <property fmtid="{D5CDD505-2E9C-101B-9397-08002B2CF9AE}" pid="7" name="Notes1">
    <vt:lpwstr>&lt;div&gt;&lt;/div&gt;</vt:lpwstr>
  </property>
  <property fmtid="{D5CDD505-2E9C-101B-9397-08002B2CF9AE}" pid="8" name="ContentType">
    <vt:lpwstr>Comms and Report</vt:lpwstr>
  </property>
  <property fmtid="{D5CDD505-2E9C-101B-9397-08002B2CF9AE}" pid="9" name="DocumentTypeITTechnicalDocument">
    <vt:lpwstr/>
  </property>
  <property fmtid="{D5CDD505-2E9C-101B-9397-08002B2CF9AE}" pid="10" name="DocumentTypeManagementDocument">
    <vt:lpwstr/>
  </property>
  <property fmtid="{D5CDD505-2E9C-101B-9397-08002B2CF9AE}" pid="11" name="DocumentTypeMeetingRecord">
    <vt:lpwstr/>
  </property>
  <property fmtid="{D5CDD505-2E9C-101B-9397-08002B2CF9AE}" pid="12" name="DocumentTypeProcessDocument">
    <vt:lpwstr/>
  </property>
  <property fmtid="{D5CDD505-2E9C-101B-9397-08002B2CF9AE}" pid="13" name="Doc Description">
    <vt:lpwstr/>
  </property>
  <property fmtid="{D5CDD505-2E9C-101B-9397-08002B2CF9AE}" pid="14" name="Document Owner">
    <vt:lpwstr/>
  </property>
  <property fmtid="{D5CDD505-2E9C-101B-9397-08002B2CF9AE}" pid="15" name="Application Area">
    <vt:lpwstr/>
  </property>
  <property fmtid="{D5CDD505-2E9C-101B-9397-08002B2CF9AE}" pid="16" name="End of Project Action">
    <vt:lpwstr/>
  </property>
</Properties>
</file>