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45" yWindow="270" windowWidth="18480" windowHeight="11535" tabRatio="884"/>
  </bookViews>
  <sheets>
    <sheet name="Cover" sheetId="4" r:id="rId1"/>
    <sheet name="Contents" sheetId="17" r:id="rId2"/>
    <sheet name="1a. STPIS Reliability" sheetId="24" r:id="rId3"/>
    <sheet name="1b. STPIS Customer Service" sheetId="6" r:id="rId4"/>
    <sheet name="1c. STPIS Daily Performance" sheetId="8" r:id="rId5"/>
    <sheet name="1f. STPIS GSL" sheetId="7" r:id="rId6"/>
    <sheet name="3. Outcomes customer service " sheetId="32" r:id="rId7"/>
    <sheet name="5b. Network data feeder" sheetId="35" r:id="rId8"/>
    <sheet name="5d. Outcomes planned outages" sheetId="37" r:id="rId9"/>
    <sheet name="Amendments" sheetId="40" r:id="rId10"/>
  </sheets>
  <externalReferences>
    <externalReference r:id="rId11"/>
    <externalReference r:id="rId12"/>
    <externalReference r:id="rId13"/>
    <externalReference r:id="rId14"/>
    <externalReference r:id="rId15"/>
  </externalReferences>
  <definedNames>
    <definedName name="abc" localSheetId="2">#REF!</definedName>
    <definedName name="abc" localSheetId="3">#REF!</definedName>
    <definedName name="abc" localSheetId="8">#REF!</definedName>
    <definedName name="abc" localSheetId="1">#REF!</definedName>
    <definedName name="abc">#REF!</definedName>
    <definedName name="Asset1" localSheetId="2">#REF!</definedName>
    <definedName name="Asset1" localSheetId="3">#REF!</definedName>
    <definedName name="Asset1" localSheetId="8">#REF!</definedName>
    <definedName name="Asset1" localSheetId="1">'[1]4. RAB'!#REF!</definedName>
    <definedName name="Asset1" localSheetId="0">#REF!</definedName>
    <definedName name="Asset1">#REF!</definedName>
    <definedName name="Asset10" localSheetId="2">#REF!</definedName>
    <definedName name="Asset10" localSheetId="3">#REF!</definedName>
    <definedName name="Asset10" localSheetId="8">#REF!</definedName>
    <definedName name="Asset10" localSheetId="1">'[1]4. RAB'!#REF!</definedName>
    <definedName name="Asset10" localSheetId="0">#REF!</definedName>
    <definedName name="Asset10">#REF!</definedName>
    <definedName name="Asset11" localSheetId="2">#REF!</definedName>
    <definedName name="Asset11" localSheetId="3">#REF!</definedName>
    <definedName name="Asset11" localSheetId="8">#REF!</definedName>
    <definedName name="Asset11" localSheetId="1">'[1]4. RAB'!#REF!</definedName>
    <definedName name="Asset11" localSheetId="0">#REF!</definedName>
    <definedName name="Asset11">#REF!</definedName>
    <definedName name="asset11a" localSheetId="2">#REF!</definedName>
    <definedName name="asset11a" localSheetId="3">#REF!</definedName>
    <definedName name="asset11a" localSheetId="8">#REF!</definedName>
    <definedName name="asset11a" localSheetId="1">#REF!</definedName>
    <definedName name="asset11a" localSheetId="0">#REF!</definedName>
    <definedName name="asset11a">#REF!</definedName>
    <definedName name="Asset12" localSheetId="2">#REF!</definedName>
    <definedName name="Asset12" localSheetId="3">#REF!</definedName>
    <definedName name="Asset12" localSheetId="8">#REF!</definedName>
    <definedName name="Asset12" localSheetId="1">'[1]4. RAB'!#REF!</definedName>
    <definedName name="Asset12" localSheetId="0">#REF!</definedName>
    <definedName name="Asset12">#REF!</definedName>
    <definedName name="Asset13" localSheetId="2">#REF!</definedName>
    <definedName name="Asset13" localSheetId="3">#REF!</definedName>
    <definedName name="Asset13" localSheetId="8">#REF!</definedName>
    <definedName name="Asset13" localSheetId="1">'[1]4. RAB'!#REF!</definedName>
    <definedName name="Asset13" localSheetId="0">#REF!</definedName>
    <definedName name="Asset13">#REF!</definedName>
    <definedName name="Asset14" localSheetId="2">#REF!</definedName>
    <definedName name="Asset14" localSheetId="3">#REF!</definedName>
    <definedName name="Asset14" localSheetId="8">#REF!</definedName>
    <definedName name="Asset14" localSheetId="1">'[1]4. RAB'!#REF!</definedName>
    <definedName name="Asset14" localSheetId="0">#REF!</definedName>
    <definedName name="Asset14">#REF!</definedName>
    <definedName name="Asset15" localSheetId="2">#REF!</definedName>
    <definedName name="Asset15" localSheetId="3">#REF!</definedName>
    <definedName name="Asset15" localSheetId="8">#REF!</definedName>
    <definedName name="Asset15" localSheetId="1">'[1]4. RAB'!#REF!</definedName>
    <definedName name="Asset15" localSheetId="0">#REF!</definedName>
    <definedName name="Asset15">#REF!</definedName>
    <definedName name="Asset16" localSheetId="2">#REF!</definedName>
    <definedName name="Asset16" localSheetId="3">#REF!</definedName>
    <definedName name="Asset16" localSheetId="8">#REF!</definedName>
    <definedName name="Asset16" localSheetId="1">'[1]4. RAB'!#REF!</definedName>
    <definedName name="Asset16" localSheetId="0">#REF!</definedName>
    <definedName name="Asset16">#REF!</definedName>
    <definedName name="Asset17" localSheetId="2">#REF!</definedName>
    <definedName name="Asset17" localSheetId="3">#REF!</definedName>
    <definedName name="Asset17" localSheetId="8">#REF!</definedName>
    <definedName name="Asset17" localSheetId="1">'[1]4. RAB'!#REF!</definedName>
    <definedName name="Asset17" localSheetId="0">#REF!</definedName>
    <definedName name="Asset17">#REF!</definedName>
    <definedName name="Asset18" localSheetId="2">#REF!</definedName>
    <definedName name="Asset18" localSheetId="3">#REF!</definedName>
    <definedName name="Asset18" localSheetId="8">#REF!</definedName>
    <definedName name="Asset18" localSheetId="1">'[1]4. RAB'!#REF!</definedName>
    <definedName name="Asset18" localSheetId="0">#REF!</definedName>
    <definedName name="Asset18">#REF!</definedName>
    <definedName name="Asset19" localSheetId="2">#REF!</definedName>
    <definedName name="Asset19" localSheetId="3">#REF!</definedName>
    <definedName name="Asset19" localSheetId="8">#REF!</definedName>
    <definedName name="Asset19" localSheetId="1">'[1]4. RAB'!#REF!</definedName>
    <definedName name="Asset19" localSheetId="0">#REF!</definedName>
    <definedName name="Asset19">#REF!</definedName>
    <definedName name="Asset2" localSheetId="2">#REF!</definedName>
    <definedName name="Asset2" localSheetId="3">#REF!</definedName>
    <definedName name="Asset2" localSheetId="8">#REF!</definedName>
    <definedName name="Asset2" localSheetId="1">'[1]4. RAB'!#REF!</definedName>
    <definedName name="Asset2" localSheetId="0">#REF!</definedName>
    <definedName name="Asset2">#REF!</definedName>
    <definedName name="Asset20" localSheetId="2">#REF!</definedName>
    <definedName name="Asset20" localSheetId="3">#REF!</definedName>
    <definedName name="Asset20" localSheetId="8">#REF!</definedName>
    <definedName name="Asset20" localSheetId="1">'[1]4. RAB'!#REF!</definedName>
    <definedName name="Asset20" localSheetId="0">#REF!</definedName>
    <definedName name="Asset20">#REF!</definedName>
    <definedName name="Asset3" localSheetId="2">#REF!</definedName>
    <definedName name="Asset3" localSheetId="3">#REF!</definedName>
    <definedName name="Asset3" localSheetId="8">#REF!</definedName>
    <definedName name="Asset3" localSheetId="1">'[1]4. RAB'!#REF!</definedName>
    <definedName name="Asset3" localSheetId="0">#REF!</definedName>
    <definedName name="Asset3">#REF!</definedName>
    <definedName name="Asset4" localSheetId="2">#REF!</definedName>
    <definedName name="Asset4" localSheetId="3">#REF!</definedName>
    <definedName name="Asset4" localSheetId="8">#REF!</definedName>
    <definedName name="Asset4" localSheetId="1">'[1]4. RAB'!#REF!</definedName>
    <definedName name="Asset4" localSheetId="0">#REF!</definedName>
    <definedName name="Asset4">#REF!</definedName>
    <definedName name="Asset5" localSheetId="2">#REF!</definedName>
    <definedName name="Asset5" localSheetId="3">#REF!</definedName>
    <definedName name="Asset5" localSheetId="8">#REF!</definedName>
    <definedName name="Asset5" localSheetId="1">'[1]4. RAB'!#REF!</definedName>
    <definedName name="Asset5" localSheetId="0">#REF!</definedName>
    <definedName name="Asset5">#REF!</definedName>
    <definedName name="Asset6" localSheetId="2">#REF!</definedName>
    <definedName name="Asset6" localSheetId="3">#REF!</definedName>
    <definedName name="Asset6" localSheetId="8">#REF!</definedName>
    <definedName name="Asset6" localSheetId="1">'[1]4. RAB'!#REF!</definedName>
    <definedName name="Asset6" localSheetId="0">#REF!</definedName>
    <definedName name="Asset6">#REF!</definedName>
    <definedName name="Asset7" localSheetId="2">#REF!</definedName>
    <definedName name="Asset7" localSheetId="3">#REF!</definedName>
    <definedName name="Asset7" localSheetId="8">#REF!</definedName>
    <definedName name="Asset7" localSheetId="1">'[1]4. RAB'!#REF!</definedName>
    <definedName name="Asset7" localSheetId="0">#REF!</definedName>
    <definedName name="Asset7">#REF!</definedName>
    <definedName name="Asset8" localSheetId="2">#REF!</definedName>
    <definedName name="Asset8" localSheetId="3">#REF!</definedName>
    <definedName name="Asset8" localSheetId="8">#REF!</definedName>
    <definedName name="Asset8" localSheetId="1">'[1]4. RAB'!#REF!</definedName>
    <definedName name="Asset8" localSheetId="0">#REF!</definedName>
    <definedName name="Asset8">#REF!</definedName>
    <definedName name="Asset9" localSheetId="2">#REF!</definedName>
    <definedName name="Asset9" localSheetId="3">#REF!</definedName>
    <definedName name="Asset9" localSheetId="8">#REF!</definedName>
    <definedName name="Asset9" localSheetId="1">'[1]4. RAB'!#REF!</definedName>
    <definedName name="Asset9" localSheetId="0">#REF!</definedName>
    <definedName name="Asset9">#REF!</definedName>
    <definedName name="DNSP" localSheetId="2">[2]Outcomes!$B$2</definedName>
    <definedName name="DNSP" localSheetId="3">[2]Outcomes!$B$2</definedName>
    <definedName name="DNSP" localSheetId="8">[2]Outcomes!$B$2</definedName>
    <definedName name="DNSP">[2]Outcomes!$B$2</definedName>
    <definedName name="_xlnm.Print_Area" localSheetId="2">'1a. STPIS Reliability'!$B$1:$G$25</definedName>
    <definedName name="_xlnm.Print_Area" localSheetId="3">'1b. STPIS Customer Service'!$B$1:$D$40</definedName>
    <definedName name="_xlnm.Print_Area" localSheetId="4">'1c. STPIS Daily Performance'!$B$1:$J$377</definedName>
    <definedName name="_xlnm.Print_Area" localSheetId="5">'1f. STPIS GSL'!$B$1:$H$48</definedName>
    <definedName name="_xlnm.Print_Area" localSheetId="6">'3. Outcomes customer service '!$B$1:$H$69</definedName>
    <definedName name="_xlnm.Print_Area" localSheetId="7">'5b. Network data feeder'!$B$1:$R$1248</definedName>
    <definedName name="_xlnm.Print_Area" localSheetId="8">'5d. Outcomes planned outages'!$B$1:$G$12</definedName>
    <definedName name="_xlnm.Print_Area" localSheetId="1">Contents!$A$1:$G$18</definedName>
    <definedName name="_xlnm.Print_Area" localSheetId="0">Cover!$A$1:$G$44</definedName>
    <definedName name="YEAR" localSheetId="2">[2]Outcomes!$B$3</definedName>
    <definedName name="YEAR" localSheetId="3">[2]Outcomes!$B$3</definedName>
    <definedName name="YEAR" localSheetId="8">[2]Outcomes!$B$3</definedName>
    <definedName name="YEAR">[2]Outcomes!$B$3</definedName>
  </definedNames>
  <calcPr calcId="145621" concurrentCalc="0"/>
</workbook>
</file>

<file path=xl/calcChain.xml><?xml version="1.0" encoding="utf-8"?>
<calcChain xmlns="http://schemas.openxmlformats.org/spreadsheetml/2006/main">
  <c r="H69" i="32" l="1"/>
  <c r="B3" i="32"/>
  <c r="H26" i="32"/>
  <c r="H48" i="7"/>
  <c r="B3" i="37"/>
  <c r="B3" i="35"/>
  <c r="B3" i="24"/>
  <c r="C25" i="24"/>
  <c r="B1" i="37"/>
  <c r="B1" i="35"/>
  <c r="B1" i="32"/>
  <c r="H8" i="32"/>
  <c r="B1" i="7"/>
  <c r="B3" i="7"/>
  <c r="B1" i="8"/>
  <c r="B3"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B119" i="8"/>
  <c r="B120" i="8"/>
  <c r="B121" i="8"/>
  <c r="B122" i="8"/>
  <c r="B123" i="8"/>
  <c r="B124" i="8"/>
  <c r="B125" i="8"/>
  <c r="B126" i="8"/>
  <c r="B127" i="8"/>
  <c r="B128" i="8"/>
  <c r="B129" i="8"/>
  <c r="B130" i="8"/>
  <c r="B131" i="8"/>
  <c r="B132" i="8"/>
  <c r="B133" i="8"/>
  <c r="B134" i="8"/>
  <c r="B135" i="8"/>
  <c r="B136" i="8"/>
  <c r="B137" i="8"/>
  <c r="B138" i="8"/>
  <c r="B139" i="8"/>
  <c r="B140" i="8"/>
  <c r="B141" i="8"/>
  <c r="B142" i="8"/>
  <c r="B143" i="8"/>
  <c r="B144" i="8"/>
  <c r="B145" i="8"/>
  <c r="B146" i="8"/>
  <c r="B147" i="8"/>
  <c r="B148" i="8"/>
  <c r="B149" i="8"/>
  <c r="B150" i="8"/>
  <c r="B151" i="8"/>
  <c r="B152" i="8"/>
  <c r="B153" i="8"/>
  <c r="B154" i="8"/>
  <c r="B155" i="8"/>
  <c r="B156" i="8"/>
  <c r="B157" i="8"/>
  <c r="B158" i="8"/>
  <c r="B159" i="8"/>
  <c r="B160" i="8"/>
  <c r="B161" i="8"/>
  <c r="B162" i="8"/>
  <c r="B163" i="8"/>
  <c r="B164" i="8"/>
  <c r="B165" i="8"/>
  <c r="B166" i="8"/>
  <c r="B167" i="8"/>
  <c r="B168" i="8"/>
  <c r="B169" i="8"/>
  <c r="B170" i="8"/>
  <c r="B171" i="8"/>
  <c r="B172" i="8"/>
  <c r="B173" i="8"/>
  <c r="B174" i="8"/>
  <c r="B175" i="8"/>
  <c r="B176" i="8"/>
  <c r="B177" i="8"/>
  <c r="B178" i="8"/>
  <c r="B179" i="8"/>
  <c r="B180" i="8"/>
  <c r="B181" i="8"/>
  <c r="B182" i="8"/>
  <c r="B183" i="8"/>
  <c r="B184" i="8"/>
  <c r="B185" i="8"/>
  <c r="B186" i="8"/>
  <c r="B187" i="8"/>
  <c r="B188" i="8"/>
  <c r="B189" i="8"/>
  <c r="B190" i="8"/>
  <c r="B191" i="8"/>
  <c r="B192" i="8"/>
  <c r="B193" i="8"/>
  <c r="B194" i="8"/>
  <c r="B195" i="8"/>
  <c r="B196" i="8"/>
  <c r="B197" i="8"/>
  <c r="B198" i="8"/>
  <c r="B199" i="8"/>
  <c r="B200" i="8"/>
  <c r="B201" i="8"/>
  <c r="B202" i="8"/>
  <c r="B203" i="8"/>
  <c r="B204" i="8"/>
  <c r="B205" i="8"/>
  <c r="B206" i="8"/>
  <c r="B207" i="8"/>
  <c r="B208" i="8"/>
  <c r="B209" i="8"/>
  <c r="B210" i="8"/>
  <c r="B211" i="8"/>
  <c r="B212" i="8"/>
  <c r="B213" i="8"/>
  <c r="B214" i="8"/>
  <c r="B215" i="8"/>
  <c r="B216" i="8"/>
  <c r="B217" i="8"/>
  <c r="B218" i="8"/>
  <c r="B219" i="8"/>
  <c r="B220" i="8"/>
  <c r="B221" i="8"/>
  <c r="B222" i="8"/>
  <c r="B223" i="8"/>
  <c r="B224" i="8"/>
  <c r="B225" i="8"/>
  <c r="B226" i="8"/>
  <c r="B227" i="8"/>
  <c r="B228" i="8"/>
  <c r="B229" i="8"/>
  <c r="B230" i="8"/>
  <c r="B231" i="8"/>
  <c r="B232" i="8"/>
  <c r="B233" i="8"/>
  <c r="B234" i="8"/>
  <c r="B235" i="8"/>
  <c r="B236" i="8"/>
  <c r="B237" i="8"/>
  <c r="B238" i="8"/>
  <c r="B239" i="8"/>
  <c r="B240" i="8"/>
  <c r="B241" i="8"/>
  <c r="B242" i="8"/>
  <c r="B243" i="8"/>
  <c r="B244" i="8"/>
  <c r="B245" i="8"/>
  <c r="B246" i="8"/>
  <c r="B247" i="8"/>
  <c r="B248" i="8"/>
  <c r="B249" i="8"/>
  <c r="B250" i="8"/>
  <c r="B251" i="8"/>
  <c r="B252" i="8"/>
  <c r="B253" i="8"/>
  <c r="B254" i="8"/>
  <c r="B255" i="8"/>
  <c r="B256" i="8"/>
  <c r="B257" i="8"/>
  <c r="B258" i="8"/>
  <c r="B259" i="8"/>
  <c r="B260" i="8"/>
  <c r="B261" i="8"/>
  <c r="B262" i="8"/>
  <c r="B263" i="8"/>
  <c r="B264" i="8"/>
  <c r="B265" i="8"/>
  <c r="B266" i="8"/>
  <c r="B267" i="8"/>
  <c r="B268" i="8"/>
  <c r="B269" i="8"/>
  <c r="B270" i="8"/>
  <c r="B271" i="8"/>
  <c r="B272" i="8"/>
  <c r="B273" i="8"/>
  <c r="B274" i="8"/>
  <c r="B275" i="8"/>
  <c r="B276" i="8"/>
  <c r="B277" i="8"/>
  <c r="B278" i="8"/>
  <c r="B279" i="8"/>
  <c r="B280" i="8"/>
  <c r="B281" i="8"/>
  <c r="B282" i="8"/>
  <c r="B283" i="8"/>
  <c r="B284" i="8"/>
  <c r="B285" i="8"/>
  <c r="B286" i="8"/>
  <c r="B287" i="8"/>
  <c r="B288" i="8"/>
  <c r="B289" i="8"/>
  <c r="B290" i="8"/>
  <c r="B291" i="8"/>
  <c r="B292" i="8"/>
  <c r="B293" i="8"/>
  <c r="B294" i="8"/>
  <c r="B295" i="8"/>
  <c r="B296" i="8"/>
  <c r="B297" i="8"/>
  <c r="B298" i="8"/>
  <c r="B299" i="8"/>
  <c r="B300" i="8"/>
  <c r="B301" i="8"/>
  <c r="B302" i="8"/>
  <c r="B303" i="8"/>
  <c r="B304" i="8"/>
  <c r="B305" i="8"/>
  <c r="B306" i="8"/>
  <c r="B307" i="8"/>
  <c r="B308" i="8"/>
  <c r="B309" i="8"/>
  <c r="B310" i="8"/>
  <c r="B311" i="8"/>
  <c r="B312" i="8"/>
  <c r="B313" i="8"/>
  <c r="B314" i="8"/>
  <c r="B315" i="8"/>
  <c r="B316" i="8"/>
  <c r="B317" i="8"/>
  <c r="B318" i="8"/>
  <c r="B319" i="8"/>
  <c r="B320" i="8"/>
  <c r="B321" i="8"/>
  <c r="B322" i="8"/>
  <c r="B323" i="8"/>
  <c r="B324" i="8"/>
  <c r="B325" i="8"/>
  <c r="B326" i="8"/>
  <c r="B327" i="8"/>
  <c r="B328" i="8"/>
  <c r="B329" i="8"/>
  <c r="B330" i="8"/>
  <c r="B331" i="8"/>
  <c r="B332" i="8"/>
  <c r="B333" i="8"/>
  <c r="B334" i="8"/>
  <c r="B335" i="8"/>
  <c r="B336" i="8"/>
  <c r="B337" i="8"/>
  <c r="B338" i="8"/>
  <c r="B339" i="8"/>
  <c r="B340" i="8"/>
  <c r="B341" i="8"/>
  <c r="B342" i="8"/>
  <c r="B343" i="8"/>
  <c r="B344" i="8"/>
  <c r="B345" i="8"/>
  <c r="B346" i="8"/>
  <c r="B347" i="8"/>
  <c r="B348" i="8"/>
  <c r="B349" i="8"/>
  <c r="B350" i="8"/>
  <c r="B351" i="8"/>
  <c r="B352" i="8"/>
  <c r="B353" i="8"/>
  <c r="B354" i="8"/>
  <c r="B355" i="8"/>
  <c r="B356" i="8"/>
  <c r="B357" i="8"/>
  <c r="B358" i="8"/>
  <c r="B359" i="8"/>
  <c r="B360" i="8"/>
  <c r="B361" i="8"/>
  <c r="B362" i="8"/>
  <c r="B363" i="8"/>
  <c r="B364" i="8"/>
  <c r="B365" i="8"/>
  <c r="B366" i="8"/>
  <c r="B367" i="8"/>
  <c r="B368" i="8"/>
  <c r="B369" i="8"/>
  <c r="B370" i="8"/>
  <c r="B371" i="8"/>
  <c r="B372" i="8"/>
  <c r="B373" i="8"/>
  <c r="B374" i="8"/>
  <c r="B375" i="8"/>
  <c r="B376" i="8"/>
  <c r="B377" i="8"/>
  <c r="B1" i="6"/>
  <c r="B3" i="6"/>
  <c r="C13" i="6"/>
  <c r="B1" i="24"/>
  <c r="H48" i="32"/>
</calcChain>
</file>

<file path=xl/comments1.xml><?xml version="1.0" encoding="utf-8"?>
<comments xmlns="http://schemas.openxmlformats.org/spreadsheetml/2006/main">
  <authors>
    <author>Patrick Duffy</author>
  </authors>
  <commentList>
    <comment ref="B25" authorId="0">
      <text>
        <r>
          <rPr>
            <sz val="9"/>
            <color indexed="81"/>
            <rFont val="Tahoma"/>
            <family val="2"/>
          </rPr>
          <t>The average of the start and end figures will not reconcile to the twelve month average. Our systems average each of the monthly figures over the nominated reporting period, rather than using just using the start and end customer numbers. We believe this method is more accurate.
The numbers comply with the requirements of the notice in that they are the average customers over the reporting period.</t>
        </r>
      </text>
    </comment>
  </commentList>
</comments>
</file>

<file path=xl/sharedStrings.xml><?xml version="1.0" encoding="utf-8"?>
<sst xmlns="http://schemas.openxmlformats.org/spreadsheetml/2006/main" count="3476" uniqueCount="2192">
  <si>
    <t>Distribution Network Service Provider</t>
  </si>
  <si>
    <t>Annual reporting template</t>
  </si>
  <si>
    <t xml:space="preserve">This template is to be used by a DNSP to fulfil its annual reporting obligations to the AER. </t>
  </si>
  <si>
    <t>Colour coding of input sheets:</t>
  </si>
  <si>
    <t>Leave coloured cells blank if no information exists - PLEASE DO NOT ENTER TEXT unless specifically requested to do so.</t>
  </si>
  <si>
    <t>All dollar amounts are to be unrounded, and in nominal terms.</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</si>
  <si>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</si>
  <si>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</si>
  <si>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</si>
  <si>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</si>
  <si>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</si>
  <si>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</si>
  <si>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</si>
  <si>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</si>
  <si>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</si>
  <si>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</si>
  <si>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</si>
  <si>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</si>
  <si>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STPIS Data Reporting</t>
  </si>
  <si>
    <t>Customer service</t>
  </si>
  <si>
    <t>Telephone answering</t>
  </si>
  <si>
    <t>Total number of calls</t>
  </si>
  <si>
    <t>Number of calls answered within 30 seconds</t>
  </si>
  <si>
    <t>Percentage of calls answered within 30 seconds</t>
  </si>
  <si>
    <r>
      <t xml:space="preserve">Note: </t>
    </r>
    <r>
      <rPr>
        <sz val="10"/>
        <rFont val="Arial"/>
        <family val="2"/>
      </rPr>
      <t>this is for newly energised properties only</t>
    </r>
  </si>
  <si>
    <t>New connections</t>
  </si>
  <si>
    <t>Number of new connections</t>
  </si>
  <si>
    <t>Number of new connections not provided on or before the agreed date</t>
  </si>
  <si>
    <t xml:space="preserve">Percentage of new connections not provided on or before the agreed date </t>
  </si>
  <si>
    <t>Streetlight repair</t>
  </si>
  <si>
    <t>Total number of streetlights</t>
  </si>
  <si>
    <t>Total number of streetlight faults</t>
  </si>
  <si>
    <t>Total number of streetlight faults reported by person who is the occupier of an immediately neighbouring residence or is the proprietor of an immediately neigbouring business</t>
  </si>
  <si>
    <t>Faulty streetlights not repaired within 5 days of fault report or agreed date</t>
  </si>
  <si>
    <t>Percentage of faulty streetlights not repaired within 5 days of fault report or agreed date</t>
  </si>
  <si>
    <t>Response to written enquiries</t>
  </si>
  <si>
    <t>Number of written enquiries</t>
  </si>
  <si>
    <t>STPIS Data Reporting - AER Definitions</t>
  </si>
  <si>
    <t>No</t>
  </si>
  <si>
    <t>Guaranteed Service Level</t>
  </si>
  <si>
    <t>Did the AER's GSL Scheme apply at any time during the regulatory year?</t>
  </si>
  <si>
    <t>Reliability of supply</t>
  </si>
  <si>
    <t>Frequency of interruptions CBD feeders – 9 interruptions</t>
  </si>
  <si>
    <t>Low reliability payments - 9 interruptions - ($)</t>
  </si>
  <si>
    <t>Frequency of interruptions Urban feeders – 9 interruptions</t>
  </si>
  <si>
    <t>Frequency of interruptions Rural (short and long) feeders – 15 interruptions</t>
  </si>
  <si>
    <t>Low reliability payments - 15 interruptions - ($)</t>
  </si>
  <si>
    <t>Duration of interruptions CBD feeders – 12 hours</t>
  </si>
  <si>
    <t>Low reliability payments - 12 hours - ($)</t>
  </si>
  <si>
    <t>Duration of interruptions urban feeders – 12 hours</t>
  </si>
  <si>
    <t>Duration of interruptions Rural (short and long) feeders – 18 hours</t>
  </si>
  <si>
    <t>Low reliability payments - 18 hours - ($)</t>
  </si>
  <si>
    <t>Total duration of interruptions Level 1 – 20 hours</t>
  </si>
  <si>
    <t>Low reliability payments - 20 hours - ($)</t>
  </si>
  <si>
    <t>Total duration of interruptions Level 2 – 30 hours</t>
  </si>
  <si>
    <t>Low reliability payments - 30 hours - ($)</t>
  </si>
  <si>
    <t>Total duration of interruptions Level 3 – 60 hours</t>
  </si>
  <si>
    <t>Low reliability payments - 60 hours - ($)</t>
  </si>
  <si>
    <t>Street lights</t>
  </si>
  <si>
    <t>Streetlight repair 5 days - GSL payments - number</t>
  </si>
  <si>
    <t>Street lights - GSL payments - ($)</t>
  </si>
  <si>
    <t xml:space="preserve">New connections </t>
  </si>
  <si>
    <t>Connections made</t>
  </si>
  <si>
    <t>Connection not made on or before the day agreed - number</t>
  </si>
  <si>
    <t>Connection not made on or before the day agreed - ($)</t>
  </si>
  <si>
    <t>Connections - GSL payments - 1-6 day delay - number</t>
  </si>
  <si>
    <t>Connections - GSL payments - 1-6 day delay - ($)</t>
  </si>
  <si>
    <t>Connections - GSL payments - 7+ day delay - number</t>
  </si>
  <si>
    <t>Connections - GSL payments - 7+ day delay - ($)</t>
  </si>
  <si>
    <t>Planned interruptions</t>
  </si>
  <si>
    <t>Notice of planned interruptions -  4 days not given - number</t>
  </si>
  <si>
    <t>Notice of planned interruptions -  4 days not given - ($)</t>
  </si>
  <si>
    <t>Total GSL payments payable under the AER's GSL scheme ($)</t>
  </si>
  <si>
    <t xml:space="preserve">STPIS Data Reporting </t>
  </si>
  <si>
    <t>Date</t>
  </si>
  <si>
    <t>Feeder ID / name</t>
  </si>
  <si>
    <t>Other</t>
  </si>
  <si>
    <t xml:space="preserve"> </t>
  </si>
  <si>
    <t>Table of contents</t>
  </si>
  <si>
    <t>1. Service Target Performance Incentive Scheme</t>
  </si>
  <si>
    <t>2. Demand</t>
  </si>
  <si>
    <t>5. Outages</t>
  </si>
  <si>
    <t>2012-13</t>
  </si>
  <si>
    <r>
      <t>Note:</t>
    </r>
    <r>
      <rPr>
        <sz val="10"/>
        <rFont val="Arial"/>
        <family val="2"/>
      </rPr>
      <t xml:space="preserve"> this does not include Saturdays, Sundays and Public holidays</t>
    </r>
  </si>
  <si>
    <t>Table 1:  Telephone answering</t>
  </si>
  <si>
    <t>Table 2:   New connections</t>
  </si>
  <si>
    <t>Table 3:  Streetlight repair</t>
  </si>
  <si>
    <t>Feeder classification</t>
  </si>
  <si>
    <t>Table 1: Guaranteed service levels - AER GSL scheme</t>
  </si>
  <si>
    <t>Daily Performance</t>
  </si>
  <si>
    <t>Endeavour Energy</t>
  </si>
  <si>
    <t>Number of written enquiries not responded to in 5 days</t>
  </si>
  <si>
    <t>Percentage of written enquiries not responded to in 5 days</t>
  </si>
  <si>
    <t>Table 4:  Response to written enquiries</t>
  </si>
  <si>
    <t>3. Quality of service and customer service</t>
  </si>
  <si>
    <t>6. Weighted average cost of debt</t>
  </si>
  <si>
    <t>2013-14</t>
  </si>
  <si>
    <r>
      <t xml:space="preserve">If the AER's GSL scheme applied at any time during the regulatory year, table 1 must be completed. </t>
    </r>
    <r>
      <rPr>
        <b/>
        <sz val="10"/>
        <rFont val="Arial"/>
        <family val="2"/>
      </rPr>
      <t>Do not complete</t>
    </r>
    <r>
      <rPr>
        <sz val="10"/>
        <rFont val="Arial"/>
        <family val="2"/>
      </rPr>
      <t xml:space="preserve"> table 1 if the AER's GSL scheme did not apply during the regulatory year.</t>
    </r>
  </si>
  <si>
    <t>Table 1: Daily performance data (Unplanned SAIDI, Unplanned SAIFI)</t>
  </si>
  <si>
    <t>Reliability</t>
  </si>
  <si>
    <t>Table 1: SAIDI</t>
  </si>
  <si>
    <t>Unplanned SAIDI</t>
  </si>
  <si>
    <t>CBD</t>
  </si>
  <si>
    <t>Urban</t>
  </si>
  <si>
    <t>Rural short</t>
  </si>
  <si>
    <t>Rural long</t>
  </si>
  <si>
    <t>Whole network</t>
  </si>
  <si>
    <t>Total</t>
  </si>
  <si>
    <t>Total - after removing excluded events</t>
  </si>
  <si>
    <t>Table 2: SAIFI</t>
  </si>
  <si>
    <t>Unplanned SAIFI</t>
  </si>
  <si>
    <t>Network data -  Feeder Reliability</t>
  </si>
  <si>
    <t>Table 1: Annual Feeder Reliability Data</t>
  </si>
  <si>
    <t>Geographical description of feeder</t>
  </si>
  <si>
    <t>Length of distribution lines - high voltage - overhead</t>
  </si>
  <si>
    <t>Length of distribution lines - high voltage - underground</t>
  </si>
  <si>
    <t>Energy not supplied (unplanned)
(MWh)</t>
  </si>
  <si>
    <t>Energy not supplied (planned)
(MWh)</t>
  </si>
  <si>
    <t>Number of unplanned outages</t>
  </si>
  <si>
    <t>Number of planned outages</t>
  </si>
  <si>
    <t>Planned interruptions
(SAIFI)</t>
  </si>
  <si>
    <t>Planned Outages</t>
  </si>
  <si>
    <t>Table 1: Planned outages</t>
  </si>
  <si>
    <t>Network categorisation</t>
  </si>
  <si>
    <t>Planned outages</t>
  </si>
  <si>
    <t xml:space="preserve">Customer Service </t>
  </si>
  <si>
    <t>Table 1: Quality of supply</t>
  </si>
  <si>
    <t>Over voltage events - due to high voltage injection</t>
  </si>
  <si>
    <t>Customers receiving over-voltage - due to high voltage injection</t>
  </si>
  <si>
    <t>Over voltage events - due to lightning</t>
  </si>
  <si>
    <t>Customers receiving over-voltage - due to lightning</t>
  </si>
  <si>
    <t>Over voltage events - due to voltage regulation or other cause</t>
  </si>
  <si>
    <t>Customers receiving over-voltage - due to voltage regulation or other cause</t>
  </si>
  <si>
    <t>Voltage variations - steady state (zone sub)</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</si>
  <si>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</si>
  <si>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</si>
  <si>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</si>
  <si>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</si>
  <si>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</si>
  <si>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</si>
  <si>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</si>
  <si>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Customers - quality of supply improvement</t>
  </si>
  <si>
    <t>Table 2: Complaints - technical quality of supply</t>
  </si>
  <si>
    <t>Complaints - technical quality of supply - number</t>
  </si>
  <si>
    <t>Complaints by category (%)</t>
  </si>
  <si>
    <t>Low voltage supply</t>
  </si>
  <si>
    <t>Voltage dips</t>
  </si>
  <si>
    <t>Voltage swell</t>
  </si>
  <si>
    <t>Voltage spike (impulsive transient)</t>
  </si>
  <si>
    <t>Waveform distortion</t>
  </si>
  <si>
    <t>TV or radio interference</t>
  </si>
  <si>
    <t>Noise from appliances</t>
  </si>
  <si>
    <t>Complaints by Likely Cause (%)</t>
  </si>
  <si>
    <t>Network equipment faulty</t>
  </si>
  <si>
    <t>Network interference by NSP equipment</t>
  </si>
  <si>
    <t>Network interference by another customer</t>
  </si>
  <si>
    <t>Network limitation</t>
  </si>
  <si>
    <t>Customer internal problem</t>
  </si>
  <si>
    <t>No problem identified</t>
  </si>
  <si>
    <t>Environmental</t>
  </si>
  <si>
    <t>Table 3: Customer service</t>
  </si>
  <si>
    <t>Timely provision of services</t>
  </si>
  <si>
    <t>Connections not made on agreed date</t>
  </si>
  <si>
    <t>Timely repair of faulty streetlights</t>
  </si>
  <si>
    <t>Streetlights - average monthly number "out"</t>
  </si>
  <si>
    <t>Streetlights - not repaired by "fix by" date</t>
  </si>
  <si>
    <t>Streetlights - average number of days to repair</t>
  </si>
  <si>
    <t>Total streetlights</t>
  </si>
  <si>
    <t>Call Centre Performance (number, unless stated)</t>
  </si>
  <si>
    <t>Calls to call centre fault line</t>
  </si>
  <si>
    <t>Calls to fault line not answered within 30 seconds</t>
  </si>
  <si>
    <t>Calls to fault line - average waiting time before call answered</t>
  </si>
  <si>
    <t>Calls abandoned - percentage</t>
  </si>
  <si>
    <t>Call centre - number of overload events</t>
  </si>
  <si>
    <t>Customer complaints (number)</t>
  </si>
  <si>
    <t>Complaint - reliability of supply</t>
  </si>
  <si>
    <t>Complaint - technical quality of supply</t>
  </si>
  <si>
    <t>Complaint - administrative process or customer service</t>
  </si>
  <si>
    <t>Complaint - connection or augmentation</t>
  </si>
  <si>
    <t>Complaint - other</t>
  </si>
  <si>
    <t>Total complaints</t>
  </si>
  <si>
    <t>Number of distribution customers (average)</t>
  </si>
  <si>
    <t>Unplanned interruptions
(SAIFI) (including excluded events and MEDs)</t>
  </si>
  <si>
    <t>Unplanned interruptions (SAIFI)
(after removing excluded events and MEDs)</t>
  </si>
  <si>
    <t>Electricity DNSP Annual Reporting Template</t>
  </si>
  <si>
    <t>Cover sheet</t>
  </si>
  <si>
    <t>1a. STPIS - Reliability</t>
  </si>
  <si>
    <t>1b. STPIS - Customer service</t>
  </si>
  <si>
    <t>5b. Network data - feeder reliability</t>
  </si>
  <si>
    <t>1c. STPIS - Daily performance</t>
  </si>
  <si>
    <t>5d. Network data - planned outages</t>
  </si>
  <si>
    <t>1f. STPIS - GSL</t>
  </si>
  <si>
    <t>7. Asset installation</t>
  </si>
  <si>
    <t>This information is collected to inform the application of the STPIS to the DNSP in future regulatory periods. The information is also collected to monitor network performance, and may be used in performance reports.</t>
  </si>
  <si>
    <t>This information is used to monitor the service performance of the DNSP, and assist the AER understand service outcomes for customers. The information will inform the AER’s assessment of future service improvement expenditure proposals by the DNSP. The information may be used in performance reports.</t>
  </si>
  <si>
    <t>Table 3: Average distribution customer numbers</t>
  </si>
  <si>
    <t>Average distribution customer numbers</t>
  </si>
  <si>
    <t>Customer numbers start of period</t>
  </si>
  <si>
    <t>Customer numbers end of period</t>
  </si>
  <si>
    <t>SAIDI  - after removing excluded events</t>
  </si>
  <si>
    <t>SAIFI  - after removing excluded events</t>
  </si>
  <si>
    <t xml:space="preserve"> Dark blue - Headings</t>
  </si>
  <si>
    <t>Yellow - Input cells</t>
  </si>
  <si>
    <t>Grey - No inputs required</t>
  </si>
  <si>
    <r>
      <rPr>
        <b/>
        <sz val="10"/>
        <rFont val="Arial"/>
        <family val="2"/>
      </rPr>
      <t>Note:</t>
    </r>
    <r>
      <rPr>
        <sz val="10"/>
        <rFont val="Arial"/>
        <family val="2"/>
      </rPr>
      <t xml:space="preserve"> the excluded events to be removed from the data refer only to events listed in clause 3.3(a) of the STPIS, with respect to reliability data, and in clause 5.4(a) of the STPIS with respect to customer service parameters.</t>
    </r>
  </si>
  <si>
    <t>Click here for details.</t>
  </si>
  <si>
    <t>1d. STPIS - MED threshold (deleted)</t>
  </si>
  <si>
    <t>1e. STPIS - Exclusions (deleted)</t>
  </si>
  <si>
    <t>2. Demand (deleted)</t>
  </si>
  <si>
    <t>4. General Information (deleted)</t>
  </si>
  <si>
    <t>5a. Network data - outages (deleted)</t>
  </si>
  <si>
    <t>5c. Network data - outages (deleted)</t>
  </si>
  <si>
    <t>6. Weighted average cost of debt (deleted)</t>
  </si>
  <si>
    <t>7. Asset installation (deleted)</t>
  </si>
  <si>
    <t>Amendments - RIN rationalisation</t>
  </si>
  <si>
    <t>Information no longer required from Annual Reporting RIN</t>
  </si>
  <si>
    <t>Reasoning</t>
  </si>
  <si>
    <t>(workbook/worksheet/table/row-column-cell)</t>
  </si>
  <si>
    <t>Non-financial information templates</t>
  </si>
  <si>
    <t>1c. STPIS Daily performance (excl customer service data)</t>
  </si>
  <si>
    <t>All SAIDI, SAIFI and MED information – cols C-V, Y</t>
  </si>
  <si>
    <t>Information in Category analysis RIN  Worksheet 6.3</t>
  </si>
  <si>
    <t>1d. STPIS MED threshhold</t>
  </si>
  <si>
    <t>Entire worksheet</t>
  </si>
  <si>
    <t>Information derived from Category analysis RIN Worksheet 6.3</t>
  </si>
  <si>
    <t>1e. STPIS Exclusions</t>
  </si>
  <si>
    <t>Information in Category analysis RIN Table 6.3.1</t>
  </si>
  <si>
    <t>Information in Category analysis RIN  Worksheets 5.3 and 5.4</t>
  </si>
  <si>
    <t>4. General information</t>
  </si>
  <si>
    <t>•         Information in Benchmarking RIN Tables 5.1.1, 5.2.1, 5.2, 5.2.2
•         Information in Benchmarking RIN Tables 7.3
•         Information in Benchmarking RIN Tables 8.3
•         Information in Category analysis RIN  Worksheet 2.11, 5.2
•         Redundant Information</t>
  </si>
  <si>
    <t xml:space="preserve">5a Network data outages </t>
  </si>
  <si>
    <t>5c Causes of outages</t>
  </si>
  <si>
    <t xml:space="preserve">Redundant Information </t>
  </si>
  <si>
    <t>Information in Category analysis RIN  Worksheet 5.2</t>
  </si>
  <si>
    <t>The information in templates 5b and 5d is used to monitor network performance and service outcomes for network customers. It will inform the AER's review of service improvement expenditure in future regulatory periods.</t>
  </si>
  <si>
    <t>Amendments made on 6 August 2014.</t>
  </si>
  <si>
    <t>KANDOS - Australian Cement Co &amp; Transformer No.6 (22kV)  - 87222</t>
  </si>
  <si>
    <t>Rural Short</t>
  </si>
  <si>
    <t>RICHMOND - Londonderry Rd + Blacktown Rd - 4368</t>
  </si>
  <si>
    <t>ST MARYS - Rebecca St - 5501</t>
  </si>
  <si>
    <t>HORSLEY PARK - Delaware Rd + Aux No 2 - 8711</t>
  </si>
  <si>
    <t>HORSLEY PARK - Redmayne Rd - 8715</t>
  </si>
  <si>
    <t>HORSLEY PARK - Burley Rd + Aux No 3 - 8718</t>
  </si>
  <si>
    <t>KURRAJONG - Greggs Rd - 8798</t>
  </si>
  <si>
    <t>KURRAJONG - Bilpin + Aux No 1 - 8799</t>
  </si>
  <si>
    <t>KURRAJONG - Grose Vale Rd + Aux No 2 - 8801</t>
  </si>
  <si>
    <t>KURRAJONG - Comleroy Rd - 8802</t>
  </si>
  <si>
    <t>NORTH RICHMOND - Arthur Phillip Dr + Aux No 1 - 10286</t>
  </si>
  <si>
    <t>NORTH RICHMOND - Tennyson Rd - 10289</t>
  </si>
  <si>
    <t>NORTH RICHMOND - Kurrajong - 10290</t>
  </si>
  <si>
    <t>KEMBLA GRANGE - West Dapto Rd - 25449</t>
  </si>
  <si>
    <t>KEMBLA GRANGE - Redalls Rd South East - 25450</t>
  </si>
  <si>
    <t>KEMBLA GRANGE - Redalls Rd West - 25451</t>
  </si>
  <si>
    <t>PRESTONS - Rynan Av - 25744</t>
  </si>
  <si>
    <t>NARELLAN - AUXILLARY NUMBER 3 - 27035</t>
  </si>
  <si>
    <t>NORTH RICHMOND - Mokari St - 27446</t>
  </si>
  <si>
    <t>NORTH RICHMOND - Stephen St + Aux No 2 - 27454</t>
  </si>
  <si>
    <t>WISEMANS - Wisemans Ferry &amp; Aux No.1  - 35418</t>
  </si>
  <si>
    <t>SPRINGWOOD - Sir Henry's Pde - 35693</t>
  </si>
  <si>
    <t>SPRINGWOOD - Sun Valley Road - 35695</t>
  </si>
  <si>
    <t>TAHMOOR - Bargo - 35815</t>
  </si>
  <si>
    <t>TAHMOOR - Bronzewing Street - 35816</t>
  </si>
  <si>
    <t>TAHMOOR - Linsell Place and Aux No. 2 - 35818</t>
  </si>
  <si>
    <t>TAHMOOR - Emmett Street - 35824</t>
  </si>
  <si>
    <t>TAHMOOR - Stratford Rd - 35825</t>
  </si>
  <si>
    <t>TAHMOOR - Rockford Road - 35827</t>
  </si>
  <si>
    <t>MALDON - Pheasants Nest - 35980</t>
  </si>
  <si>
    <t>MALDON - Haddon Place - 35981</t>
  </si>
  <si>
    <t>MALDON - Douglas Park - 35982</t>
  </si>
  <si>
    <t>MALDON - Picton - 35983</t>
  </si>
  <si>
    <t>MALDON - Razorback - 35988</t>
  </si>
  <si>
    <t>MALDON - Wilton - 35989</t>
  </si>
  <si>
    <t>MALDON - Lakesland - 35990</t>
  </si>
  <si>
    <t>WERRINGTON - Palmyra Rd  - 41533</t>
  </si>
  <si>
    <t>HINCHINBROOK - Second Ave - 48185</t>
  </si>
  <si>
    <t>HINCHINBROOK - Fifteenth Ave - 48196</t>
  </si>
  <si>
    <t>EMU PLAINS - Palomino Rd &amp; Auxiliary No 1 - 55354</t>
  </si>
  <si>
    <t>MEADOW FLAT - Mount Lambie - 57448</t>
  </si>
  <si>
    <t>MALDON - Tahmoor - 61617</t>
  </si>
  <si>
    <t>ILFORD HALL - Ilford Hall Rd - 77674</t>
  </si>
  <si>
    <t>KANDOS - Charbon Clandulla - 87218</t>
  </si>
  <si>
    <t>KANDOS - Rylstone - 87220</t>
  </si>
  <si>
    <t>KANDOS - APC Works - 87223</t>
  </si>
  <si>
    <t>A051</t>
  </si>
  <si>
    <t>RIVERSTONE - Nelson Rd + Aux No 3 - A051</t>
  </si>
  <si>
    <t>A052</t>
  </si>
  <si>
    <t>RIVERSTONE - Richmond Rd  - A052</t>
  </si>
  <si>
    <t>A055</t>
  </si>
  <si>
    <t>RIVERSTONE - Dingle St &amp; Cap Bank 3  - A055</t>
  </si>
  <si>
    <t>A095</t>
  </si>
  <si>
    <t>LUDDENHAM - RAAF/RAN Central Reserve - A095</t>
  </si>
  <si>
    <t>A096</t>
  </si>
  <si>
    <t>LUDDENHAM - Littlefields Rd + Aux No 1 - A096</t>
  </si>
  <si>
    <t>A098</t>
  </si>
  <si>
    <t>LUDDENHAM - Luddenham + Aux No 2 - A098</t>
  </si>
  <si>
    <t>APC2</t>
  </si>
  <si>
    <t>ALBION PARK - Albion Park West (APC2/A) &amp; Jamberoo Rd (APC2/B)  - APC2</t>
  </si>
  <si>
    <t>APD2</t>
  </si>
  <si>
    <t>ALBION PARK - Albion Park Rail - APD2</t>
  </si>
  <si>
    <t>BDC2</t>
  </si>
  <si>
    <t>BOMADERRY - North Bomaderry - BDC2</t>
  </si>
  <si>
    <t>BDF2</t>
  </si>
  <si>
    <t>BOMADERRY - Cambewarra - BDF2</t>
  </si>
  <si>
    <t>BDG2</t>
  </si>
  <si>
    <t>BOMADERRY - Meroo Meadow &amp; Aux Transf No1  - BDG2</t>
  </si>
  <si>
    <t>BGA2</t>
  </si>
  <si>
    <t>BOLONG - Shoalhaven Heads - BGA2</t>
  </si>
  <si>
    <t>BK1251</t>
  </si>
  <si>
    <t>BLACKHEATH - Future - BK1251</t>
  </si>
  <si>
    <t>BK1288</t>
  </si>
  <si>
    <t>BLACKHEATH - Cleopatra St - BK1288</t>
  </si>
  <si>
    <t>BK1299</t>
  </si>
  <si>
    <t>BLACKHEATH - Sunbeam Ave &amp; Aux Bus No2  - BK1299</t>
  </si>
  <si>
    <t>BLA2</t>
  </si>
  <si>
    <t>BWA2</t>
  </si>
  <si>
    <t>BOWRAL - Burradoo - BWA2</t>
  </si>
  <si>
    <t>BWC2</t>
  </si>
  <si>
    <t>BOWRAL - Mt Gibraltar - BWC2</t>
  </si>
  <si>
    <t>BWE2</t>
  </si>
  <si>
    <t>BOWRAL - Kangaloon - BWE2</t>
  </si>
  <si>
    <t>BWF2</t>
  </si>
  <si>
    <t>BOWRAL - Old South Rd - BWF2</t>
  </si>
  <si>
    <t>BWH2</t>
  </si>
  <si>
    <t>BOWRAL - Centennial Rd - BWH2</t>
  </si>
  <si>
    <t>BYB2</t>
  </si>
  <si>
    <t>BERRY - Berry Mountain  - BYB2</t>
  </si>
  <si>
    <t>BYC2</t>
  </si>
  <si>
    <t>BERRY - Woodhill  - BYC2</t>
  </si>
  <si>
    <t>BYD2</t>
  </si>
  <si>
    <t>BERRY - Shoalhaven Heads Central  - BYD2</t>
  </si>
  <si>
    <t>BYE2</t>
  </si>
  <si>
    <t>BERRY - Jaspers Brush - BYE2</t>
  </si>
  <si>
    <t>BYG2</t>
  </si>
  <si>
    <t>BERRY - Shoalhaven Heads Nth  - BYG2</t>
  </si>
  <si>
    <t>C847</t>
  </si>
  <si>
    <t>EMU PLAINS - Sheens Ln - C847</t>
  </si>
  <si>
    <t>CD1230</t>
  </si>
  <si>
    <t>CAWDOR - Mayfarm Rd - CD1230</t>
  </si>
  <si>
    <t>CD1234</t>
  </si>
  <si>
    <t>CAWDOR - West Brook Rd - CD1234</t>
  </si>
  <si>
    <t>CD1271</t>
  </si>
  <si>
    <t>CAWDOR - The Old Oaks Rd - CD1271</t>
  </si>
  <si>
    <t>CLA2</t>
  </si>
  <si>
    <t>CULBURRA - Greenwell Point - CLA2</t>
  </si>
  <si>
    <t>CLC2</t>
  </si>
  <si>
    <t>CULBURRA - Culburra  - CLC2</t>
  </si>
  <si>
    <t>CLD2</t>
  </si>
  <si>
    <t>CULBURRA - Callala - CLD2</t>
  </si>
  <si>
    <t>CT1225</t>
  </si>
  <si>
    <t>CAMPBELLTOWN - Badgally Rd - CT1225</t>
  </si>
  <si>
    <t>CT1262</t>
  </si>
  <si>
    <t>CAMPBELLTOWN - Menangle Rd - CT1262</t>
  </si>
  <si>
    <t>CX1210</t>
  </si>
  <si>
    <t>CATTAI - Ebenezer - CX1210</t>
  </si>
  <si>
    <t>CX1232</t>
  </si>
  <si>
    <t>CATTAI - Sackville - CX1232</t>
  </si>
  <si>
    <t>CX1273</t>
  </si>
  <si>
    <t>CATTAI - Maroota - CX1273</t>
  </si>
  <si>
    <t>D810</t>
  </si>
  <si>
    <t>WISEMANS - Leets Vale - D810</t>
  </si>
  <si>
    <t>D813</t>
  </si>
  <si>
    <t>WISEMANS - Laughtondale - D813</t>
  </si>
  <si>
    <t>D814</t>
  </si>
  <si>
    <t>WISEMANS - MacDonald - D814</t>
  </si>
  <si>
    <t>DFA2</t>
  </si>
  <si>
    <t>DARKES FOREST - Princes Hwy  - DFA2</t>
  </si>
  <si>
    <t>DFC2</t>
  </si>
  <si>
    <t>DARKES FOREST - Coalcliff  - DFC2</t>
  </si>
  <si>
    <t>DP1210</t>
  </si>
  <si>
    <t>DAPTO - Marshall St Sth &amp; Aux No3 - DP1210</t>
  </si>
  <si>
    <t>DP1284</t>
  </si>
  <si>
    <t>DAPTO - Cleveland Rd West - DP1284</t>
  </si>
  <si>
    <t>GG1232</t>
  </si>
  <si>
    <t>GERRINGONG - Highway Nth &amp; Aux No3  - GG1232</t>
  </si>
  <si>
    <t>GG1269</t>
  </si>
  <si>
    <t>GERRINGONG - Gerroa  - GG1269</t>
  </si>
  <si>
    <t>GG1295</t>
  </si>
  <si>
    <t>GERRINGONG - Foxground &amp; Aux No2  - GG1295</t>
  </si>
  <si>
    <t>H745</t>
  </si>
  <si>
    <t>OAKDALE - Burragorang Rd - H745</t>
  </si>
  <si>
    <t>HBA2</t>
  </si>
  <si>
    <t>HELENSBURGH - Otford Rd  - HBA2</t>
  </si>
  <si>
    <t>HKC2</t>
  </si>
  <si>
    <t>HUSKISSON - Jervis Bay - HKC2</t>
  </si>
  <si>
    <t>HKD2</t>
  </si>
  <si>
    <t>HUSKISSON - Huskisson - HKD2</t>
  </si>
  <si>
    <t>HKE2</t>
  </si>
  <si>
    <t>HUSKISSON - Basinview - HKE2</t>
  </si>
  <si>
    <t>HKH2</t>
  </si>
  <si>
    <t>HUSKISSON - Worrowing Heights - HKH2</t>
  </si>
  <si>
    <t>J477</t>
  </si>
  <si>
    <t>MINTO - Westmoreland Rd - J477</t>
  </si>
  <si>
    <t>J497</t>
  </si>
  <si>
    <t>KENTLYN - Peppin Cres - J497</t>
  </si>
  <si>
    <t>JBA2</t>
  </si>
  <si>
    <t>JAMBEROO - Macquarie St  - JBA2</t>
  </si>
  <si>
    <t>JBB2</t>
  </si>
  <si>
    <t>JAMBEROO - Golden Valley Rd - JBB2</t>
  </si>
  <si>
    <t>KC1214</t>
  </si>
  <si>
    <t>KEMPS CREEK - Aldington Road  - KC1214</t>
  </si>
  <si>
    <t>KC1221</t>
  </si>
  <si>
    <t>KEMPS CREEK - Exeter Road - KC1221</t>
  </si>
  <si>
    <t>KC1236</t>
  </si>
  <si>
    <t>KEMPS CREEK - Clifton Ave - KC1236</t>
  </si>
  <si>
    <t>KC1262</t>
  </si>
  <si>
    <t>KEMPS CREEK - Cross Street - KC1262</t>
  </si>
  <si>
    <t>KC1284</t>
  </si>
  <si>
    <t>KEMPS CREEK - Gurner Ave - KC1284</t>
  </si>
  <si>
    <t>KC1288</t>
  </si>
  <si>
    <t>KEMPS CREEK - Mamre Road - KC1288</t>
  </si>
  <si>
    <t>KME2</t>
  </si>
  <si>
    <t>KIAMA - Brown Street - KME2</t>
  </si>
  <si>
    <t>KVA2</t>
  </si>
  <si>
    <t>KANGAROO VALLEY - Mount Scanzi Rd  - KVA2</t>
  </si>
  <si>
    <t>KVB2</t>
  </si>
  <si>
    <t>KANGAROO VALLEY - Kangaroo Valley - KVB2</t>
  </si>
  <si>
    <t>KVC2</t>
  </si>
  <si>
    <t>KVD2</t>
  </si>
  <si>
    <t>L579</t>
  </si>
  <si>
    <t>LITHGOW - Roy St - L579</t>
  </si>
  <si>
    <t>L582</t>
  </si>
  <si>
    <t>LITHGOW - Lowther - L582</t>
  </si>
  <si>
    <t>L584</t>
  </si>
  <si>
    <t>LITHGOW - Marrangaroo - L584</t>
  </si>
  <si>
    <t>L585</t>
  </si>
  <si>
    <t>LITHGOW - Laurence St + Aux No 2 - L585</t>
  </si>
  <si>
    <t>L588</t>
  </si>
  <si>
    <t>LITHGOW - Hartley - L588</t>
  </si>
  <si>
    <t>L591</t>
  </si>
  <si>
    <t>LITHGOW - Old Bowenfels - L591</t>
  </si>
  <si>
    <t>L940</t>
  </si>
  <si>
    <t>GLOSSODIA - Singleton Rd - L940</t>
  </si>
  <si>
    <t>L941</t>
  </si>
  <si>
    <t>GLOSSODIA - Spinks Rd - L941</t>
  </si>
  <si>
    <t>L942</t>
  </si>
  <si>
    <t>GLOSSODIA - Wilberforce + Aux No 1 - L942</t>
  </si>
  <si>
    <t>L946</t>
  </si>
  <si>
    <t>GLOSSODIA - Aux No.2 - L946</t>
  </si>
  <si>
    <t>L947</t>
  </si>
  <si>
    <t>GLOSSODIA - Chestnut Dr - L947</t>
  </si>
  <si>
    <t>L948</t>
  </si>
  <si>
    <t>GLOSSODIA - Shepherds Rd - L948</t>
  </si>
  <si>
    <t>M399</t>
  </si>
  <si>
    <t>LITHGOW - Geordie St - M399</t>
  </si>
  <si>
    <t>MG1219</t>
  </si>
  <si>
    <t>MITTAGONG - Yerrimbool - MG1219</t>
  </si>
  <si>
    <t>MG1234</t>
  </si>
  <si>
    <t>MITTAGONG - Bong Bong Rd - MG1234</t>
  </si>
  <si>
    <t>MG1267</t>
  </si>
  <si>
    <t>MITTAGONG - Hilltop - MG1267</t>
  </si>
  <si>
    <t>MG1282</t>
  </si>
  <si>
    <t>MITTAGONG - Willow Vale - MG1282</t>
  </si>
  <si>
    <t>MG1286</t>
  </si>
  <si>
    <t>MITTAGONG - Welby - MG1286</t>
  </si>
  <si>
    <t>MR2232</t>
  </si>
  <si>
    <t>MUNGERIE PARK - Annangrove Rd - MR2232</t>
  </si>
  <si>
    <t>MVB2</t>
  </si>
  <si>
    <t>MOSS VALE - Headlams Rd - MVB2</t>
  </si>
  <si>
    <t>MVC2</t>
  </si>
  <si>
    <t>MOSS VALE - Medway - MVC2</t>
  </si>
  <si>
    <t>MVD2</t>
  </si>
  <si>
    <t>MOSS VALE - Moss Vale - MVD2</t>
  </si>
  <si>
    <t>MVE2</t>
  </si>
  <si>
    <t>MOSS VALE - Sutton Forest - MVE2</t>
  </si>
  <si>
    <t>MVF2</t>
  </si>
  <si>
    <t>MOSS VALE - Nowra Rd - MVF2</t>
  </si>
  <si>
    <t>MVH2</t>
  </si>
  <si>
    <t>MOSS VALE - Semkin Rd - MVH2</t>
  </si>
  <si>
    <t>MYE2</t>
  </si>
  <si>
    <t>MOUNT OUSLEY - Dumfries Ave  - MYE2</t>
  </si>
  <si>
    <t>NA1207</t>
  </si>
  <si>
    <t>NOWRA - Kalandar St - NA1207</t>
  </si>
  <si>
    <t>NA1225</t>
  </si>
  <si>
    <t>NOWRA - Albatross Rd - NA1225</t>
  </si>
  <si>
    <t>NA1270</t>
  </si>
  <si>
    <t>NOWRA - West Nowra - NA1270</t>
  </si>
  <si>
    <t>NG1210</t>
  </si>
  <si>
    <t>NORTH WARRAGAMBA - Silverdale - NG1210</t>
  </si>
  <si>
    <t>NG1299</t>
  </si>
  <si>
    <t>NORTH WARRAGAMBA - PMS 26047 - NG1299</t>
  </si>
  <si>
    <t>NN1214</t>
  </si>
  <si>
    <t>NEPEAN - Glenlee Rd - NN1214</t>
  </si>
  <si>
    <t>NN1233</t>
  </si>
  <si>
    <t>NEPEAN - Kirkham Ln - NN1233</t>
  </si>
  <si>
    <t>NN1251</t>
  </si>
  <si>
    <t>NEPEAN - Cawdor Rd - NN1251</t>
  </si>
  <si>
    <t>OA1207</t>
  </si>
  <si>
    <t>THE OAKS - John St  - OA1207</t>
  </si>
  <si>
    <t>OA1233</t>
  </si>
  <si>
    <t>THE OAKS - Werriberri St - OA1233</t>
  </si>
  <si>
    <t>OA1244</t>
  </si>
  <si>
    <t>THE OAKS - Quarry Rd - OA1244</t>
  </si>
  <si>
    <t>P608</t>
  </si>
  <si>
    <t>R208</t>
  </si>
  <si>
    <t>WENTWORTH FALLS - Hill St - R208</t>
  </si>
  <si>
    <t>R210</t>
  </si>
  <si>
    <t>WENTWORTH FALLS - Banksia Rd - R210</t>
  </si>
  <si>
    <t>R211</t>
  </si>
  <si>
    <t>WENTWORTH FALLS - Waratah Rd - R211</t>
  </si>
  <si>
    <t>R260</t>
  </si>
  <si>
    <t>HARTLEY VALE - Clarence-Mt Wilson - R260</t>
  </si>
  <si>
    <t>R290</t>
  </si>
  <si>
    <t>R293</t>
  </si>
  <si>
    <t>RBA2</t>
  </si>
  <si>
    <t>ROBERTSON - Burrawang - RBA2</t>
  </si>
  <si>
    <t>RBB2</t>
  </si>
  <si>
    <t>ROBERTSON - Knights Hill  - RBB2</t>
  </si>
  <si>
    <t>RBC2</t>
  </si>
  <si>
    <t>RBD2</t>
  </si>
  <si>
    <t>RBE2</t>
  </si>
  <si>
    <t>ROBERTSON - East Kangaloon - RBE2</t>
  </si>
  <si>
    <t>RW1218</t>
  </si>
  <si>
    <t>RINGWOOD - Ellsmore Rd - RW1218</t>
  </si>
  <si>
    <t>RW1229</t>
  </si>
  <si>
    <t>RINGWOOD - Werai  - RW1229</t>
  </si>
  <si>
    <t>RW1255</t>
  </si>
  <si>
    <t>RINGWOOD - Penrose - RW1255</t>
  </si>
  <si>
    <t>RW1281</t>
  </si>
  <si>
    <t>RINGWOOD - Exeter - RW1281</t>
  </si>
  <si>
    <t>RW1292</t>
  </si>
  <si>
    <t>RINGWOOD - Bundanoon - RW1292</t>
  </si>
  <si>
    <t>S735</t>
  </si>
  <si>
    <t>KENTHURST - Pitt Town Rd - S735</t>
  </si>
  <si>
    <t>S737</t>
  </si>
  <si>
    <t>KENTHURST - Roughley Rd - S737</t>
  </si>
  <si>
    <t>S738</t>
  </si>
  <si>
    <t>KENTHURST - Old Northern Rd + Aux No 3 - S738</t>
  </si>
  <si>
    <t>S740</t>
  </si>
  <si>
    <t>KENTHURST - Kenthurst Rd + Aux No 2 - S740</t>
  </si>
  <si>
    <t>S741</t>
  </si>
  <si>
    <t>KENTHURST - Emperor Rd - S741</t>
  </si>
  <si>
    <t>S743</t>
  </si>
  <si>
    <t>KENTHURST - Glenorie - S743</t>
  </si>
  <si>
    <t>S764</t>
  </si>
  <si>
    <t>GLENMORE PARK - Homestead Rd - S764</t>
  </si>
  <si>
    <t>S786</t>
  </si>
  <si>
    <t>CRANEBROOK - Castlereagh Rd  - S786</t>
  </si>
  <si>
    <t>S788</t>
  </si>
  <si>
    <t>CRANEBROOK - Crane Enfield - S788</t>
  </si>
  <si>
    <t>SHJ2</t>
  </si>
  <si>
    <t>SHELLHARBOUR - Jindabyne - SHJ2</t>
  </si>
  <si>
    <t>SN1230</t>
  </si>
  <si>
    <t>SOUTH NOWRA - Falls Creek - SN1230</t>
  </si>
  <si>
    <t>SN1282</t>
  </si>
  <si>
    <t>SOUTH NOWRA - Albatross No2 - SN1282</t>
  </si>
  <si>
    <t>SXB2</t>
  </si>
  <si>
    <t>SUSSEX INLET - Sussex South - SXB2</t>
  </si>
  <si>
    <t>SXC2</t>
  </si>
  <si>
    <t>SUSSEX INLET - Wandandian - SXC2</t>
  </si>
  <si>
    <t>SXD2</t>
  </si>
  <si>
    <t>SUSSEX INLET - Berrara - SXD2</t>
  </si>
  <si>
    <t>SZ1122</t>
  </si>
  <si>
    <t>SOUTH WINDSOR - Woods Rd - SZ1122</t>
  </si>
  <si>
    <t>SZ1242</t>
  </si>
  <si>
    <t>SOUTH WINDSOR - Spare (Future Fairey Rd) - SZ1242</t>
  </si>
  <si>
    <t>SZ1322</t>
  </si>
  <si>
    <t>SOUTH WINDSOR - Ham St - SZ1322</t>
  </si>
  <si>
    <t>SZ1332</t>
  </si>
  <si>
    <t>SOUTH WINDSOR - Mulgrave Rd - SZ1332</t>
  </si>
  <si>
    <t>T828</t>
  </si>
  <si>
    <t>BLACKMANS FLAT - Wolgan Rd  - T828</t>
  </si>
  <si>
    <t>T831</t>
  </si>
  <si>
    <t>BLACKMANS FLAT - Lidsdale - T831</t>
  </si>
  <si>
    <t>T834</t>
  </si>
  <si>
    <t>BLACKMANS FLAT - Cullen Bullen - T834</t>
  </si>
  <si>
    <t>T836</t>
  </si>
  <si>
    <t>BLACKMANS FLAT - Brays Ln - T836</t>
  </si>
  <si>
    <t>T838</t>
  </si>
  <si>
    <t>PORTLAND - Portland - T838</t>
  </si>
  <si>
    <t>T841</t>
  </si>
  <si>
    <t>PORTLAND - Boulder Rd + Aux No 2 - T841</t>
  </si>
  <si>
    <t>T842</t>
  </si>
  <si>
    <t>PORTLAND - Pipers Flat Rd Sunny Corner - T842</t>
  </si>
  <si>
    <t>T868</t>
  </si>
  <si>
    <t>AMBARVALE - Appin Rd - T868</t>
  </si>
  <si>
    <t>TM1210</t>
  </si>
  <si>
    <t>TOMERONG - Pine Forest Road - TM1210</t>
  </si>
  <si>
    <t>TM1284</t>
  </si>
  <si>
    <t>TOMERONG - Hawken Road - TM1284</t>
  </si>
  <si>
    <t>ULE2</t>
  </si>
  <si>
    <t>ULLADULLA - Termeil - ULE2</t>
  </si>
  <si>
    <t>ULJ2</t>
  </si>
  <si>
    <t>ULLADULLA - Mollymook  - ULJ2</t>
  </si>
  <si>
    <t>ULL2</t>
  </si>
  <si>
    <t>ULLADULLA - Bawley Point  - ULL2</t>
  </si>
  <si>
    <t>W111</t>
  </si>
  <si>
    <t>APPIN - MacQuariedale Road + Aux  - W111</t>
  </si>
  <si>
    <t>W112</t>
  </si>
  <si>
    <t>APPIN - Brooks Point Rd - W112</t>
  </si>
  <si>
    <t>W114</t>
  </si>
  <si>
    <t>APPIN - Elladale Rd  - W114</t>
  </si>
  <si>
    <t>W124</t>
  </si>
  <si>
    <t>HAZELBROOK - Addington Rd - W124</t>
  </si>
  <si>
    <t>W126</t>
  </si>
  <si>
    <t>HAZELBROOK - Winbourne Rd - W126</t>
  </si>
  <si>
    <t>W127</t>
  </si>
  <si>
    <t>HAZELBROOK - Glendarra St - W127</t>
  </si>
  <si>
    <t>W163</t>
  </si>
  <si>
    <t>MEADOW FLAT - Tarana  - W163</t>
  </si>
  <si>
    <t>W164</t>
  </si>
  <si>
    <t>W185</t>
  </si>
  <si>
    <t>BOW BOWING - Midlothian Rd + Cap Bank No 1  - W185</t>
  </si>
  <si>
    <t>W188</t>
  </si>
  <si>
    <t>BOW BOWING - Denham Court Rd + Aux No 1 - W188</t>
  </si>
  <si>
    <t>WBC2</t>
  </si>
  <si>
    <t>WOMBARRA - Morrison Ave North  - WBC2</t>
  </si>
  <si>
    <t>WBD2</t>
  </si>
  <si>
    <t>WOMBARRA - Morrison Ave South - WBD2</t>
  </si>
  <si>
    <t>WBE2</t>
  </si>
  <si>
    <t>WOMBARRA - Clifton - WBE2</t>
  </si>
  <si>
    <t>WD1210</t>
  </si>
  <si>
    <t>WINDSOR - Cornwallis Rd - WD1210</t>
  </si>
  <si>
    <t>WD1221</t>
  </si>
  <si>
    <t>WINDSOR - Freemans Reach Rd - WD1221</t>
  </si>
  <si>
    <t>WD1225</t>
  </si>
  <si>
    <t>WINDSOR - Pitt Town Rd  - WD1225</t>
  </si>
  <si>
    <t>WD1247</t>
  </si>
  <si>
    <t>WINDSOR - Buckingham St  - WD1247</t>
  </si>
  <si>
    <t>WD1251</t>
  </si>
  <si>
    <t>WINDSOR - Union St  - WD1251</t>
  </si>
  <si>
    <t>WT1215</t>
  </si>
  <si>
    <t>WILTON - Condell Park Rd - WT1215</t>
  </si>
  <si>
    <t>X213</t>
  </si>
  <si>
    <t>ILFORD HALL - Aarons Pass - X213</t>
  </si>
  <si>
    <t>X217</t>
  </si>
  <si>
    <t>ILFORD HALL - Cherry Tree Hill - X217</t>
  </si>
  <si>
    <t>X482</t>
  </si>
  <si>
    <t>KANDOS - Dabee Rd &amp; Transformer No.3 (22kV) - X482</t>
  </si>
  <si>
    <t>X877</t>
  </si>
  <si>
    <t>BRINGELLY - Greendale Rd - X877</t>
  </si>
  <si>
    <t>X879</t>
  </si>
  <si>
    <t>BRINGELLY - The Northern Rd + Aux No 1 - X879</t>
  </si>
  <si>
    <t>X881</t>
  </si>
  <si>
    <t>BRINGELLY - Badgerys Creek Rd + Aux No 2  - X881</t>
  </si>
  <si>
    <t>YYA2</t>
  </si>
  <si>
    <t>YATTE YATTAH - North Conjola - YYA2</t>
  </si>
  <si>
    <t>YYB2</t>
  </si>
  <si>
    <t>YATTE YATTAH - Bendalong - YYB2</t>
  </si>
  <si>
    <t>MARAYONG - Vardys Rd + Tattersall Rd  - 1949</t>
  </si>
  <si>
    <t>MARAYONG - Bessemer St - 1950</t>
  </si>
  <si>
    <t>MARAYONG - Lalor Rd - 1952</t>
  </si>
  <si>
    <t>MARAYONG - Steel St + Madagascar Dr - 1954</t>
  </si>
  <si>
    <t>MARAYONG - Forge St &amp; Cap Bank 1  - 1956</t>
  </si>
  <si>
    <t>MARAYONG - Dalray St + Aux No 1 - 1957</t>
  </si>
  <si>
    <t>MARAYONG - Tattersalls Rd + Aux No 2 - 1958</t>
  </si>
  <si>
    <t>MARAYONG - Sunnyholt Rd + Northcott Rd - 1959</t>
  </si>
  <si>
    <t>MARAYONG - James Cook Dr + Gate Rd - 1960</t>
  </si>
  <si>
    <t>MARAYONG - Binney Rd &amp; Jopling Cres - 1962</t>
  </si>
  <si>
    <t>DUNDAS - Willoughby St &amp; Capacitor Bank No 3 - 2806</t>
  </si>
  <si>
    <t>DUNDAS - Mobbs Ln - 2807</t>
  </si>
  <si>
    <t>DUNDAS - Karingal + A/F Cell No 3 - 2809</t>
  </si>
  <si>
    <t>DUNDAS - Alexander St - 2810</t>
  </si>
  <si>
    <t>DUNDAS - Dunlop St - 2812</t>
  </si>
  <si>
    <t>DUNDAS - Felton Rd - 2813</t>
  </si>
  <si>
    <t>DUNDAS - Brand St + A/F Cell No 2 - 2815</t>
  </si>
  <si>
    <t>DUNDAS - Jenkins Rd - 2816</t>
  </si>
  <si>
    <t>DOONSIDE - Monash Rd - 2819</t>
  </si>
  <si>
    <t>DOONSIDE - Kildare Rd - 2822</t>
  </si>
  <si>
    <t>NORTHMEAD - Edison Pde - 3345</t>
  </si>
  <si>
    <t>NORTHMEAD - Hammers Rd East - 3347</t>
  </si>
  <si>
    <t>NORTHMEAD - Fitzwilliam Rd + Aux No 1 - 3348</t>
  </si>
  <si>
    <t>NORTHMEAD - Old Windsor Rd - 3351</t>
  </si>
  <si>
    <t>NORTHMEAD - Allambie Av - 3353</t>
  </si>
  <si>
    <t>NORTHMEAD - Barnetts Rd - 3357</t>
  </si>
  <si>
    <t>NORTHMEAD - Briens Rd - 3358</t>
  </si>
  <si>
    <t>NORTHMEAD - Glenn Av - 3360</t>
  </si>
  <si>
    <t>RICHMOND - Yarramundi Ln + Aux No 2 - 4370</t>
  </si>
  <si>
    <t>RICHMOND - Francis St + Aux No 1 - 4372</t>
  </si>
  <si>
    <t>RICHMOND - Hereford St &amp; Cap Bank 1  - 4374</t>
  </si>
  <si>
    <t>RICHMOND - West Market St - 4375</t>
  </si>
  <si>
    <t>YENNORA - Malta St - 4857</t>
  </si>
  <si>
    <t>YENNORA - Landon St - 4859</t>
  </si>
  <si>
    <t>YENNORA - Whitaker St + Aux No 1 - 4860</t>
  </si>
  <si>
    <t>YENNORA -  Matthes St &amp; Aux No.2 - 4866</t>
  </si>
  <si>
    <t>YENNORA - Seville St - 4867</t>
  </si>
  <si>
    <t>YENNORA - Normanby St - 4869</t>
  </si>
  <si>
    <t>YENNORA - Lisbon St - 4870</t>
  </si>
  <si>
    <t>YENNORA - Victory St - 4871</t>
  </si>
  <si>
    <t>YENNORA - Loftus St - 4873</t>
  </si>
  <si>
    <t>YENNORA - Borg Warner - 4874</t>
  </si>
  <si>
    <t>PARRAMATTA - Charles St - 5464</t>
  </si>
  <si>
    <t>PARRAMATTA - Cumberland News - 5471</t>
  </si>
  <si>
    <t>PARRAMATTA - Council Chambers - 5475</t>
  </si>
  <si>
    <t>PARRAMATTA - Civic Arcade - 5476</t>
  </si>
  <si>
    <t>PARRAMATTA - Telecom No 2 - 5479</t>
  </si>
  <si>
    <t>DUNDAS - Pennant Hills Rd &amp; Cap Bank 1  - 5494</t>
  </si>
  <si>
    <t>DUNDAS - Epping Rd - 5495</t>
  </si>
  <si>
    <t>DUNDAS - Warwick Rd + A/F Cell No 1 - 5496</t>
  </si>
  <si>
    <t>DUNDAS - Dundas Valley - 5498</t>
  </si>
  <si>
    <t>ST MARYS - Hewitt St - 5500</t>
  </si>
  <si>
    <t>ST MARYS - St Clair Ave  - 5503</t>
  </si>
  <si>
    <t>ST MARYS - Woodlands Rd + Aux No 1 - 5504</t>
  </si>
  <si>
    <t>ST MARYS - Desborough St + Aux No 2 - 5506</t>
  </si>
  <si>
    <t>ST MARYS - Tanderra St - 5507</t>
  </si>
  <si>
    <t>ST MARYS - Melville Rd - 5509</t>
  </si>
  <si>
    <t>ST MARYS - No 2 Tie - 5510</t>
  </si>
  <si>
    <t>ST MARYS - Creek St  - 5511</t>
  </si>
  <si>
    <t>LEABONS LANE - Pendant Av - 5867</t>
  </si>
  <si>
    <t>LEABONS LANE - Locke St &amp; Cap Bank 1  - 5868</t>
  </si>
  <si>
    <t>LEABONS LANE - James St - 5869</t>
  </si>
  <si>
    <t>LEABONS LANE - Leabons Lane &amp; Panorama Pde  - 5871</t>
  </si>
  <si>
    <t>LEABONS LANE - Lucretia Rd + Aux No 1 - 5872</t>
  </si>
  <si>
    <t>LEABONS LANE - Federal Rd &amp; Aux No 2  - 5874</t>
  </si>
  <si>
    <t>LEABONS LANE - Beaufort St  &amp; Cap Bank 2  - 5875</t>
  </si>
  <si>
    <t>LEABONS LANE - St Martins Cres - 5877</t>
  </si>
  <si>
    <t>MOOREBANK - Scrivener St - 6419</t>
  </si>
  <si>
    <t>MOOREBANK - Seton St &amp; Cap Bank1  - 6420</t>
  </si>
  <si>
    <t>MOOREBANK - Longstaff &amp; Cooper Ave  - 6421</t>
  </si>
  <si>
    <t>MOOREBANK - Maddecks Av - 6423</t>
  </si>
  <si>
    <t>MOOREBANK - Bridges Rd + Aux No 2 - 6426</t>
  </si>
  <si>
    <t>MOOREBANK - PMP Printing  - 6427</t>
  </si>
  <si>
    <t>MOOREBANK - Regent Cres - 6429</t>
  </si>
  <si>
    <t>MOOREBANK - Nuwarra Rd - 6430</t>
  </si>
  <si>
    <t>GREYSTANES - Braeside Rd - 7962</t>
  </si>
  <si>
    <t>GREYSTANES - Daffodil St - 7964</t>
  </si>
  <si>
    <t>GREYSTANES - Bolaro Av - 7966</t>
  </si>
  <si>
    <t>GREYSTANES - Cumberland Rd + Aux No 1 - 7967</t>
  </si>
  <si>
    <t>GREYSTANES - Betts Rd + Aux No 1 - 7970</t>
  </si>
  <si>
    <t>GREYSTANES - Rosewall St - 7972</t>
  </si>
  <si>
    <t>GREYSTANES - Merrylands Rd West - 7973</t>
  </si>
  <si>
    <t>GREYSTANES - Terry St - 7974</t>
  </si>
  <si>
    <t>GREYSTANES - Eldridge Rd - 7976</t>
  </si>
  <si>
    <t>GREYSTANES - Fox Industries - 7977</t>
  </si>
  <si>
    <t>GREYSTANES - Warren Rd - 7979</t>
  </si>
  <si>
    <t>GREYSTANES - Whalans Rd  - 7981</t>
  </si>
  <si>
    <t>SEVEN HILLS - Rowley St - 8610</t>
  </si>
  <si>
    <t>SEVEN HILLS - Abbott Rd - 8611</t>
  </si>
  <si>
    <t>SEVEN HILLS - Drum Reconditioners &amp; Cap Bank 1  - 8614</t>
  </si>
  <si>
    <t>SEVEN HILLS - Park Rd + Aux No 1 - 8615</t>
  </si>
  <si>
    <t>SEVEN HILLS - Lowana Cres - 8617</t>
  </si>
  <si>
    <t>SEVEN HILLS - Tucks Rd - 8618</t>
  </si>
  <si>
    <t>SEVEN HILLS - Barangaroo Rd - 8620</t>
  </si>
  <si>
    <t>SEVEN HILLS - Powers Rd + Aux No 2 - 8622</t>
  </si>
  <si>
    <t>KELLYVILLE - Roseberry Rd - 8641</t>
  </si>
  <si>
    <t>KELLYVILLE - York Rd &amp; Aux No 2  - 8645</t>
  </si>
  <si>
    <t>KELLYVILLE - Glenhaven Rd - 8648</t>
  </si>
  <si>
    <t>KELLYVILLE - Malonga Av - 8651</t>
  </si>
  <si>
    <t>KELLYVILLE - Craigmore Drive &amp; Cap Bank 3  - 8652</t>
  </si>
  <si>
    <t>PLUMPTON - Stuart Rd - 8675</t>
  </si>
  <si>
    <t>PLUMPTON - Kilbride Av - 8676</t>
  </si>
  <si>
    <t>PLUMPTON - Bunsen Av - 8677</t>
  </si>
  <si>
    <t>PLUMPTON - Hardy St - 8679</t>
  </si>
  <si>
    <t>PLUMPTON - Keesing Cres + Aux No.1  - 8680</t>
  </si>
  <si>
    <t>PLUMPTON - Stevenage Rd  - 8682</t>
  </si>
  <si>
    <t>PLUMPTON - Pringle Rd - 8683</t>
  </si>
  <si>
    <t>PLUMPTON - Popondetta Rd - 8685</t>
  </si>
  <si>
    <t>PLUMPTON - Bougainville Rd - 8686</t>
  </si>
  <si>
    <t>PLUMPTON - Cooma St  - 8690</t>
  </si>
  <si>
    <t>PLUMPTON - Mariana Cres - 8693</t>
  </si>
  <si>
    <t>HORSLEY PARK - Saxony Rd - 8716</t>
  </si>
  <si>
    <t>HORSLEY PARK - Wonderland - 8721</t>
  </si>
  <si>
    <t>NORTH ROCKS - Denistone Rd - 8734</t>
  </si>
  <si>
    <t>NORTH ROCKS - Yalding Av - 8735</t>
  </si>
  <si>
    <t>NORTH ROCKS - Barclay Rd - 8737</t>
  </si>
  <si>
    <t>NORTH ROCKS - Caprera Rd + Aux No 1 - 8738</t>
  </si>
  <si>
    <t>NORTH ROCKS - Stirling Av - 8741</t>
  </si>
  <si>
    <t>NORTH ROCKS - Becky Av + Aux No 2 - 8743</t>
  </si>
  <si>
    <t>NORTH ROCKS - Rifle Range Rd - 8744</t>
  </si>
  <si>
    <t>NORTH ROCKS - Lenton Pl - 8745</t>
  </si>
  <si>
    <t>BONNYRIGG - Hemphill Ave &amp; Cap. Bank 1  - 8762</t>
  </si>
  <si>
    <t>BONNYRIGG - Wearne Rd - 8764</t>
  </si>
  <si>
    <t>BONNYRIGG - Madson Pl - 8766</t>
  </si>
  <si>
    <t>BONNYRIGG - Humphries Rd + Aux No 1 - 8767</t>
  </si>
  <si>
    <t>BONNYRIGG - Edna Av  - 8770</t>
  </si>
  <si>
    <t>BONNYRIGG - Bradfield Cres - 8772</t>
  </si>
  <si>
    <t>BONNYRIGG - Kalang Rd - 8773</t>
  </si>
  <si>
    <t>BONNYRIGG - Homestead Rd - 8774</t>
  </si>
  <si>
    <t>BONNYRIGG - Holdin St - 8776</t>
  </si>
  <si>
    <t>BONNYRIGG - Bishop Cr - 8777</t>
  </si>
  <si>
    <t>BONNYRIGG - Bulls Rd - 8779</t>
  </si>
  <si>
    <t>BONNYRIGG - Kemp St &amp; Cap. Bank 3  - 8780</t>
  </si>
  <si>
    <t>BONNYRIGG - Porteous Street  - 8781</t>
  </si>
  <si>
    <t>KINGSWOOD - Stafford St - 9016</t>
  </si>
  <si>
    <t>KINGSWOOD - Parker St - 9017</t>
  </si>
  <si>
    <t>KINGSWOOD - Treetops Av - 9019</t>
  </si>
  <si>
    <t>KINGSWOOD - Fragar Rd - 9020</t>
  </si>
  <si>
    <t>KINGSWOOD - Penrose Cres + Aux No 2 - 9022</t>
  </si>
  <si>
    <t>KINGSWOOD - Westmont Dr &amp; Evan St - 9025</t>
  </si>
  <si>
    <t>KINGSWOOD - Hilliger Rd - 9027</t>
  </si>
  <si>
    <t>KINGSWOOD - Evans St + Aux No 3 - 9029</t>
  </si>
  <si>
    <t>KINGSWOOD - Second Av - 9030</t>
  </si>
  <si>
    <t>KINGSWOOD - Angophora Av - 9032</t>
  </si>
  <si>
    <t>KINGSWOOD - Colless St - 9033</t>
  </si>
  <si>
    <t>KINGSWOOD - Lethbridge St - 9034</t>
  </si>
  <si>
    <t>SHERWOOD - Albert St - 9046</t>
  </si>
  <si>
    <t>SHERWOOD - Myall St - 9047</t>
  </si>
  <si>
    <t>SHERWOOD - Chetwynd Rd - 9049</t>
  </si>
  <si>
    <t>SHERWOOD - Amherst + Aux No 1 - 9050</t>
  </si>
  <si>
    <t>SHERWOOD - Fowler Rd + Aux No 2 - 9052</t>
  </si>
  <si>
    <t>SHERWOOD - Harris St - 9055</t>
  </si>
  <si>
    <t>SHERWOOD - Charlotte St - 9056</t>
  </si>
  <si>
    <t>SHERWOOD - Mathews St - 9057</t>
  </si>
  <si>
    <t>SHERWOOD - Bristol St - 9059</t>
  </si>
  <si>
    <t>SHERWOOD - Grace Cres - 9060</t>
  </si>
  <si>
    <t>SHERWOOD - Gloucester Av - 9062</t>
  </si>
  <si>
    <t>KATOOMBA - Mort St - 10241</t>
  </si>
  <si>
    <t>KATOOMBA - Bowling Green Av - 10242</t>
  </si>
  <si>
    <t>KATOOMBA - Narrow Neck Rd - 10244</t>
  </si>
  <si>
    <t>KATOOMBA - Barton St + Aux No 1 - 10245</t>
  </si>
  <si>
    <t>KATOOMBA - Parke St + Aux No 2 - 10247</t>
  </si>
  <si>
    <t>KATOOMBA - Glenview St - 10248</t>
  </si>
  <si>
    <t>KATOOMBA - Camp St - 10250</t>
  </si>
  <si>
    <t>KATOOMBA - Cascade St - 10251</t>
  </si>
  <si>
    <t>NORTH RICHMOND - Pecks Rd - 10287</t>
  </si>
  <si>
    <t>NORTH PARRAMATTA - Church St - 16651</t>
  </si>
  <si>
    <t>NORTH PARRAMATTA - Mason St - 16653</t>
  </si>
  <si>
    <t>NORTH PARRAMATTA - Buller St - 16660</t>
  </si>
  <si>
    <t>NORTH PARRAMATTA - Villiers St - 16662</t>
  </si>
  <si>
    <t>NORTH PARRAMATTA - Thomas St - 16666</t>
  </si>
  <si>
    <t>ST MARYS - Chatsworth Rd - 17037</t>
  </si>
  <si>
    <t>ST MARYS - Leonard St - 17038</t>
  </si>
  <si>
    <t>ST MARYS - Eddie Rd  - 17039</t>
  </si>
  <si>
    <t>ARNDELL PARK - Spruce St  - 17058</t>
  </si>
  <si>
    <t>ARNDELL PARK - Vangelli St - 17059</t>
  </si>
  <si>
    <t>ARNDELL PARK - Honeman Cl &amp; Cap Bank 1  - 17061</t>
  </si>
  <si>
    <t>ARNDELL PARK - Arnotts No 1 - 17063</t>
  </si>
  <si>
    <t>ARNDELL PARK - Reen Rd &amp; Cap Bank 2  - 17069</t>
  </si>
  <si>
    <t>ARNDELL PARK - Hoadley Place  - 17070</t>
  </si>
  <si>
    <t>WEST CASTLE HILL - Gilbert Rd - 19816</t>
  </si>
  <si>
    <t>SPRINGWOOD - Silva Rd - 19856</t>
  </si>
  <si>
    <t>SPRINGWOOD - Prince St - 19857</t>
  </si>
  <si>
    <t>LENNOX - Cowper St -19870</t>
  </si>
  <si>
    <t>LENNOX - Glebe St - 19871</t>
  </si>
  <si>
    <t>PENRITH - Weir Rd - 19890</t>
  </si>
  <si>
    <t>PENRITH - Fibre Makers - 19891</t>
  </si>
  <si>
    <t>PENRITH - Caloola Av + Aux - 19894</t>
  </si>
  <si>
    <t>PENRITH - Coreen Av - 19898</t>
  </si>
  <si>
    <t>PENRITH - Belmore St - 20700</t>
  </si>
  <si>
    <t>PENRITH - Station St - 20716</t>
  </si>
  <si>
    <t>PENRITH - Ladbury Ave  - 20717</t>
  </si>
  <si>
    <t>PENRITH - Peachtree Rd  - 20718</t>
  </si>
  <si>
    <t>PENRITH - Performing Arts &amp; Aux 6B  - 20721</t>
  </si>
  <si>
    <t>PENRITH - Nepean Av - 20722</t>
  </si>
  <si>
    <t>PENRITH - Preston St  - 20723</t>
  </si>
  <si>
    <t>PENRITH - Glebe Pl - 20725</t>
  </si>
  <si>
    <t>PRESTONS - Corfield Road - 25737</t>
  </si>
  <si>
    <t>PRESTONS - Yerona St - 25738</t>
  </si>
  <si>
    <t>PRESTONS - Temp Camden Valley Way  - 25739</t>
  </si>
  <si>
    <t>PRESTONS - Narooma Dr - 25740</t>
  </si>
  <si>
    <t>PRESTONS - Camden Valley Way + Aux No 1  - 25741</t>
  </si>
  <si>
    <t>PRESTONS - Wroxham St - 25746</t>
  </si>
  <si>
    <t>PARKLEA - Ponytail Drive - 25773</t>
  </si>
  <si>
    <t>PARKLEA - Southwaite Cres - 25774</t>
  </si>
  <si>
    <t>PARKLEA - Gainsford Dr - 25775</t>
  </si>
  <si>
    <t>PARKLEA - Woolworths No. 1 - 25776</t>
  </si>
  <si>
    <t>PARKLEA - Lexington Dr - 25777</t>
  </si>
  <si>
    <t>PARKLEA - Lakewood Dr  - 25779</t>
  </si>
  <si>
    <t>PARKLEA - Yarrandale Dr - 25780</t>
  </si>
  <si>
    <t>PARKLEA - Majestic Drive - 25781</t>
  </si>
  <si>
    <t>PARKLEA - Elizabeth Macarthur Dr - 25782</t>
  </si>
  <si>
    <t>PARKLEA - Burns Road - 25783</t>
  </si>
  <si>
    <t>PARKLEA - Second Ponds Creek  - 25784</t>
  </si>
  <si>
    <t>NARELLAN - Chain-O-Ponds Cct  - 27027</t>
  </si>
  <si>
    <t>NARELLAN - Sedgwick St - 27029</t>
  </si>
  <si>
    <t>NARELLAN - Main St - 27030</t>
  </si>
  <si>
    <t>NARELLAN - Turner Rd - 27031</t>
  </si>
  <si>
    <t>NARELLAN - Hodges Pl - 27032</t>
  </si>
  <si>
    <t>NARELLAN - AUXILLARY NUMBER 2 - 27033</t>
  </si>
  <si>
    <t>NARELLAN - Hartley Rd - 27038</t>
  </si>
  <si>
    <t>NARELLAN - Curran Hill Dr - 27039</t>
  </si>
  <si>
    <t>NARELLAN - Tobruk Rd - 27040</t>
  </si>
  <si>
    <t>BOSSLEY PARK - Gallipoli St &amp; Cap Bank 2  - 27142</t>
  </si>
  <si>
    <t>WEST CASTLE HILL - Anella Av - 27187</t>
  </si>
  <si>
    <t>WEST CASTLE HILL - Hoyle Av - 27188</t>
  </si>
  <si>
    <t>WEST CASTLE HILL - Columbia Ct - 27189</t>
  </si>
  <si>
    <t>WEST CASTLE HILL - Fairway Drive - 27191</t>
  </si>
  <si>
    <t>WEST CASTLE HILL - Linksley Ave &amp; Aux 2  - 27194</t>
  </si>
  <si>
    <t>WEST CASTLE HILL - Kings Rd - 27200</t>
  </si>
  <si>
    <t>BOW BOWING - Barff Rd - 27334</t>
  </si>
  <si>
    <t>BOW BOWING - Lancaster St - 27335</t>
  </si>
  <si>
    <t>BOW BOWING - Brooks Road - 27339</t>
  </si>
  <si>
    <t>BOW BOWING - Slater Rd  - 27340</t>
  </si>
  <si>
    <t>NORTH RICHMOND - Terrace St - 27447</t>
  </si>
  <si>
    <t>QUARRIES - Boral Quarry HVC - 35001</t>
  </si>
  <si>
    <t>QUARRIES - Foundation Place - 35004</t>
  </si>
  <si>
    <t>QUARRIES - Driftway Dr - 35005</t>
  </si>
  <si>
    <t>QUARRIES - Butu Wargun Dr + Aux No 1 - 35006</t>
  </si>
  <si>
    <t>QUARRIES - Clunies Ross St and Aux No.2 - 35009</t>
  </si>
  <si>
    <t>QUARRIES - Daruga Av - 35010</t>
  </si>
  <si>
    <t>QUARRIES - Macquarie Goodman Commercial - 35011</t>
  </si>
  <si>
    <t>QUARRIES - Butler Rd - 35013</t>
  </si>
  <si>
    <t>QUARRIES - Bellevue Cct  - 35014</t>
  </si>
  <si>
    <t>QUARRIES - Reconciliation Dr South  - 35015</t>
  </si>
  <si>
    <t>BAULKHAM HILLS - Hillcrest Ave  - 35304</t>
  </si>
  <si>
    <t>BAULKHAM HILLS - Greenleaf Street - 35305</t>
  </si>
  <si>
    <t>BAULKHAM HILLS - Ballandella Road  - 35306</t>
  </si>
  <si>
    <t>BAULKHAM HILLS - Sirios St - 35307</t>
  </si>
  <si>
    <t>BAULKHAM HILLS - Oakes Road  - 35314</t>
  </si>
  <si>
    <t>BAULKHAM HILLS - Hurley Street  - 35315</t>
  </si>
  <si>
    <t>BAULKHAM HILLS - Goliath Avenue - 35325</t>
  </si>
  <si>
    <t>BAULKHAM HILLS - Carmel Place  - 35326</t>
  </si>
  <si>
    <t>BAULKHAM HILLS - Picasso Cres - 35327</t>
  </si>
  <si>
    <t>BAULKHAM HILLS - Reynolds St - 35333</t>
  </si>
  <si>
    <t>BAULKHAM HILLS - Gideon Street - 35335</t>
  </si>
  <si>
    <t>NORTH PARRAMATTA - Hub Feeder 7937  - 35386</t>
  </si>
  <si>
    <t>NORTH PARRAMATTA - ISABELLA ST - 35388</t>
  </si>
  <si>
    <t>NORTH PARRAMATTA - HAROLD ST - 35403</t>
  </si>
  <si>
    <t>NORTH PARRAMATTA - ALASKA AV - 35405</t>
  </si>
  <si>
    <t>HOMEPRIDE - Sydney Water &amp; Fresh Start Bakeries  - 35440</t>
  </si>
  <si>
    <t>HOMEPRIDE - LIVERPOOL WESTFIELD No 1 - 35441</t>
  </si>
  <si>
    <t>HOMEPRIDE - Northumberland St &amp; Liverpool Hospital No.3 - 35442</t>
  </si>
  <si>
    <t>HOMEPRIDE - Tindall Ave - 35443</t>
  </si>
  <si>
    <t>HOMEPRIDE - Viscount Pl + Aux No 1  - 35444</t>
  </si>
  <si>
    <t>LIVERPOOL - Christie St &amp; Aux No. 3 - 35569</t>
  </si>
  <si>
    <t>LIVERPOOL - Shepherd St - 35570</t>
  </si>
  <si>
    <t>LIVERPOOL - Hume Hwy - 35571</t>
  </si>
  <si>
    <t>LIVERPOOL - Hay St - 35572</t>
  </si>
  <si>
    <t>SPRINGWOOD - Hawkesbury Road - 35694</t>
  </si>
  <si>
    <t>SPRINGWOOD - Bland Street - 35696</t>
  </si>
  <si>
    <t>SPRINGWOOD - Fraser Road - 35701</t>
  </si>
  <si>
    <t>SPRINGWOOD - Greens Pde  - 35702</t>
  </si>
  <si>
    <t>WERRINGTON - Dunheved Cct South  - 35761</t>
  </si>
  <si>
    <t>WERRINGTON - Maple Street - 35762</t>
  </si>
  <si>
    <t>WERRINGTON - Bent Street - 35763</t>
  </si>
  <si>
    <t>WERRINGTON - Government Road  - 35764</t>
  </si>
  <si>
    <t>WERRINGTON - Griffith Street - 35765</t>
  </si>
  <si>
    <t>WERRINGTON - Glossop Street - 35766</t>
  </si>
  <si>
    <t>WERRINGTON - East Lane - 35767</t>
  </si>
  <si>
    <t>WERRINGTON - Rafter Pd  - 35768</t>
  </si>
  <si>
    <t>WERRINGTON - Links Road - 35769</t>
  </si>
  <si>
    <t>WERRINGTON - Dunheved East - 35771</t>
  </si>
  <si>
    <t>WERRINGTON - Drummond Ave  - 35772</t>
  </si>
  <si>
    <t>WERRINGTON - West Lane - 35773</t>
  </si>
  <si>
    <t>PARKLEA - Glenwood Drive &amp; Aux 3 - 41361</t>
  </si>
  <si>
    <t>PARKLEA - Dartford Street - 41362</t>
  </si>
  <si>
    <t>PARKLEA - Samantha Riley Dr  - 41363</t>
  </si>
  <si>
    <t>PARKLEA - Rouse Hill Town Centre 2  - 41365</t>
  </si>
  <si>
    <t>PARKLEA - Stanhope Parkway  - 41367</t>
  </si>
  <si>
    <t>WERRINGTON - PULLEY DR  - 41534</t>
  </si>
  <si>
    <t>WERRINGTON - Magnolia St  - 41535</t>
  </si>
  <si>
    <t>WERRINGTON - Hatherton Rd  - 41537</t>
  </si>
  <si>
    <t>NEWTON - Balmoral St - 46395</t>
  </si>
  <si>
    <t>NEWTON - Main St - 46397</t>
  </si>
  <si>
    <t>NEWTON - Westpoint No.2 - 46401</t>
  </si>
  <si>
    <t>ARNDELL PARK - Walters Road  - 46746</t>
  </si>
  <si>
    <t>ARNDELL PARK - Huntingwood Drive - 46748</t>
  </si>
  <si>
    <t>ARNDELL PARK - Lidco St - 46750</t>
  </si>
  <si>
    <t>ARNDELL PARK - Julie St - 46752</t>
  </si>
  <si>
    <t>ARNDELL PARK - Brabham Dr - 46770</t>
  </si>
  <si>
    <t>ARNDELL PARK - Desmond Drive - 46772</t>
  </si>
  <si>
    <t>ARNDELL PARK - Penny Pl - 46774</t>
  </si>
  <si>
    <t>HINCHINBROOK - Glen Innes Rd - 48161</t>
  </si>
  <si>
    <t>HINCHINBROOK - Merchant Way  - 48166</t>
  </si>
  <si>
    <t>HINCHINBROOK - Whitsunday Cct  - 48168</t>
  </si>
  <si>
    <t>HINCHINBROOK - Dominico CL - 48178</t>
  </si>
  <si>
    <t>HINCHINBROOK - Cowpasture Rd South - 48180</t>
  </si>
  <si>
    <t>HINCHINBROOK - Rottnest Ave  - 48189</t>
  </si>
  <si>
    <t>HINCHINBROOK - McGuiness Ave  - 48198</t>
  </si>
  <si>
    <t>HINCHINBROOK - Seventeenth Ave - 48203</t>
  </si>
  <si>
    <t>QUAKERS HILL - Petro Pump &amp; Aux No 2 - 48999</t>
  </si>
  <si>
    <t>QUAKERS HILL - Barnier Dr - 49001</t>
  </si>
  <si>
    <t>QUAKERS HILL - Rickard Rd - 49006</t>
  </si>
  <si>
    <t>QUAKERS HILL - Warrimoo Rd - 49008</t>
  </si>
  <si>
    <t>QUAKERS HILL - Narrabri Street  - 49010</t>
  </si>
  <si>
    <t>BELLA VISTA - Saxonvale Road  - 49319</t>
  </si>
  <si>
    <t>BELLA VISTA - Depford Ave  - 49328</t>
  </si>
  <si>
    <t>BELLA VISTA - Sydney Water  - 49335</t>
  </si>
  <si>
    <t>BELLA VISTA - Burbank Place  - 49337</t>
  </si>
  <si>
    <t>BELLA VISTA - Warooga Drive  - 49341</t>
  </si>
  <si>
    <t>BELLA VISTA - Bella Vista Drive  - 49348</t>
  </si>
  <si>
    <t>BELLA VISTA - Enterprise Data  - 49353</t>
  </si>
  <si>
    <t>BELLA VISTA - Prestige Ave  - 49357</t>
  </si>
  <si>
    <t>BELLA VISTA - Greenhill Drive  - 49362</t>
  </si>
  <si>
    <t>BELLA VISTA - Norwest Marketown  - 49382</t>
  </si>
  <si>
    <t>BELLA VISTA - Whitby Road  - 49391</t>
  </si>
  <si>
    <t>BELLA VISTA - Hillsong Church  - 49395</t>
  </si>
  <si>
    <t>BELLA VISTA - West Brook Hollow Road  - 49397</t>
  </si>
  <si>
    <t>SMITHFIELD - Dublin Street - 49914</t>
  </si>
  <si>
    <t>SMITHFIELD - Charles Street - 49915</t>
  </si>
  <si>
    <t>SMITHFIELD - Hamilton Rd  - 49916</t>
  </si>
  <si>
    <t>SMITHFIELD - Victoria Street - 49917</t>
  </si>
  <si>
    <t>SMITHFIELD - Hamersley St + Aux No 1  - 49918</t>
  </si>
  <si>
    <t>BONNYRIGG - Bonnyrigg Ave - 52237</t>
  </si>
  <si>
    <t>BONNYRIGG - Kinghorne Rd &amp; Aux No. 3  - 52238</t>
  </si>
  <si>
    <t>MOBILE 1 - Spare &amp; Ninth Ave  - 53312</t>
  </si>
  <si>
    <t>MOBILE 1 - Crimson St &amp; Spare  - 53314</t>
  </si>
  <si>
    <t>PRESTONS - Joshua Moore Drive - 53803</t>
  </si>
  <si>
    <t>PRESTONS - Edmondson Park South  - 53807</t>
  </si>
  <si>
    <t>PRESTONS - Parkers Farm Pl - 53809</t>
  </si>
  <si>
    <t>EASTERN CREEK - Mirvac Estate  - 54649</t>
  </si>
  <si>
    <t>EASTERN CREEK - DHL Central  - 54701</t>
  </si>
  <si>
    <t>EASTERN CREEK - Shale Pl  - 54703</t>
  </si>
  <si>
    <t>NARELLAN - Lasso Rd &amp; Narellan Rd  - 55163</t>
  </si>
  <si>
    <t>NARELLAN - Queen St  - 55167</t>
  </si>
  <si>
    <t>NARELLAN - Pearson Cres - 55169</t>
  </si>
  <si>
    <t>NARELLAN - McCann St &amp; O'Dea Rd  - 55171</t>
  </si>
  <si>
    <t>NARELLAN - Town Centre  - 55173</t>
  </si>
  <si>
    <t>NARELLAN - Harrison Ave - 55175</t>
  </si>
  <si>
    <t>NARELLAN - AUXILLARY NUMBER 1 &amp; Pains Pl  - 55177</t>
  </si>
  <si>
    <t>EMU PLAINS - Bunyan Rd - 55356</t>
  </si>
  <si>
    <t>EMU PLAINS - Troy St  - 55361</t>
  </si>
  <si>
    <t>JASPER RD - Stockland Mall - 55864</t>
  </si>
  <si>
    <t>JASPER RD - Glanmire Road - 55866</t>
  </si>
  <si>
    <t>JASPER RD - Cropley Drive - 55867</t>
  </si>
  <si>
    <t>JASPER RD - Vanessa Avenue - 55870</t>
  </si>
  <si>
    <t>JASPER RD - Sarah Crescent - 55874</t>
  </si>
  <si>
    <t>JASPER RD - Hilda Road - 55875</t>
  </si>
  <si>
    <t>JASPER RD - Burrell Cres  - 55876</t>
  </si>
  <si>
    <t>JASPER RD - Gooden Crescent  - 55879</t>
  </si>
  <si>
    <t>JASPER RD - Palace Road - 55880</t>
  </si>
  <si>
    <t>JASPER RD - Lindsay Street - 55885</t>
  </si>
  <si>
    <t>JASPER RD - Turon Avenue - 55888</t>
  </si>
  <si>
    <t>JASPER RD - Kentwell Street - 55890</t>
  </si>
  <si>
    <t>NORTH PARRAMATTA - O'Connell St - 57040</t>
  </si>
  <si>
    <t>SMITHFIELD - Maud St  - 68179</t>
  </si>
  <si>
    <t>SMITHFIELD - Gipps St - 68181</t>
  </si>
  <si>
    <t>SMITHFIELD - Polding St - 68186</t>
  </si>
  <si>
    <t>SMITHFIELD - Tasman Pde - 68188</t>
  </si>
  <si>
    <t>SMITHFIELD - O'Connell St - 68190</t>
  </si>
  <si>
    <t>SMITHFIELD - Rawson Rd - 68195</t>
  </si>
  <si>
    <t>SMITHFIELD - Thorney Rd - 68197</t>
  </si>
  <si>
    <t>SMITHFIELD - Burke St - 68202</t>
  </si>
  <si>
    <t>SMITHFIELD - Smithfield Rd - 68204</t>
  </si>
  <si>
    <t>A045</t>
  </si>
  <si>
    <t>RIVERSTONE - Grange Rd + Aux No 2  - A045</t>
  </si>
  <si>
    <t>A046</t>
  </si>
  <si>
    <t>RIVERSTONE - Norwood Rd &amp; Cap Bank 2  - A046</t>
  </si>
  <si>
    <t>A048</t>
  </si>
  <si>
    <t>RIVERSTONE - Hamilton St - A048</t>
  </si>
  <si>
    <t>A053</t>
  </si>
  <si>
    <t>RIVERSTONE - McCulloch St &amp; Riverstone Meat Co No 4  - A053</t>
  </si>
  <si>
    <t>A314</t>
  </si>
  <si>
    <t>HOMEPRIDE - Orange Grove Rd  - A314</t>
  </si>
  <si>
    <t>A315</t>
  </si>
  <si>
    <t>HOMEPRIDE - El Toro Industrial - A315</t>
  </si>
  <si>
    <t>A317</t>
  </si>
  <si>
    <t>HOMEPRIDE - Bathurst St + Lachlan St  - A317</t>
  </si>
  <si>
    <t>A318</t>
  </si>
  <si>
    <t>HOMEPRIDE - Bigge St - A318</t>
  </si>
  <si>
    <t>A319</t>
  </si>
  <si>
    <t>HOMEPRIDE - Liverpool Shoppingtown &amp; Cap No .2  - A319</t>
  </si>
  <si>
    <t>A321</t>
  </si>
  <si>
    <t>HOMEPRIDE - George St + Aux No 3 - A321</t>
  </si>
  <si>
    <t>A322</t>
  </si>
  <si>
    <t>HOMEPRIDE - Gallop St - A322</t>
  </si>
  <si>
    <t>A324</t>
  </si>
  <si>
    <t>HOMEPRIDE - Grimson Cres - A324</t>
  </si>
  <si>
    <t>A325</t>
  </si>
  <si>
    <t>HOMEPRIDE - Copeland St - A325</t>
  </si>
  <si>
    <t>A326</t>
  </si>
  <si>
    <t>HOMEPRIDE - Independent Print  - A326</t>
  </si>
  <si>
    <t>A337</t>
  </si>
  <si>
    <t>A339</t>
  </si>
  <si>
    <t>CABRAMATTA - Fairview Rd - A339</t>
  </si>
  <si>
    <t>A341</t>
  </si>
  <si>
    <t>CABRAMATTA - Hume Hwy - A341</t>
  </si>
  <si>
    <t>A343</t>
  </si>
  <si>
    <t>CABRAMATTA - Roebuck St - A343</t>
  </si>
  <si>
    <t>A344</t>
  </si>
  <si>
    <t>CABRAMATTA - Vale St - A344</t>
  </si>
  <si>
    <t>A346</t>
  </si>
  <si>
    <t>CABRAMATTA - Liverpool St - A346</t>
  </si>
  <si>
    <t>A347</t>
  </si>
  <si>
    <t>CABRAMATTA - Boundary Ln - A347</t>
  </si>
  <si>
    <t>A348</t>
  </si>
  <si>
    <t>CABRAMATTA - Huntingdale Av + Aux No 2 - A348</t>
  </si>
  <si>
    <t>A350</t>
  </si>
  <si>
    <t>CABRAMATTA - Lasa St+Aux No 3 - A350</t>
  </si>
  <si>
    <t>A352</t>
  </si>
  <si>
    <t>CABRAMATTA - Cabramatta Rd - A352</t>
  </si>
  <si>
    <t>A354</t>
  </si>
  <si>
    <t>CABRAMATTA - Charlton Av - A354</t>
  </si>
  <si>
    <t>APA2</t>
  </si>
  <si>
    <t>ALBION PARK - Centenary West - APA2</t>
  </si>
  <si>
    <t>APB2</t>
  </si>
  <si>
    <t>ALBION PARK - Centenary East - APB2</t>
  </si>
  <si>
    <t>APE2</t>
  </si>
  <si>
    <t>ALBION PARK - Green Meadows - APE2</t>
  </si>
  <si>
    <t>APF2</t>
  </si>
  <si>
    <t>ALBION PARK - Oak Flats - APF2</t>
  </si>
  <si>
    <t>AZ1205</t>
  </si>
  <si>
    <t>ANZAC VILLAGE - Heathcote Rd  - AZ1205</t>
  </si>
  <si>
    <t>AZ1227</t>
  </si>
  <si>
    <t>ANZAC VILLAGE - Brallos Ave  - AZ1227</t>
  </si>
  <si>
    <t>AZ1231</t>
  </si>
  <si>
    <t>ANZAC VILLAGE - Green Hills Rd &amp; Aux No.2  - AZ1231</t>
  </si>
  <si>
    <t>AZ1253</t>
  </si>
  <si>
    <t>ANZAC VILLAGE - Ellesmere Ct   - AZ1253</t>
  </si>
  <si>
    <t>AZ1257</t>
  </si>
  <si>
    <t>ANZAC VILLAGE - Arrowfield Dr  - AZ1257</t>
  </si>
  <si>
    <t>AZ1272</t>
  </si>
  <si>
    <t>ANZAC VILLAGE - Wattlegrove Dr &amp; Aux No.1  - AZ1272</t>
  </si>
  <si>
    <t>B201</t>
  </si>
  <si>
    <t>PROSPECT - Pendle Way  - B201</t>
  </si>
  <si>
    <t>B202</t>
  </si>
  <si>
    <t>PROSPECT - Mandoon Rd - B202</t>
  </si>
  <si>
    <t>B204</t>
  </si>
  <si>
    <t>PROSPECT - Myrtle St - B204</t>
  </si>
  <si>
    <t>B205</t>
  </si>
  <si>
    <t>PROSPECT - Metella Rd + Aux No 3 - B205</t>
  </si>
  <si>
    <t>B207</t>
  </si>
  <si>
    <t>PROSPECT - Church Ln + Aux No 2 - B207</t>
  </si>
  <si>
    <t>B210</t>
  </si>
  <si>
    <t>PROSPECT - Ottawa St - B210</t>
  </si>
  <si>
    <t>B211</t>
  </si>
  <si>
    <t>PROSPECT - Magowar Rd - B211</t>
  </si>
  <si>
    <t>B212</t>
  </si>
  <si>
    <t>PROSPECT - Great Western Hway - B212</t>
  </si>
  <si>
    <t>B214</t>
  </si>
  <si>
    <t>PROSPECT - Amax Av - B214</t>
  </si>
  <si>
    <t>B215</t>
  </si>
  <si>
    <t>PROSPECT - Buffalo Pl - B215</t>
  </si>
  <si>
    <t>B217</t>
  </si>
  <si>
    <t>PROSPECT - Rowood Rd - B217</t>
  </si>
  <si>
    <t>B709</t>
  </si>
  <si>
    <t>QUAKERS HILL - Chaplin Cres - B709</t>
  </si>
  <si>
    <t>B710</t>
  </si>
  <si>
    <t>QUAKERS HILL - Picton St - B710</t>
  </si>
  <si>
    <t>B713</t>
  </si>
  <si>
    <t>QUAKERS HILL - Pye Rd + Aux No 4 - B713</t>
  </si>
  <si>
    <t>B715</t>
  </si>
  <si>
    <t>QUAKERS HILL - Mallee Cres + Aux No 3 - B715</t>
  </si>
  <si>
    <t>B716</t>
  </si>
  <si>
    <t>QUAKERS HILL - Lovegrove Dr - B716</t>
  </si>
  <si>
    <t>B718</t>
  </si>
  <si>
    <t>QUAKERS HILL - Quakers Rd - B718</t>
  </si>
  <si>
    <t>B720</t>
  </si>
  <si>
    <t>QUAKERS HILL - Sherridon Cr &amp; Cap Bank 3  - B720</t>
  </si>
  <si>
    <t>B743</t>
  </si>
  <si>
    <t>MOOREBANK - Newbridge Rd + Wattle Grove - B743</t>
  </si>
  <si>
    <t>B745</t>
  </si>
  <si>
    <t>MOOREBANK - Market St - B745</t>
  </si>
  <si>
    <t>B746</t>
  </si>
  <si>
    <t>MOOREBANK - Blamey Rd &amp; Cap Bank 3  - B746</t>
  </si>
  <si>
    <t>B747</t>
  </si>
  <si>
    <t>MOOREBANK - Edgecombe Av - B747</t>
  </si>
  <si>
    <t>B748</t>
  </si>
  <si>
    <t>SEVEN HILLS - Lucas Rd - B748</t>
  </si>
  <si>
    <t>B762</t>
  </si>
  <si>
    <t>B764</t>
  </si>
  <si>
    <t>WESTMEAD - Helen St &amp; Aux No 1  - B764</t>
  </si>
  <si>
    <t>B773</t>
  </si>
  <si>
    <t>LENNOX - Marion St - B773</t>
  </si>
  <si>
    <t>B775</t>
  </si>
  <si>
    <t>LENNOX - High St - B775</t>
  </si>
  <si>
    <t>B776</t>
  </si>
  <si>
    <t>LENNOX - Crimea St + Aux No 1 - B776</t>
  </si>
  <si>
    <t>B777</t>
  </si>
  <si>
    <t>LENNOX - Supermarket No 1 - B777</t>
  </si>
  <si>
    <t>B778</t>
  </si>
  <si>
    <t>LENNOX - Bobart St + Aux No 2 - B778</t>
  </si>
  <si>
    <t>B798</t>
  </si>
  <si>
    <t>CASTLE HILL - Castle Towers - B798</t>
  </si>
  <si>
    <t>BDA2</t>
  </si>
  <si>
    <t>BOMADERRY - McMahons Rd - BDA2</t>
  </si>
  <si>
    <t>BDB2</t>
  </si>
  <si>
    <t>BOMADERRY - Scenic Dr - BDB2</t>
  </si>
  <si>
    <t>BDD2</t>
  </si>
  <si>
    <t>BOMADERRY - Bolong Rd - BDD2</t>
  </si>
  <si>
    <t>BDE2</t>
  </si>
  <si>
    <t>BOMADERRY - Bomaderry - BDE2</t>
  </si>
  <si>
    <t>BK1236</t>
  </si>
  <si>
    <t>BLACKHEATH - Wentworth St  - BK1236</t>
  </si>
  <si>
    <t>BL1210</t>
  </si>
  <si>
    <t>BULLI - SLACKY FLAT - BL1210</t>
  </si>
  <si>
    <t>BL1243</t>
  </si>
  <si>
    <t>BULLI - HOBART STREET WEST - BL1243</t>
  </si>
  <si>
    <t>BL1251</t>
  </si>
  <si>
    <t>BULLI - BEATTIE AVENUE - BL1251</t>
  </si>
  <si>
    <t>BLB2</t>
  </si>
  <si>
    <t>BLC2</t>
  </si>
  <si>
    <t>BLD2</t>
  </si>
  <si>
    <t>BLE2</t>
  </si>
  <si>
    <t>BWB2</t>
  </si>
  <si>
    <t>BOWRAL - Bowral St - BWB2</t>
  </si>
  <si>
    <t>BWD2</t>
  </si>
  <si>
    <t>BOWRAL - Merrigang St  - BWD2</t>
  </si>
  <si>
    <t>BWG2</t>
  </si>
  <si>
    <t>BOWRAL - Shepherd St - BWG2</t>
  </si>
  <si>
    <t>BYF2</t>
  </si>
  <si>
    <t>BERRY - Berry  - BYF2</t>
  </si>
  <si>
    <t>C811</t>
  </si>
  <si>
    <t>CRANEBROOK - Scenic Cct + Aux No 2 - C811</t>
  </si>
  <si>
    <t>C812</t>
  </si>
  <si>
    <t>CRANEBROOK - Andrews Rd - C812</t>
  </si>
  <si>
    <t>C814</t>
  </si>
  <si>
    <t>CRANEBROOK - Llandilo - C814</t>
  </si>
  <si>
    <t>C820</t>
  </si>
  <si>
    <t>CASTLE HILL - Brisbane Rd  - C820</t>
  </si>
  <si>
    <t>C824</t>
  </si>
  <si>
    <t>CASTLE HILL - Darcey Rd  - C824</t>
  </si>
  <si>
    <t>C832</t>
  </si>
  <si>
    <t>CASTLE HILL - Telfer Rd - C832</t>
  </si>
  <si>
    <t>C833</t>
  </si>
  <si>
    <t>CASTLE HILL - Rogans Hill + Aux No 2  - C833</t>
  </si>
  <si>
    <t>C835</t>
  </si>
  <si>
    <t>C836</t>
  </si>
  <si>
    <t>WESTMEAD - Hainsworth St - C836</t>
  </si>
  <si>
    <t>C848</t>
  </si>
  <si>
    <t>EMU PLAINS - MacKellar St &amp; Cap Bank 3  - C848</t>
  </si>
  <si>
    <t>C851</t>
  </si>
  <si>
    <t>EMU PLAINS - Leonay Pde - C851</t>
  </si>
  <si>
    <t>C852</t>
  </si>
  <si>
    <t>EMU PLAINS - Pyramid + Aux No 3 - C852</t>
  </si>
  <si>
    <t>C854</t>
  </si>
  <si>
    <t>EMU PLAINS - Bromley Rd  - C854</t>
  </si>
  <si>
    <t>C855</t>
  </si>
  <si>
    <t>EMU PLAINS - Wedmore Rd - C855</t>
  </si>
  <si>
    <t>C857</t>
  </si>
  <si>
    <t>EMU PLAINS - Gough St - C857</t>
  </si>
  <si>
    <t>C869</t>
  </si>
  <si>
    <t>EMU PLAINS - Ithaca St - C869</t>
  </si>
  <si>
    <t>C889</t>
  </si>
  <si>
    <t>CAMBRIDGE PARK - Henry Lawson Av - C889</t>
  </si>
  <si>
    <t>C890</t>
  </si>
  <si>
    <t>CAMBRIDGE PARK - Greenbank Dr - C890</t>
  </si>
  <si>
    <t>C891</t>
  </si>
  <si>
    <t>CAMBRIDGE PARK - Rugby St - C891</t>
  </si>
  <si>
    <t>C893</t>
  </si>
  <si>
    <t>CAMBRIDGE PARK - Glencoe Av - C893</t>
  </si>
  <si>
    <t>C896</t>
  </si>
  <si>
    <t>CAMBRIDGE PARK - Trinity Drive + Aux No 2  - C896</t>
  </si>
  <si>
    <t>C897</t>
  </si>
  <si>
    <t>CAMBRIDGE PARK - Harrow Rd - C897</t>
  </si>
  <si>
    <t>C899</t>
  </si>
  <si>
    <t>CAMBRIDGE PARK - Leslie Ct - C899</t>
  </si>
  <si>
    <t>C900</t>
  </si>
  <si>
    <t>CAMBRIDGE PARK - Burton St - C900</t>
  </si>
  <si>
    <t>CA1210</t>
  </si>
  <si>
    <t>CASULA - Strawberry Road - CA1210</t>
  </si>
  <si>
    <t>CA1213</t>
  </si>
  <si>
    <t>CASULA - Flame Tree Street - CA1213</t>
  </si>
  <si>
    <t>CA1221</t>
  </si>
  <si>
    <t>CASULA - Melaleuca Place  - CA1221</t>
  </si>
  <si>
    <t>CA1236</t>
  </si>
  <si>
    <t>CASULA - Napier Avenue - CA1236</t>
  </si>
  <si>
    <t>CA1254</t>
  </si>
  <si>
    <t>CASULA - Boldrewood Avenue - CA1254</t>
  </si>
  <si>
    <t>CA1265</t>
  </si>
  <si>
    <t>CASULA - Aux No.3 + Roth Street - CA1265</t>
  </si>
  <si>
    <t>CA1269</t>
  </si>
  <si>
    <t>CASULA - Furlong Avenue - CA1269</t>
  </si>
  <si>
    <t>CA1284</t>
  </si>
  <si>
    <t>CASULA - Chesham Parade - CA1284</t>
  </si>
  <si>
    <t>CD1204</t>
  </si>
  <si>
    <t>CAWDOR - Sheathers Ln - CD1204</t>
  </si>
  <si>
    <t>CD1241</t>
  </si>
  <si>
    <t>CAWDOR - Barsden St - CD1241</t>
  </si>
  <si>
    <t>CD1260</t>
  </si>
  <si>
    <t>CAWDOR - Ironbark Av - CD1260</t>
  </si>
  <si>
    <t>CD1267</t>
  </si>
  <si>
    <t>CAWDOR - McCrae Dr 1 - CD1267</t>
  </si>
  <si>
    <t>CD1297</t>
  </si>
  <si>
    <t>CAWDOR - Old Hume Hwy - CD1297</t>
  </si>
  <si>
    <t>CJ1204</t>
  </si>
  <si>
    <t>CHERITON AVE - Warwick Pd  - CJ1204</t>
  </si>
  <si>
    <t>CJ1241</t>
  </si>
  <si>
    <t>CHERITON AVE - Kentwell Av  - CJ1241</t>
  </si>
  <si>
    <t>CJ1245</t>
  </si>
  <si>
    <t>CHERITON AVE - Bounty Av  - CJ1245</t>
  </si>
  <si>
    <t>CJ1249</t>
  </si>
  <si>
    <t>CHERITON AVE - Castle St  - CJ1249</t>
  </si>
  <si>
    <t>CJ1253</t>
  </si>
  <si>
    <t>CHERITON AVE - Kathleen Ave - CJ1253</t>
  </si>
  <si>
    <t>CJ1267</t>
  </si>
  <si>
    <t>CHERITON AVE - Sherwin Av  - CJ1267</t>
  </si>
  <si>
    <t>CJ1275</t>
  </si>
  <si>
    <t>CHERITON AVE - Parsonage Rd  - CJ1275</t>
  </si>
  <si>
    <t>CJ1286</t>
  </si>
  <si>
    <t>CHERITON AVE - Showground Rd  - CJ1286</t>
  </si>
  <si>
    <t>CN1213</t>
  </si>
  <si>
    <t>CHIPPING NORTON - Riverside Road - CN1213</t>
  </si>
  <si>
    <t>CR1210</t>
  </si>
  <si>
    <t>CORRIMAL - Caldwell Avenue - CR1210</t>
  </si>
  <si>
    <t>CR1214</t>
  </si>
  <si>
    <t>CORRIMAL - Wallace Road - CR1214</t>
  </si>
  <si>
    <t>CR1254</t>
  </si>
  <si>
    <t>CORRIMAL - Meares Street - CR1254</t>
  </si>
  <si>
    <t>CR1262</t>
  </si>
  <si>
    <t>CORRIMAL - Towradgi Road - CR1262</t>
  </si>
  <si>
    <t>CR1280</t>
  </si>
  <si>
    <t>CORRIMAL - Kiera Street - CR1280</t>
  </si>
  <si>
    <t>CRA2</t>
  </si>
  <si>
    <t>CRB2</t>
  </si>
  <si>
    <t>CRC2</t>
  </si>
  <si>
    <t>CRD2</t>
  </si>
  <si>
    <t>CRE2</t>
  </si>
  <si>
    <t>CRF2</t>
  </si>
  <si>
    <t>CS1206</t>
  </si>
  <si>
    <t>CLAREMONT MEADOWS - Bruckner Pl - CS1206</t>
  </si>
  <si>
    <t>CS1213</t>
  </si>
  <si>
    <t>CLAREMONT MEADOWS - Heath St - CS1213</t>
  </si>
  <si>
    <t>CS1239</t>
  </si>
  <si>
    <t>CLAREMONT MEADOWS - Myrtle St  - CS1239</t>
  </si>
  <si>
    <t>CS1243</t>
  </si>
  <si>
    <t>CLAREMONT MEADOWS - Millen St  - CS1243</t>
  </si>
  <si>
    <t>CS1247</t>
  </si>
  <si>
    <t>CLAREMONT MEADOWS - Ulm Rd - CS1247</t>
  </si>
  <si>
    <t>CS1250</t>
  </si>
  <si>
    <t>CLAREMONT MEADOWS - Morphett St - CS1250</t>
  </si>
  <si>
    <t>CS1276</t>
  </si>
  <si>
    <t>CLAREMONT MEADOWS - San Diego St  - CS1276</t>
  </si>
  <si>
    <t>CS1280</t>
  </si>
  <si>
    <t>CLAREMONT MEADOWS - Caddens Rd - CS1280</t>
  </si>
  <si>
    <t>CS1284</t>
  </si>
  <si>
    <t>CLAREMONT MEADOWS - Putland St - CS1284</t>
  </si>
  <si>
    <t>CT1202</t>
  </si>
  <si>
    <t>CAMPBELLTOWN - Blaxland Rd  - CT1202</t>
  </si>
  <si>
    <t>CT1203</t>
  </si>
  <si>
    <t>CAMPBELLTOWN - Milgate Ln - CT1203</t>
  </si>
  <si>
    <t>CT1206</t>
  </si>
  <si>
    <t>CAMPBELLTOWN - Woodhouse Dr - CT1206</t>
  </si>
  <si>
    <t>CT1228</t>
  </si>
  <si>
    <t>CAMPBELLTOWN - Hyde Pde - CT1228</t>
  </si>
  <si>
    <t>CT1233</t>
  </si>
  <si>
    <t>CAMPBELLTOWN - Spare - CT1233</t>
  </si>
  <si>
    <t>CT1243</t>
  </si>
  <si>
    <t>CAMPBELLTOWN - Farrow Rd - CT1243</t>
  </si>
  <si>
    <t>CT1265</t>
  </si>
  <si>
    <t>CAMPBELLTOWN - Watsford Rd - CT1265</t>
  </si>
  <si>
    <t>CT1273</t>
  </si>
  <si>
    <t>CAMPBELLTOWN - Kialba Rd - CT1273</t>
  </si>
  <si>
    <t>CT1296</t>
  </si>
  <si>
    <t>CAMPBELLTOWN - Camden Road  - CT1296</t>
  </si>
  <si>
    <t>CV1210</t>
  </si>
  <si>
    <t>CANLEY VALE - St Johns Rd East  - CV1210</t>
  </si>
  <si>
    <t>CV1213</t>
  </si>
  <si>
    <t>CANLEY VALE - Gladstone St - CV1213</t>
  </si>
  <si>
    <t>CV1221</t>
  </si>
  <si>
    <t>CANLEY VALE - Avoca Rd - CV1221</t>
  </si>
  <si>
    <t>CV1236</t>
  </si>
  <si>
    <t>CANLEY VALE - Joseph St - CV1236</t>
  </si>
  <si>
    <t>CV1239</t>
  </si>
  <si>
    <t>CANLEY VALE - Mt Pritchard - CV1239</t>
  </si>
  <si>
    <t>CV1247</t>
  </si>
  <si>
    <t>CANLEY VALE - Derby St - CV1247</t>
  </si>
  <si>
    <t>CV1251</t>
  </si>
  <si>
    <t>CANLEY VALE - Peterlee Rd - CV1251</t>
  </si>
  <si>
    <t>CV1269</t>
  </si>
  <si>
    <t>CANLEY VALE - Harrington St - CV1269</t>
  </si>
  <si>
    <t>CV1276</t>
  </si>
  <si>
    <t>CANLEY VALE - Abercrombie St - CV1276</t>
  </si>
  <si>
    <t>CV1280</t>
  </si>
  <si>
    <t>CANLEY VALE - McBurney Rd  - CV1280</t>
  </si>
  <si>
    <t>CV1284</t>
  </si>
  <si>
    <t>CANLEY VALE - Cambridge St - CV1284</t>
  </si>
  <si>
    <t>D818</t>
  </si>
  <si>
    <t>LIVERPOOL - Helles Av + Aux No 1 - D818</t>
  </si>
  <si>
    <t>D819</t>
  </si>
  <si>
    <t>LIVERPOOL - Speed St - D819</t>
  </si>
  <si>
    <t>D820</t>
  </si>
  <si>
    <t>LIVERPOOL - Mill St &amp; Cap Bank 1  - D820</t>
  </si>
  <si>
    <t>D824</t>
  </si>
  <si>
    <t>LIVERPOOL - Nagle St - D824</t>
  </si>
  <si>
    <t>D826</t>
  </si>
  <si>
    <t>LIVERPOOL - Serviceway - D826</t>
  </si>
  <si>
    <t>D827</t>
  </si>
  <si>
    <t>LIVERPOOL - Pirie St - D827</t>
  </si>
  <si>
    <t>D828</t>
  </si>
  <si>
    <t>LIVERPOOL - Atkinson St &amp; Cap Bank 2  - D828</t>
  </si>
  <si>
    <t>D830</t>
  </si>
  <si>
    <t>LIVERPOOL - Grove St - D830</t>
  </si>
  <si>
    <t>D831</t>
  </si>
  <si>
    <t>D832</t>
  </si>
  <si>
    <t>LIVERPOOL - M5 Business Park  - D832</t>
  </si>
  <si>
    <t>D840</t>
  </si>
  <si>
    <t>CARRAMAR - Lackey St - D840</t>
  </si>
  <si>
    <t>D841</t>
  </si>
  <si>
    <t>CARRAMAR - Wilga St - D841</t>
  </si>
  <si>
    <t>D842</t>
  </si>
  <si>
    <t>CARRAMAR - McIntosh St - D842</t>
  </si>
  <si>
    <t>D845</t>
  </si>
  <si>
    <t>CARRAMAR - Austral Pde + Aux No 1 - D845</t>
  </si>
  <si>
    <t>D847</t>
  </si>
  <si>
    <t>CARRAMAR - York St + Aux No 2 - D847</t>
  </si>
  <si>
    <t>D850</t>
  </si>
  <si>
    <t>CARRAMAR - Delamere St - D850</t>
  </si>
  <si>
    <t>D852</t>
  </si>
  <si>
    <t>CARRAMAR - Ada St &amp; Cap Bank 2  - D852</t>
  </si>
  <si>
    <t>DP1206</t>
  </si>
  <si>
    <t>DAPTO - Cleveland Rd Sth - DP1206</t>
  </si>
  <si>
    <t>DP1221</t>
  </si>
  <si>
    <t>DAPTO - Emerson Rd - DP1221</t>
  </si>
  <si>
    <t>DP1236</t>
  </si>
  <si>
    <t>DAPTO - Avonlea St - DP1236</t>
  </si>
  <si>
    <t>DP1243</t>
  </si>
  <si>
    <t>DAPTO - Bong Bong Rd - DP1243</t>
  </si>
  <si>
    <t>DP1258</t>
  </si>
  <si>
    <t>DAPTO - Cleveland Rd Nth - DP1258</t>
  </si>
  <si>
    <t>DP1269</t>
  </si>
  <si>
    <t>DAPTO - Princes Hwy Nth &amp; Aux No1  - DP1269</t>
  </si>
  <si>
    <t>DP1273</t>
  </si>
  <si>
    <t>DAPTO - Marshall St East - DP1273</t>
  </si>
  <si>
    <t>DP1295</t>
  </si>
  <si>
    <t>DAPTO - Marshall St West &amp; Cap Bank No2  - DP1295</t>
  </si>
  <si>
    <t>DS1205</t>
  </si>
  <si>
    <t>DOONSIDE - McLEAN STREET  - DS1205</t>
  </si>
  <si>
    <t>DS1209</t>
  </si>
  <si>
    <t>DOONSIDE - DOONSIDE ROAD - DS1209</t>
  </si>
  <si>
    <t>DS1223</t>
  </si>
  <si>
    <t>DOONSIDE - Knox Rd - DS1223</t>
  </si>
  <si>
    <t>DS1235</t>
  </si>
  <si>
    <t>DOONSIDE - Hill End Rd - DS1235</t>
  </si>
  <si>
    <t>DS1245</t>
  </si>
  <si>
    <t>DOONSIDE - Milson Rd  - DS1245</t>
  </si>
  <si>
    <t>DS1257</t>
  </si>
  <si>
    <t>DOONSIDE - CRAWFORD ROAD - DS1257</t>
  </si>
  <si>
    <t>DS1286</t>
  </si>
  <si>
    <t>DOONSIDE - HOLBECHE ROAD - DS1286</t>
  </si>
  <si>
    <t>DS1290</t>
  </si>
  <si>
    <t>DOONSIDE - Mandoo Drive   - DS1290</t>
  </si>
  <si>
    <t>F601</t>
  </si>
  <si>
    <t>DUNDAS - Telopea St - F601</t>
  </si>
  <si>
    <t>F602</t>
  </si>
  <si>
    <t>DUNDAS - Vickery Av - F602</t>
  </si>
  <si>
    <t>F603</t>
  </si>
  <si>
    <t>DUNDAS - Mulyan Av - F603</t>
  </si>
  <si>
    <t>FF1202</t>
  </si>
  <si>
    <t>FAIRFIELD - Cunningham St - FF1202</t>
  </si>
  <si>
    <t>FF1206</t>
  </si>
  <si>
    <t>FAIRFIELD - Sackville St - FF1206</t>
  </si>
  <si>
    <t>FF1217</t>
  </si>
  <si>
    <t>FAIRFIELD - Tetrapak - FF1217</t>
  </si>
  <si>
    <t>FF1232</t>
  </si>
  <si>
    <t>FAIRFIELD - Eton St  - FF1232</t>
  </si>
  <si>
    <t>FF1239</t>
  </si>
  <si>
    <t>FAIRFIELD - Myddleton Ave - FF1239</t>
  </si>
  <si>
    <t>FF1243</t>
  </si>
  <si>
    <t>FAIRFIELD - PINE RD  - FF1243</t>
  </si>
  <si>
    <t>FF1265</t>
  </si>
  <si>
    <t>FAIRFIELD - Lawrence St &amp; James Glass - FF1265</t>
  </si>
  <si>
    <t>FF1269</t>
  </si>
  <si>
    <t>FAIRFIELD - Hedges St  - FF1269</t>
  </si>
  <si>
    <t>FF1276</t>
  </si>
  <si>
    <t>FAIRFIELD - Dennistown Ave - FF1276</t>
  </si>
  <si>
    <t>FF1280</t>
  </si>
  <si>
    <t>FAIRFIELD - Dursley Rd - FF1280</t>
  </si>
  <si>
    <t>FF1284</t>
  </si>
  <si>
    <t>FAIRFIELD - Brenan St - FF1284</t>
  </si>
  <si>
    <t>FT1202</t>
  </si>
  <si>
    <t>FIGTREE - Central Rd - FT1202</t>
  </si>
  <si>
    <t>FT1203</t>
  </si>
  <si>
    <t>FIGTREE - Hurt Pde - FT1203</t>
  </si>
  <si>
    <t>FT1204</t>
  </si>
  <si>
    <t>FIGTREE - George Fuller Dr - FT1204</t>
  </si>
  <si>
    <t>FT1205</t>
  </si>
  <si>
    <t>FIGTREE - Cordeaux Rd - FT1205</t>
  </si>
  <si>
    <t>FT1206</t>
  </si>
  <si>
    <t>FIGTREE - Mt Kembla &amp; Aux No1  - FT1206</t>
  </si>
  <si>
    <t>FT1207</t>
  </si>
  <si>
    <t>FIGTREE - Derribong Dr &amp; Aux No2  - FT1207</t>
  </si>
  <si>
    <t>FT1208</t>
  </si>
  <si>
    <t>FIGTREE - Ridley Pde - FT1208</t>
  </si>
  <si>
    <t>FT1209</t>
  </si>
  <si>
    <t>FIGTREE - Amaroo Av - FT1209</t>
  </si>
  <si>
    <t>FT1210</t>
  </si>
  <si>
    <t>FIGTREE - O'Briens Rd - FT1210</t>
  </si>
  <si>
    <t>GG1258</t>
  </si>
  <si>
    <t>GERRINGONG - Gerringong - GG1258</t>
  </si>
  <si>
    <t>GV1204</t>
  </si>
  <si>
    <t>GRANVILLE - Woodville Rd - GV1204</t>
  </si>
  <si>
    <t>GV1208</t>
  </si>
  <si>
    <t>GRANVILLE - Neil St - GV1208</t>
  </si>
  <si>
    <t>GV1223</t>
  </si>
  <si>
    <t>GRANVILLE - Montrose Ave - GV1223</t>
  </si>
  <si>
    <t>GV1234</t>
  </si>
  <si>
    <t>GRANVILLE - South Street - GV1234</t>
  </si>
  <si>
    <t>GV1245</t>
  </si>
  <si>
    <t>GRANVILLE - Randle St  - GV1245</t>
  </si>
  <si>
    <t>GV1249</t>
  </si>
  <si>
    <t>GRANVILLE - The Avenue - GV1249</t>
  </si>
  <si>
    <t>GV1278</t>
  </si>
  <si>
    <t>GRANVILLE - Granville TAFE - GV1278</t>
  </si>
  <si>
    <t>GV1282</t>
  </si>
  <si>
    <t>GRANVILLE - Walpole St - GV1282</t>
  </si>
  <si>
    <t>GV1286</t>
  </si>
  <si>
    <t>GRANVILLE - Factory St - GV1286</t>
  </si>
  <si>
    <t>GV1293</t>
  </si>
  <si>
    <t>GRANVILLE - Hutchinson Street - GV1293</t>
  </si>
  <si>
    <t>HBB2</t>
  </si>
  <si>
    <t>HELENSBURGH - Parkes St  - HBB2</t>
  </si>
  <si>
    <t>HBC2</t>
  </si>
  <si>
    <t>HELENSBURGH - Cemetery Rd  - HBC2</t>
  </si>
  <si>
    <t>HBD2</t>
  </si>
  <si>
    <t>HELENSBURGH - Metropolitan Collery  - HBD2</t>
  </si>
  <si>
    <t>HKA2</t>
  </si>
  <si>
    <t>HUSKISSON - Tomerong - HKA2</t>
  </si>
  <si>
    <t>HKB2</t>
  </si>
  <si>
    <t>HUSKISSON - Santuary Point No 2 - HKB2</t>
  </si>
  <si>
    <t>HKF2</t>
  </si>
  <si>
    <t>HUSKISSON - Vincentia - HKF2</t>
  </si>
  <si>
    <t>HKG2</t>
  </si>
  <si>
    <t>HUSKISSON - Sanctuary Point No 1 - HKG2</t>
  </si>
  <si>
    <t>HR1206</t>
  </si>
  <si>
    <t>HOLROYD - Centenary Rd - HR1206</t>
  </si>
  <si>
    <t>HR1210</t>
  </si>
  <si>
    <t>HOLROYD - Hampden St - HR1210</t>
  </si>
  <si>
    <t>HR1213</t>
  </si>
  <si>
    <t>HOLROYD - Old Prospect Rd - HR1213</t>
  </si>
  <si>
    <t>HR1217</t>
  </si>
  <si>
    <t>HOLROYD - Great Western Highway - HR1217</t>
  </si>
  <si>
    <t>HR1236</t>
  </si>
  <si>
    <t>HOLROYD - Lane St - HR1236</t>
  </si>
  <si>
    <t>HR1239</t>
  </si>
  <si>
    <t>HOLROYD - Essington St - HR1239</t>
  </si>
  <si>
    <t>HR1243</t>
  </si>
  <si>
    <t>HOLROYD - Chelmsford Rd - HR1243</t>
  </si>
  <si>
    <t>HR1247</t>
  </si>
  <si>
    <t>HOLROYD - Fullagar Rd - HR1247</t>
  </si>
  <si>
    <t>HR1250</t>
  </si>
  <si>
    <t>HOLROYD - Dunmore St - HR1250</t>
  </si>
  <si>
    <t>HR1269</t>
  </si>
  <si>
    <t>HOLROYD - Westmead - HR1269</t>
  </si>
  <si>
    <t>HR1273</t>
  </si>
  <si>
    <t>HOLROYD - Verlie St - HR1273</t>
  </si>
  <si>
    <t>HR1276</t>
  </si>
  <si>
    <t>HOLROYD - Boronia St - HR1276</t>
  </si>
  <si>
    <t>HR1280</t>
  </si>
  <si>
    <t>HOLROYD - Bonds - HR1280</t>
  </si>
  <si>
    <t>HT1238</t>
  </si>
  <si>
    <t>HUNTINGWOOD - Peter Brock Drive - HT1238</t>
  </si>
  <si>
    <t>HT1245</t>
  </si>
  <si>
    <t>HUNTINGWOOD - Future Western Sydney Parkland  - HT1245</t>
  </si>
  <si>
    <t>HT1260</t>
  </si>
  <si>
    <t>HUNTINGWOOD - Contaplas Road - HT1260</t>
  </si>
  <si>
    <t>HT1267</t>
  </si>
  <si>
    <t>HUNTINGWOOD - METCASH No.1  - HT1267</t>
  </si>
  <si>
    <t>HT1268</t>
  </si>
  <si>
    <t>HUNTINGWOOD - Raceway Place - HT1268</t>
  </si>
  <si>
    <t>HT1272</t>
  </si>
  <si>
    <t>HUNTINGWOOD - Distillers Place - HT1272</t>
  </si>
  <si>
    <t>HT1290</t>
  </si>
  <si>
    <t>HUNTINGWOOD - Spare - HT1290</t>
  </si>
  <si>
    <t>HT1293</t>
  </si>
  <si>
    <t>HUNTINGWOOD - Ferrers Road - HT1293</t>
  </si>
  <si>
    <t>J459</t>
  </si>
  <si>
    <t>MINTO - Queenscliff Dr + Aux No 1 - J459</t>
  </si>
  <si>
    <t>J462</t>
  </si>
  <si>
    <t>MINTO - Montore Rd - J462</t>
  </si>
  <si>
    <t>J465</t>
  </si>
  <si>
    <t>MINTO - Swettenham Rd - J465</t>
  </si>
  <si>
    <t>J467</t>
  </si>
  <si>
    <t>MINTO - Reaghs Farm Rd &amp; Capacitor bank No.1 - J467</t>
  </si>
  <si>
    <t>J468</t>
  </si>
  <si>
    <t>MINTO - Eaglevale Rd - J468</t>
  </si>
  <si>
    <t>J469</t>
  </si>
  <si>
    <t>MINTO - Pembroke Rd  - J469</t>
  </si>
  <si>
    <t>J472</t>
  </si>
  <si>
    <t>MINTO - Lincoln St - J472</t>
  </si>
  <si>
    <t>J473</t>
  </si>
  <si>
    <t>MINTO - Pembury Rd - J473</t>
  </si>
  <si>
    <t>J474</t>
  </si>
  <si>
    <t>MINTO - North Steyne Rd - J474</t>
  </si>
  <si>
    <t>J478</t>
  </si>
  <si>
    <t>MINTO - Park Hill Rd - J478</t>
  </si>
  <si>
    <t>J480</t>
  </si>
  <si>
    <t>MINTO - Airds Rd - J480</t>
  </si>
  <si>
    <t>J481</t>
  </si>
  <si>
    <t>MINTO - Alderney St - J481</t>
  </si>
  <si>
    <t>J482</t>
  </si>
  <si>
    <t>MINTO - Lever + Kitchen - J482</t>
  </si>
  <si>
    <t>J483</t>
  </si>
  <si>
    <t>MINTO - St Andrews Rd + Aux No 3 - J483</t>
  </si>
  <si>
    <t>J489</t>
  </si>
  <si>
    <t>KENTLYN - Hoddle Av - J489</t>
  </si>
  <si>
    <t>J491</t>
  </si>
  <si>
    <t>KENTLYN - Waminda Av - J491</t>
  </si>
  <si>
    <t>J492</t>
  </si>
  <si>
    <t>KENTLYN - Manning St - J492</t>
  </si>
  <si>
    <t>J493</t>
  </si>
  <si>
    <t>KENTLYN - Junction Rd + Aux No 2 - J493</t>
  </si>
  <si>
    <t>J495</t>
  </si>
  <si>
    <t>KENTLYN - Sirius St - J495</t>
  </si>
  <si>
    <t>J496</t>
  </si>
  <si>
    <t>KENTLYN - Stewart St - J496</t>
  </si>
  <si>
    <t>J499</t>
  </si>
  <si>
    <t>KENTLYN - Deans Rd - J499</t>
  </si>
  <si>
    <t>J500</t>
  </si>
  <si>
    <t>KENTLYN - Briar Rd - J500</t>
  </si>
  <si>
    <t>J502</t>
  </si>
  <si>
    <t>KENTLYN - St Johns Rd - J502</t>
  </si>
  <si>
    <t>J503</t>
  </si>
  <si>
    <t>KENTLYN - Akuna Av &amp; Cap Bank 1  - J503</t>
  </si>
  <si>
    <t>J504</t>
  </si>
  <si>
    <t>KENTLYN - Docharty Rd + Aux No 1 - J504</t>
  </si>
  <si>
    <t>J505</t>
  </si>
  <si>
    <t>MACQUARIE FIELDS - Bunbury Rd + Aux No 2 - J505</t>
  </si>
  <si>
    <t>J506</t>
  </si>
  <si>
    <t>MACQUARIE FIELDS - Collins Prom - J506</t>
  </si>
  <si>
    <t>J507</t>
  </si>
  <si>
    <t>MACQUARIE FIELDS - Oakley Rd - J507</t>
  </si>
  <si>
    <t>J509</t>
  </si>
  <si>
    <t>MACQUARIE FIELDS - MWS+DB - J509</t>
  </si>
  <si>
    <t>J510</t>
  </si>
  <si>
    <t>MACQUARIE FIELDS - Third Av - J510</t>
  </si>
  <si>
    <t>J512</t>
  </si>
  <si>
    <t>MACQUARIE FIELDS - Quarter Sessions Rd - J512</t>
  </si>
  <si>
    <t>J514</t>
  </si>
  <si>
    <t>MACQUARIE FIELDS - Bensley Rd - J514</t>
  </si>
  <si>
    <t>J515</t>
  </si>
  <si>
    <t>MACQUARIE FIELDS - Gordon Av + Aux No 3 - J515</t>
  </si>
  <si>
    <t>J516</t>
  </si>
  <si>
    <t>MACQUARIE FIELDS - Cumberland Rd - J516</t>
  </si>
  <si>
    <t>KMA2</t>
  </si>
  <si>
    <t>KIAMA - Gipps Street West - KMA2</t>
  </si>
  <si>
    <t>KMB2</t>
  </si>
  <si>
    <t>KIAMA - Princes Highway North - KMB2</t>
  </si>
  <si>
    <t>KMC2</t>
  </si>
  <si>
    <t>KIAMA - Hothersal Street North - KMC2</t>
  </si>
  <si>
    <t>KMD2</t>
  </si>
  <si>
    <t>KIAMA - Gipps Street  East - KMD2</t>
  </si>
  <si>
    <t>KMF2</t>
  </si>
  <si>
    <t>KIAMA - Hothersal St - KMF2</t>
  </si>
  <si>
    <t>KYB2</t>
  </si>
  <si>
    <t>KENNY STREET - Grace Bros (East) Burelli St - KYB2</t>
  </si>
  <si>
    <t>KYE2</t>
  </si>
  <si>
    <t>KENNY STREET - Grace Bros (West) Burelli St - KYE2</t>
  </si>
  <si>
    <t>KYF2</t>
  </si>
  <si>
    <t>KENNY STREET - Wearne St - KYF2</t>
  </si>
  <si>
    <t>KYG2</t>
  </si>
  <si>
    <t>KENNY STREET - David Jones - KYG2</t>
  </si>
  <si>
    <t>L502</t>
  </si>
  <si>
    <t>SEVEN HILLS - Artisan Rd &amp; Cap Bank 3  - L502</t>
  </si>
  <si>
    <t>L503</t>
  </si>
  <si>
    <t>SEVEN HILLS - Transfield - L503</t>
  </si>
  <si>
    <t>L504</t>
  </si>
  <si>
    <t>SEVEN HILLS - Prime Dr - L504</t>
  </si>
  <si>
    <t>L505</t>
  </si>
  <si>
    <t>LENNOX - Campbell St - L505</t>
  </si>
  <si>
    <t>L508</t>
  </si>
  <si>
    <t>LENNOX - Early St &amp; Cap Bank 1  - L508</t>
  </si>
  <si>
    <t>L509</t>
  </si>
  <si>
    <t>BOSSLEY PARK - Allen Pl &amp; Restwell Rd  - L509</t>
  </si>
  <si>
    <t>L511</t>
  </si>
  <si>
    <t>BOSSLEY PARK - Bossley Rd - L511</t>
  </si>
  <si>
    <t>L513</t>
  </si>
  <si>
    <t>BOSSLEY PARK - Mimosa Rd South &amp; Horsley Dr - L513</t>
  </si>
  <si>
    <t>L516</t>
  </si>
  <si>
    <t>BOSSLEY PARK - Faulklands St + Aux No 2 - L516</t>
  </si>
  <si>
    <t>L517</t>
  </si>
  <si>
    <t>BOSSLEY PARK - Kingfisher St - L517</t>
  </si>
  <si>
    <t>L519</t>
  </si>
  <si>
    <t>BOSSLEY PARK - McIlwraith St - L519</t>
  </si>
  <si>
    <t>L520</t>
  </si>
  <si>
    <t>BOSSLEY PARK - Rowland St - L520</t>
  </si>
  <si>
    <t>L526</t>
  </si>
  <si>
    <t>CRANEBROOK - Ariel Cres - L526</t>
  </si>
  <si>
    <t>L528</t>
  </si>
  <si>
    <t>CRANEBROOK - McCarthys Ln - L528</t>
  </si>
  <si>
    <t>L533</t>
  </si>
  <si>
    <t>NEWTON - Alpha St - L533</t>
  </si>
  <si>
    <t>L534</t>
  </si>
  <si>
    <t>NEWTON - Flushcombe Rd - L534</t>
  </si>
  <si>
    <t>L537</t>
  </si>
  <si>
    <t>NEWTON - Reservoir Rd - L537</t>
  </si>
  <si>
    <t>L538</t>
  </si>
  <si>
    <t>NEWTON - Westpoint No 4 &amp; Aux No 1 - L538</t>
  </si>
  <si>
    <t>L540</t>
  </si>
  <si>
    <t>NEWTON - Kelso Cres   - L540</t>
  </si>
  <si>
    <t>L541</t>
  </si>
  <si>
    <t>NEWTON - Patrick St - L541</t>
  </si>
  <si>
    <t>L543</t>
  </si>
  <si>
    <t>NEWTON - Fifth Avenue  - L543</t>
  </si>
  <si>
    <t>L544</t>
  </si>
  <si>
    <t>NEWTON - Vincent St - L544</t>
  </si>
  <si>
    <t>M159</t>
  </si>
  <si>
    <t>WOODPARK - Sammut St - M159</t>
  </si>
  <si>
    <t>M160</t>
  </si>
  <si>
    <t>WOODPARK - Cooper St - M160</t>
  </si>
  <si>
    <t>M162</t>
  </si>
  <si>
    <t>WOODPARK - Percival Rd + Aux No 1 - M162</t>
  </si>
  <si>
    <t>M166</t>
  </si>
  <si>
    <t>WOODPARK - Britton St - M166</t>
  </si>
  <si>
    <t>M168</t>
  </si>
  <si>
    <t>WOODPARK - Woodpark Rd - M168</t>
  </si>
  <si>
    <t>M388</t>
  </si>
  <si>
    <t>MACQUARIE FIELDS - Parliament Rd - M388</t>
  </si>
  <si>
    <t>M389</t>
  </si>
  <si>
    <t>M394</t>
  </si>
  <si>
    <t>M400</t>
  </si>
  <si>
    <t>LITHGOW - Gray St - M400</t>
  </si>
  <si>
    <t>MC1252</t>
  </si>
  <si>
    <t>MOBILE NO2 (ORAN PARK) - Oran Park South &amp; The Northern Rd South  - MC1252</t>
  </si>
  <si>
    <t>MC1278</t>
  </si>
  <si>
    <t>MOBILE NO2 (ORAN PARK) - Oran Park East &amp; The Northern Rd North  - MC1278</t>
  </si>
  <si>
    <t>MG1208</t>
  </si>
  <si>
    <t>MITTAGONG - Mittagong - MG1208</t>
  </si>
  <si>
    <t>MM1112</t>
  </si>
  <si>
    <t>MAMRE - Aux No.1 &amp; Auber Glen - MM1112</t>
  </si>
  <si>
    <t>MM1122</t>
  </si>
  <si>
    <t>MAMRE - Walker Corp - MM1122</t>
  </si>
  <si>
    <t>MM1142</t>
  </si>
  <si>
    <t>MAMRE - Endeavour Ave - MM1142</t>
  </si>
  <si>
    <t>MM1152</t>
  </si>
  <si>
    <t>MM1162</t>
  </si>
  <si>
    <t>MAMRE - Hawk Pl &amp; Cap No.1 - MM1162</t>
  </si>
  <si>
    <t>MM1192</t>
  </si>
  <si>
    <t>MM1202</t>
  </si>
  <si>
    <t>MAMRE - Illawarra Dr - MM1202</t>
  </si>
  <si>
    <t>MM1212</t>
  </si>
  <si>
    <t>MAMRE - Paclib No.3 - MM1212</t>
  </si>
  <si>
    <t>MM1222</t>
  </si>
  <si>
    <t>MAMRE - Halifax Cl - MM1222</t>
  </si>
  <si>
    <t>MM1232</t>
  </si>
  <si>
    <t>MAMRE - Bluescope Steel No.2 - MM1232</t>
  </si>
  <si>
    <t>MM1252</t>
  </si>
  <si>
    <t>MAMRE - Chameleon Dr &amp; Aux No.2 - MM1252</t>
  </si>
  <si>
    <t>MM1342</t>
  </si>
  <si>
    <t>MAMRE - FDC No.1 - MM1342</t>
  </si>
  <si>
    <t>MM1372</t>
  </si>
  <si>
    <t>MAMRE - Peppertree Dr - MM1372</t>
  </si>
  <si>
    <t>MR2206</t>
  </si>
  <si>
    <t>MUNGERIE PARK - Petal Parkway  - MR2206</t>
  </si>
  <si>
    <t>MR2224</t>
  </si>
  <si>
    <t>MUNGERIE PARK - Hezlett Rd - MR2224</t>
  </si>
  <si>
    <t>MR2225</t>
  </si>
  <si>
    <t>MUNGERIE PARK - Schofield Rd  - MR2225</t>
  </si>
  <si>
    <t>MR2231</t>
  </si>
  <si>
    <t>MUNGERIE PARK - Caddies Blvd - MR2231</t>
  </si>
  <si>
    <t>MR2292</t>
  </si>
  <si>
    <t>MUNGERIE PARK - Adelphi Rd  - MR2292</t>
  </si>
  <si>
    <t>MR2299</t>
  </si>
  <si>
    <t>MUNGERIE PARK - Mungerie Road - MR2299</t>
  </si>
  <si>
    <t>MVG2</t>
  </si>
  <si>
    <t>MOSS VALE - Berrima Junction - MVG2</t>
  </si>
  <si>
    <t>MYB2</t>
  </si>
  <si>
    <t>MOUNT OUSLEY - University 1 - MYB2</t>
  </si>
  <si>
    <t>MYC2</t>
  </si>
  <si>
    <t>MOUNT OUSLEY - Northfields Ave  - MYC2</t>
  </si>
  <si>
    <t>MYG2</t>
  </si>
  <si>
    <t>MOUNT OUSLEY - Strone Ave  - MYG2</t>
  </si>
  <si>
    <t>MYK2</t>
  </si>
  <si>
    <t>MOUNT OUSLEY - Mount Ousley Rd  - MYK2</t>
  </si>
  <si>
    <t>MYM2</t>
  </si>
  <si>
    <t>MOUNT OUSLEY - McMahon St  - MYM2</t>
  </si>
  <si>
    <t>MYQ2</t>
  </si>
  <si>
    <t>MOUNT OUSLEY - Madoline St  - MYQ2</t>
  </si>
  <si>
    <t>NA1214</t>
  </si>
  <si>
    <t>NOWRA - Shoalhaven Street  - NA1214</t>
  </si>
  <si>
    <t>NA1218</t>
  </si>
  <si>
    <t>NOWRA - Centre Street  - NA1218</t>
  </si>
  <si>
    <t>NA1266</t>
  </si>
  <si>
    <t>NOWRA - Nowra Fair No1  - NA1266</t>
  </si>
  <si>
    <t>NA1281</t>
  </si>
  <si>
    <t>NOWRA - McKay St - NA1281</t>
  </si>
  <si>
    <t>NA1285</t>
  </si>
  <si>
    <t>NOWRA - Scenic Drive  - NA1285</t>
  </si>
  <si>
    <t>NA1288</t>
  </si>
  <si>
    <t>NOWRA - Nowra Fair No2 - NA1288</t>
  </si>
  <si>
    <t>NE1212</t>
  </si>
  <si>
    <t>NORTH EASTERN CREEK - Alspec Pl  - NE1212</t>
  </si>
  <si>
    <t>NE1216</t>
  </si>
  <si>
    <t>NORTH EASTERN CREEK - Interchange No.1  - NE1216</t>
  </si>
  <si>
    <t>NE1219</t>
  </si>
  <si>
    <t>NORTH EASTERN CREEK - Eucalyptus Pl  - NE1219</t>
  </si>
  <si>
    <t>NE1241</t>
  </si>
  <si>
    <t>NORTH EASTERN CREEK - Beach St  - NE1241</t>
  </si>
  <si>
    <t>NE1282</t>
  </si>
  <si>
    <t>NORTH EASTERN CREEK - Interchange No.2  - NE1282</t>
  </si>
  <si>
    <t>NG1247</t>
  </si>
  <si>
    <t>NORTH WARRAGAMBA - Warragamba - NG1247</t>
  </si>
  <si>
    <t>NG1262</t>
  </si>
  <si>
    <t>NORTH WARRAGAMBA - Ridgehaven  - NG1262</t>
  </si>
  <si>
    <t>NN1240</t>
  </si>
  <si>
    <t>NEPEAN - Catherine Field  - NN1240</t>
  </si>
  <si>
    <t>NN1255</t>
  </si>
  <si>
    <t>NEPEAN - Mowatt St - NN1255</t>
  </si>
  <si>
    <t>NN1262</t>
  </si>
  <si>
    <t>NEPEAN - Macarthur Rd - NN1262</t>
  </si>
  <si>
    <t>NN1277</t>
  </si>
  <si>
    <t>NEPEAN - South Camden - NN1277</t>
  </si>
  <si>
    <t>NWA2</t>
  </si>
  <si>
    <t>NORTH WOLLONGONG - Pleasant Av - NWA2</t>
  </si>
  <si>
    <t>NWB2</t>
  </si>
  <si>
    <t>NORTH WOLLONGONG - Bourke St  - NWB2</t>
  </si>
  <si>
    <t>NWD2</t>
  </si>
  <si>
    <t>NORTH WOLLONGONG - Virginia St &amp; Cap Bank 2  - NWD2</t>
  </si>
  <si>
    <t>NWE2</t>
  </si>
  <si>
    <t>NORTH WOLLONGONG - Montague St  - NWE2</t>
  </si>
  <si>
    <t>NWF2</t>
  </si>
  <si>
    <t>NORTH WOLLONGONG - Exeter Av No 2  - NWF2</t>
  </si>
  <si>
    <t>NWG2</t>
  </si>
  <si>
    <t>NORTH WOLLONGONG - Brandon Park - NWG2</t>
  </si>
  <si>
    <t>PCA2</t>
  </si>
  <si>
    <t>PORT CENTRAL - Wentworth St East - PCA2</t>
  </si>
  <si>
    <t>PCB2</t>
  </si>
  <si>
    <t>PORT CENTRAL - Horne St - PCB2</t>
  </si>
  <si>
    <t>PCD2</t>
  </si>
  <si>
    <t>PORT CENTRAL - Darcy Rd - PCD2</t>
  </si>
  <si>
    <t>PCE2</t>
  </si>
  <si>
    <t>PORT CENTRAL - Horne St - PCE2</t>
  </si>
  <si>
    <t>PCF2</t>
  </si>
  <si>
    <t>PORT CENTRAL - Wentworth Rd West - PCF2</t>
  </si>
  <si>
    <t>PKA2</t>
  </si>
  <si>
    <t>PORT KEMBLA - Bruce Road - W - PKA2</t>
  </si>
  <si>
    <t>PKC2</t>
  </si>
  <si>
    <t>PORT KEMBLA - Flagstaff Road - W - PKC2</t>
  </si>
  <si>
    <t>PKD2</t>
  </si>
  <si>
    <t>PORT KEMBLA - Flagstaff Road - E - PKD2</t>
  </si>
  <si>
    <t>PKE2</t>
  </si>
  <si>
    <t>PORT KEMBLA - Oxlade Street - PKE2</t>
  </si>
  <si>
    <t>PKF2</t>
  </si>
  <si>
    <t>PORT KEMBLA - Bruce Road - E - PKF2</t>
  </si>
  <si>
    <t>R214</t>
  </si>
  <si>
    <t>R215</t>
  </si>
  <si>
    <t>R247</t>
  </si>
  <si>
    <t>BLAXLAND - Old Bathurst Rd - R247</t>
  </si>
  <si>
    <t>R248</t>
  </si>
  <si>
    <t>BLAXLAND - Wilson Way - R248</t>
  </si>
  <si>
    <t>R250</t>
  </si>
  <si>
    <t>BLAXLAND - Murphy St - R250</t>
  </si>
  <si>
    <t>R251</t>
  </si>
  <si>
    <t>BLAXLAND - Glenbrook Rd + Aux No 3 - R251</t>
  </si>
  <si>
    <t>R253</t>
  </si>
  <si>
    <t>BLAXLAND - Reserve Av + Aux No 2 - R253</t>
  </si>
  <si>
    <t>R254</t>
  </si>
  <si>
    <t>BLAXLAND - Short St - R254</t>
  </si>
  <si>
    <t>R256</t>
  </si>
  <si>
    <t>BLAXLAND - Hersey St - R256</t>
  </si>
  <si>
    <t>R257</t>
  </si>
  <si>
    <t>BLAXLAND - GLENNEL ST  - R257</t>
  </si>
  <si>
    <t>RS1203</t>
  </si>
  <si>
    <t>ROSEHILL - Martha St - RS1203</t>
  </si>
  <si>
    <t>RS1207</t>
  </si>
  <si>
    <t>ROSEHILL - Main Roads - RS1207</t>
  </si>
  <si>
    <t>RS1225</t>
  </si>
  <si>
    <t>ROSEHILL - Harboard St  - RS1225</t>
  </si>
  <si>
    <t>RS1240</t>
  </si>
  <si>
    <t>ROSEHILL - Rosehill Racecourse - RS1240</t>
  </si>
  <si>
    <t>RS1262</t>
  </si>
  <si>
    <t>ROSEHILL - James Ruse Dr - RS1262</t>
  </si>
  <si>
    <t>RS1270</t>
  </si>
  <si>
    <t>ROSEHILL - Grand Av - RS1270</t>
  </si>
  <si>
    <t>RS1288</t>
  </si>
  <si>
    <t>ROSEHILL - Hardies - RS1288</t>
  </si>
  <si>
    <t>RS1292</t>
  </si>
  <si>
    <t>ROSEHILL - Chrome Chemicals - RS1292</t>
  </si>
  <si>
    <t>RS1296</t>
  </si>
  <si>
    <t>ROSEHILL - Wunderlich - RS1296</t>
  </si>
  <si>
    <t>RV1246</t>
  </si>
  <si>
    <t>RUSSELL VALE - Doris Ave (Future) - RV1246</t>
  </si>
  <si>
    <t>RV1280</t>
  </si>
  <si>
    <t>RUSSELL VALE - Collaery Rd - RV1280</t>
  </si>
  <si>
    <t>RV1298</t>
  </si>
  <si>
    <t>RUSSELL VALE - Princes Hwy South (Future) - RV1298</t>
  </si>
  <si>
    <t>RVC2</t>
  </si>
  <si>
    <t>RVD2</t>
  </si>
  <si>
    <t>RVF2</t>
  </si>
  <si>
    <t>S328</t>
  </si>
  <si>
    <t>WEST CASTLE HILL - Gladstone Rd - S328</t>
  </si>
  <si>
    <t>S330</t>
  </si>
  <si>
    <t>WEST CASTLE HILL - Century Cct - S330</t>
  </si>
  <si>
    <t>S334</t>
  </si>
  <si>
    <t>S336</t>
  </si>
  <si>
    <t>WEST CASTLE HILL - Salisbury Rd - S336</t>
  </si>
  <si>
    <t>S591</t>
  </si>
  <si>
    <t>RYDALMERE - Betty Cuthbert Av - S591</t>
  </si>
  <si>
    <t>S594</t>
  </si>
  <si>
    <t>RYDALMERE - Alma St + Aux No 1 - S594</t>
  </si>
  <si>
    <t>S595</t>
  </si>
  <si>
    <t>RYDALMERE - Associated Products - S595</t>
  </si>
  <si>
    <t>S596</t>
  </si>
  <si>
    <t>RYDALMERE - Wang &amp; Cap Bank 3  - S596</t>
  </si>
  <si>
    <t>S597</t>
  </si>
  <si>
    <t>RYDALMERE - AWA - S597</t>
  </si>
  <si>
    <t>S598</t>
  </si>
  <si>
    <t>RYDALMERE - Calder Rd - S598</t>
  </si>
  <si>
    <t>S599</t>
  </si>
  <si>
    <t>RYDALMERE - Kirby Rd - S599</t>
  </si>
  <si>
    <t>S602</t>
  </si>
  <si>
    <t>RYDALMERE - Hope St - S602</t>
  </si>
  <si>
    <t>S604</t>
  </si>
  <si>
    <t>RYDALMERE - Rheem - S604</t>
  </si>
  <si>
    <t>S605</t>
  </si>
  <si>
    <t>RYDALMERE - Euston St - S605</t>
  </si>
  <si>
    <t>S606</t>
  </si>
  <si>
    <t>RYDALMERE - Pike St &amp; Cap Bank 2  - S606</t>
  </si>
  <si>
    <t>S674</t>
  </si>
  <si>
    <t>RYDALMERE - Park Rd &amp; Seamist Ave  - S674</t>
  </si>
  <si>
    <t>S744</t>
  </si>
  <si>
    <t>KENTHURST - Round Corner - S744</t>
  </si>
  <si>
    <t>S765</t>
  </si>
  <si>
    <t>GLENMORE PARK - Acacia Av - S765</t>
  </si>
  <si>
    <t>S766</t>
  </si>
  <si>
    <t>GLENMORE PARK - Luttrell St - S766</t>
  </si>
  <si>
    <t>S768</t>
  </si>
  <si>
    <t>GLENMORE PARK - Glengarry + Capacitor Bank No.3  - S768</t>
  </si>
  <si>
    <t>S769</t>
  </si>
  <si>
    <t>GLENMORE PARK - Aux No 1 + Kulaman Cr - S769</t>
  </si>
  <si>
    <t>S771</t>
  </si>
  <si>
    <t>GLENMORE PARK - Aux No 2 + Veronica Pl - S771</t>
  </si>
  <si>
    <t>S772</t>
  </si>
  <si>
    <t>GLENMORE PARK - S772/A Monarch Cct &amp; S772/B Bulbi Pl   - S772</t>
  </si>
  <si>
    <t>S774</t>
  </si>
  <si>
    <t>GLENMORE PARK - Garswood Rd - S774</t>
  </si>
  <si>
    <t>S776</t>
  </si>
  <si>
    <t>GLENMORE PARK - Glenmore Park Dr - S776</t>
  </si>
  <si>
    <t>S785</t>
  </si>
  <si>
    <t>CRANEBROOK - Oxford St - S785</t>
  </si>
  <si>
    <t>SC1204</t>
  </si>
  <si>
    <t>SCHOFIELDS - Tallawong Rd - SC1204</t>
  </si>
  <si>
    <t>SC1238</t>
  </si>
  <si>
    <t>SCHOFIELDS - Carnarvon Rd - SC1238</t>
  </si>
  <si>
    <t>SC1241</t>
  </si>
  <si>
    <t>SCHOFIELDS - Alex Ave - SC1241</t>
  </si>
  <si>
    <t>SC1271</t>
  </si>
  <si>
    <t>SCHOFIELDS - Advance St - SC1271</t>
  </si>
  <si>
    <t>SC1289</t>
  </si>
  <si>
    <t>SCHOFIELDS - Hambledon Rd - SC1289</t>
  </si>
  <si>
    <t>SG1209</t>
  </si>
  <si>
    <t>SOUTH GRANVILLE - Maubeuge Street  - SG1209</t>
  </si>
  <si>
    <t>SG1220</t>
  </si>
  <si>
    <t>SOUTH GRANVILLE - Kirk Avenue  - SG1220</t>
  </si>
  <si>
    <t>SG1228</t>
  </si>
  <si>
    <t>SOUTH GRANVILLE - Ferndell Street  - SG1228</t>
  </si>
  <si>
    <t>SG1247</t>
  </si>
  <si>
    <t>SOUTH GRANVILLE - Blaxcell Street  - SG1247</t>
  </si>
  <si>
    <t>SG1250</t>
  </si>
  <si>
    <t>SOUTH GRANVILLE - Campbell Hill Road  - SG1250</t>
  </si>
  <si>
    <t>SG1254</t>
  </si>
  <si>
    <t>SOUTH GRANVILLE - Straits Avenue - SG1254</t>
  </si>
  <si>
    <t>SG1257</t>
  </si>
  <si>
    <t>SOUTH GRANVILLE - Clyde Street  - SG1257</t>
  </si>
  <si>
    <t>SHA2</t>
  </si>
  <si>
    <t>SHELLHARBOUR - Baragot Rd &amp; Cap Bank 1  - SHA2</t>
  </si>
  <si>
    <t>SHB2</t>
  </si>
  <si>
    <t>SHELLHARBOUR - Strata Av - SHB2</t>
  </si>
  <si>
    <t>SHC2</t>
  </si>
  <si>
    <t>SHELLHARBOUR - Shellcove - SHC2</t>
  </si>
  <si>
    <t>SHD2</t>
  </si>
  <si>
    <t>SHELLHARBOUR - Tongarra Rd East - SHD2</t>
  </si>
  <si>
    <t>SHE2</t>
  </si>
  <si>
    <t>SHELLHARBOUR - Tongarra Rd West - SHE2</t>
  </si>
  <si>
    <t>SHF2</t>
  </si>
  <si>
    <t>SHELLHARBOUR - Wattle Rd - SHF2</t>
  </si>
  <si>
    <t>SHG2</t>
  </si>
  <si>
    <t>SHELLHARBOUR - Flinders - SHG2</t>
  </si>
  <si>
    <t>SHH2</t>
  </si>
  <si>
    <t>SHELLHARBOUR - Burrinjuck Av - SHH2</t>
  </si>
  <si>
    <t>SHK2</t>
  </si>
  <si>
    <t>SHELLHARBOUR - Addison St - SHK2</t>
  </si>
  <si>
    <t>SN1208</t>
  </si>
  <si>
    <t>SOUTH NOWRA - Flinders Estate No1 - SN1208</t>
  </si>
  <si>
    <t>SN1219</t>
  </si>
  <si>
    <t>SOUTH NOWRA - Albatross No1 - SN1219</t>
  </si>
  <si>
    <t>SN1252</t>
  </si>
  <si>
    <t>SOUTH NOWRA - Flinders Estate No2 - SN1252</t>
  </si>
  <si>
    <t>SN1271</t>
  </si>
  <si>
    <t>SOUTH NOWRA - South Nowra - SN1271</t>
  </si>
  <si>
    <t>SWC2</t>
  </si>
  <si>
    <t>SOUTH WOLLONGONG - Auburn St  - SWC2</t>
  </si>
  <si>
    <t>SWD2</t>
  </si>
  <si>
    <t>SOUTH WOLLONGONG - Keira Street South  - SWD2</t>
  </si>
  <si>
    <t>SWE2</t>
  </si>
  <si>
    <t>SOUTH WOLLONGONG - Corrimal Street  - SWE2</t>
  </si>
  <si>
    <t>SWF2</t>
  </si>
  <si>
    <t>SOUTH WOLLONGONG - Kenny Street  - SWF2</t>
  </si>
  <si>
    <t>SWH2</t>
  </si>
  <si>
    <t>SOUTH WOLLONGONG - Swan Street West - SWH2</t>
  </si>
  <si>
    <t>SWJ2</t>
  </si>
  <si>
    <t>SOUTH WOLLONGONG - Swan Street East - SWJ2</t>
  </si>
  <si>
    <t>SXA2</t>
  </si>
  <si>
    <t>SUSSEX INLET - Sussex North - SXA2</t>
  </si>
  <si>
    <t>SZ1112</t>
  </si>
  <si>
    <t>SOUTH WINDSOR - Snailham Cr &amp; Capacitor Bank No1 - SZ1112</t>
  </si>
  <si>
    <t>SZ1132</t>
  </si>
  <si>
    <t>SOUTH WINDSOR - Groves Ave - SZ1132</t>
  </si>
  <si>
    <t>SZ1152</t>
  </si>
  <si>
    <t>SOUTH WINDSOR - Mileham St - SZ1152</t>
  </si>
  <si>
    <t>SZ1212</t>
  </si>
  <si>
    <t>SOUTH WINDSOR - Collith Ave  - SZ1212</t>
  </si>
  <si>
    <t>SZ1342</t>
  </si>
  <si>
    <t>SOUTH WINDSOR - Argyle St - SZ1342</t>
  </si>
  <si>
    <t>SZ1352</t>
  </si>
  <si>
    <t>SOUTH WINDSOR - Berger Rd - SZ1352</t>
  </si>
  <si>
    <t>T829</t>
  </si>
  <si>
    <t>BLACKMANS FLAT - Mudgee Rd - T829</t>
  </si>
  <si>
    <t>T865</t>
  </si>
  <si>
    <t>AMBARVALE - Octavia Dr - T865</t>
  </si>
  <si>
    <t>T866</t>
  </si>
  <si>
    <t>AMBARVALE - Othello Av - T866</t>
  </si>
  <si>
    <t>T869</t>
  </si>
  <si>
    <t>AMBARVALE - Copperfield Dr - T869</t>
  </si>
  <si>
    <t>T870</t>
  </si>
  <si>
    <t>AMBARVALE - Cleopatra + Aux No 2 - T870</t>
  </si>
  <si>
    <t>T872</t>
  </si>
  <si>
    <t>AMBARVALE - Hamlet Av + Aux No 3 - T872</t>
  </si>
  <si>
    <t>T876</t>
  </si>
  <si>
    <t>AMBARVALE - Anthony Dr - T876</t>
  </si>
  <si>
    <t>T882</t>
  </si>
  <si>
    <t>ROOTY HILL - Beatrice St &amp; Cap Bank 2  - T882</t>
  </si>
  <si>
    <t>T883</t>
  </si>
  <si>
    <t>ROOTY HILL - Lamb St - T883</t>
  </si>
  <si>
    <t>T884</t>
  </si>
  <si>
    <t>ROOTY HILL - PGH - T884</t>
  </si>
  <si>
    <t>T888</t>
  </si>
  <si>
    <t>ROOTY HILL - Hyatts Rd &amp; Kellogg Rd  - T888</t>
  </si>
  <si>
    <t>T889</t>
  </si>
  <si>
    <t>ROOTY HILL - Alice St - T889</t>
  </si>
  <si>
    <t>T890</t>
  </si>
  <si>
    <t>ROOTY HILL - Woodvale Cl + Aux No 2 - T890</t>
  </si>
  <si>
    <t>T892</t>
  </si>
  <si>
    <t>ROOTY HILL - Glendenning Rd and Aux No 3 - T892</t>
  </si>
  <si>
    <t>T893</t>
  </si>
  <si>
    <t>ROOTY HILL - Wolseley St - T893</t>
  </si>
  <si>
    <t>T894</t>
  </si>
  <si>
    <t>ROOTY HILL - Rooty Hill Nth - T894</t>
  </si>
  <si>
    <t>T895</t>
  </si>
  <si>
    <t>ROOTY HILL - Beverly Pl - T895</t>
  </si>
  <si>
    <t>T898</t>
  </si>
  <si>
    <t>ROOTY HILL - Owen St - T898</t>
  </si>
  <si>
    <t>T899</t>
  </si>
  <si>
    <t>ROOTY HILL - Duke St - T899</t>
  </si>
  <si>
    <t>T900</t>
  </si>
  <si>
    <t>ROOTY HILL - Plumpton Rd &amp; Cap Bank 3  - T900</t>
  </si>
  <si>
    <t>ULB2</t>
  </si>
  <si>
    <t>ULLADULLA - Burrill Lake - ULB2</t>
  </si>
  <si>
    <t>ULC2</t>
  </si>
  <si>
    <t>ULLADULLA - Narrawallee - ULC2</t>
  </si>
  <si>
    <t>ULD2</t>
  </si>
  <si>
    <t>ULLADULLA - Ulladulla Town - ULD2</t>
  </si>
  <si>
    <t>ULF2</t>
  </si>
  <si>
    <t>ULLADULLA - Ulladulla - ULF2</t>
  </si>
  <si>
    <t>ULH2</t>
  </si>
  <si>
    <t>ULLADULLA - Croobyar  - ULH2</t>
  </si>
  <si>
    <t>ULK2</t>
  </si>
  <si>
    <t>ULLADULLA - Milton  - ULK2</t>
  </si>
  <si>
    <t>UNB2</t>
  </si>
  <si>
    <t>UNANDERRA - Lady Penrhyn Dr &amp; Cap No2  - UNB2</t>
  </si>
  <si>
    <t>UND2</t>
  </si>
  <si>
    <t>UNANDERRA - Charcoal Cl  - UND2</t>
  </si>
  <si>
    <t>UNE2</t>
  </si>
  <si>
    <t>UNANDERRA - Glastonbury Avnue - UNE2</t>
  </si>
  <si>
    <t>UNF2</t>
  </si>
  <si>
    <t>UNANDERRA - Doyle Av  - UNF2</t>
  </si>
  <si>
    <t>UNH2</t>
  </si>
  <si>
    <t>UNANDERRA - Nolan St West - UNH2</t>
  </si>
  <si>
    <t>UNJ2</t>
  </si>
  <si>
    <t>UNANDERRA - Berkeley Road Sth &amp; Cap No3  - UNJ2</t>
  </si>
  <si>
    <t>W113</t>
  </si>
  <si>
    <t>APPIN - Inghams - W113</t>
  </si>
  <si>
    <t>W118</t>
  </si>
  <si>
    <t>HAZELBROOK - Falcon St - W118</t>
  </si>
  <si>
    <t>W120</t>
  </si>
  <si>
    <t>HAZELBROOK - Kitchener St - W120</t>
  </si>
  <si>
    <t>W123</t>
  </si>
  <si>
    <t>HAZELBROOK - Birdwood Pde + Aux No 2 - W123</t>
  </si>
  <si>
    <t>W196</t>
  </si>
  <si>
    <t>BOW BOWING - Norwich Rd - W196</t>
  </si>
  <si>
    <t>WBB2</t>
  </si>
  <si>
    <t>WOMBARRA - Coledale  - WBB2</t>
  </si>
  <si>
    <t>WD1258</t>
  </si>
  <si>
    <t>WINDSOR - Macquarie St  - WD1258</t>
  </si>
  <si>
    <t>WD1284</t>
  </si>
  <si>
    <t>WINDSOR - Brabyn St  - WD1284</t>
  </si>
  <si>
    <t>WD1288</t>
  </si>
  <si>
    <t>WINDSOR - Macquarie St  - WD1288</t>
  </si>
  <si>
    <t>WH1209</t>
  </si>
  <si>
    <t>WHALAN - Palmerstone Rd - WH1209</t>
  </si>
  <si>
    <t>WH1220</t>
  </si>
  <si>
    <t>WHALAN - Stout Rd  - WH1220</t>
  </si>
  <si>
    <t>WH1224</t>
  </si>
  <si>
    <t>WHALAN - Mt Druitt Rd  - WH1224</t>
  </si>
  <si>
    <t>WH1235</t>
  </si>
  <si>
    <t>WHALAN - Semana St   - WH1235</t>
  </si>
  <si>
    <t>WH1257</t>
  </si>
  <si>
    <t>WHALAN - Hythe St - WH1257</t>
  </si>
  <si>
    <t>WH1261</t>
  </si>
  <si>
    <t>WHALAN - Rupertswood Rd  - WH1261</t>
  </si>
  <si>
    <t>WH1276</t>
  </si>
  <si>
    <t>WHALAN - North Parade - WH1276</t>
  </si>
  <si>
    <t>WH1287</t>
  </si>
  <si>
    <t>WHALAN - Byron Crescent - WH1287</t>
  </si>
  <si>
    <t>WH1294</t>
  </si>
  <si>
    <t>WHALAN - Wehlow St - WH1294</t>
  </si>
  <si>
    <t>WH1298</t>
  </si>
  <si>
    <t>WHALAN - Beames Rd - WH1298</t>
  </si>
  <si>
    <t>WL1214</t>
  </si>
  <si>
    <t>WEST LIVERPOOL - Bernera Rd - WL1214</t>
  </si>
  <si>
    <t>WL1217</t>
  </si>
  <si>
    <t>WEST LIVERPOOL - Heckenberg Ave - WL1217</t>
  </si>
  <si>
    <t>WL1218</t>
  </si>
  <si>
    <t>WEST LIVERPOOL - Whitford Rd - WL1218</t>
  </si>
  <si>
    <t>WL1221</t>
  </si>
  <si>
    <t>WEST LIVERPOOL - Whyalla Pl - WL1221</t>
  </si>
  <si>
    <t>WL1236</t>
  </si>
  <si>
    <t>WEST LIVERPOOL - Maxwell Ave - WL1236</t>
  </si>
  <si>
    <t>WL1251</t>
  </si>
  <si>
    <t>WEST LIVERPOOL - Hoxton Park Rd - WL1251</t>
  </si>
  <si>
    <t>WL1258</t>
  </si>
  <si>
    <t>WEST LIVERPOOL - Yarrunga St - WL1258</t>
  </si>
  <si>
    <t>WL1262</t>
  </si>
  <si>
    <t>WEST LIVERPOOL - Ash Rd - WL1262</t>
  </si>
  <si>
    <t>WL1277</t>
  </si>
  <si>
    <t>WEST LIVERPOOL - Banks Rd  - WL1277</t>
  </si>
  <si>
    <t>WL1280</t>
  </si>
  <si>
    <t>WEST LIVERPOOL - Jedda Rd - WL1280</t>
  </si>
  <si>
    <t>WL1292</t>
  </si>
  <si>
    <t>WEST LIVERPOOL - Miller Rd  - WL1292</t>
  </si>
  <si>
    <t>WL1296</t>
  </si>
  <si>
    <t>WEST LIVERPOOL - Cartwright Ave - WL1296</t>
  </si>
  <si>
    <t>WL1299</t>
  </si>
  <si>
    <t>WEST LIVERPOOL - Yarrawa St - WL1299</t>
  </si>
  <si>
    <t>WP1241</t>
  </si>
  <si>
    <t>WEST PARRAMATTA - HOUISON PL - WP1241</t>
  </si>
  <si>
    <t>WP1245</t>
  </si>
  <si>
    <t>WEST PARRAMATTA - PITT ST - WP1245</t>
  </si>
  <si>
    <t>WP1286</t>
  </si>
  <si>
    <t>WEST PARRAMATTA - HORWOOD PL - WP1286</t>
  </si>
  <si>
    <t>WQ1208</t>
  </si>
  <si>
    <t>WETHERILL PARK - Hassall St &amp; Verrell St  - WQ1208</t>
  </si>
  <si>
    <t>WQ1212</t>
  </si>
  <si>
    <t>WETHERILL PARK - Elizabeth Street - WQ1212</t>
  </si>
  <si>
    <t>WQ1219</t>
  </si>
  <si>
    <t>WETHERILL PARK - CIG - WQ1219</t>
  </si>
  <si>
    <t>WQ1227</t>
  </si>
  <si>
    <t>WETHERILL PARK - Verell Street - WQ1227</t>
  </si>
  <si>
    <t>WQ1249</t>
  </si>
  <si>
    <t>WETHERILL PARK - Victoria Street - WQ1249</t>
  </si>
  <si>
    <t>WQ1260</t>
  </si>
  <si>
    <t>WETHERILL PARK - Widemere Rd  - WQ1260</t>
  </si>
  <si>
    <t>WQ1264</t>
  </si>
  <si>
    <t>WETHERILL PARK - Hargraves Place - WQ1264</t>
  </si>
  <si>
    <t>WQ1275</t>
  </si>
  <si>
    <t>WETHERILL PARK - Wenban Place - WQ1275</t>
  </si>
  <si>
    <t>WQ1290</t>
  </si>
  <si>
    <t>WETHERILL PARK - Walter Road - WQ1290</t>
  </si>
  <si>
    <t>WRA2</t>
  </si>
  <si>
    <t>WARILLA - Landy Dr - WRA2</t>
  </si>
  <si>
    <t>WRB2</t>
  </si>
  <si>
    <t>WARILLA - Woodfull St - WRB2</t>
  </si>
  <si>
    <t>WRC2</t>
  </si>
  <si>
    <t>WARILLA - Wall St West  - WRC2</t>
  </si>
  <si>
    <t>WRD2</t>
  </si>
  <si>
    <t>WARILLA - Wall St East - WRD2</t>
  </si>
  <si>
    <t>WRE2</t>
  </si>
  <si>
    <t>WARILLA - Trumper St East - WRE2</t>
  </si>
  <si>
    <t>WRF2</t>
  </si>
  <si>
    <t>WARILLA - Trumper St North - WRF2</t>
  </si>
  <si>
    <t>WRG2</t>
  </si>
  <si>
    <t>WARILLA - Shellharbour Sq No1 &amp; No1 AF Injectn Cell  - WRG2</t>
  </si>
  <si>
    <t>WT1252</t>
  </si>
  <si>
    <t>WILTON - Kirkwood Chase  - WT1252</t>
  </si>
  <si>
    <t>WWA2</t>
  </si>
  <si>
    <t>WEST WOLLONGONG - Gilmore St North - WWA2</t>
  </si>
  <si>
    <t>WWB2</t>
  </si>
  <si>
    <t>WEST WOLLONGONG - Reserve St - WWB2</t>
  </si>
  <si>
    <t>WWC2</t>
  </si>
  <si>
    <t>WEST WOLLONGONG - Gilmore St South - WWC2</t>
  </si>
  <si>
    <t>WWD2</t>
  </si>
  <si>
    <t>WEST WOLLONGONG - Dempster St - WWD2</t>
  </si>
  <si>
    <t>WWE2</t>
  </si>
  <si>
    <t>WEST WOLLONGONG - David St - WWE2</t>
  </si>
  <si>
    <t>WWF2</t>
  </si>
  <si>
    <t>WEST WOLLONGONG - Fisher St - WWF2</t>
  </si>
  <si>
    <t>WX1206</t>
  </si>
  <si>
    <t>WEST WETHERILL PARK - Spare - WX1206</t>
  </si>
  <si>
    <t>WX1228</t>
  </si>
  <si>
    <t>WEST WETHERILL PARK - Horsley Drive (West) - WX1228</t>
  </si>
  <si>
    <t>WX1244</t>
  </si>
  <si>
    <t>WEST WETHERILL PARK - Hallstrom Place - WX1244</t>
  </si>
  <si>
    <t>WX1254</t>
  </si>
  <si>
    <t>WEST WETHERILL PARK - Trivet Street  - WX1254</t>
  </si>
  <si>
    <t>WX1258</t>
  </si>
  <si>
    <t>WEST WETHERILL PARK - Bentley Street - WX1258</t>
  </si>
  <si>
    <t>WX1270</t>
  </si>
  <si>
    <t>WEST WETHERILL PARK - Potter Close - WX1270</t>
  </si>
  <si>
    <t>WX1280</t>
  </si>
  <si>
    <t>WEST WETHERILL PARK - Walker Place - WX1280</t>
  </si>
  <si>
    <t>WX1284</t>
  </si>
  <si>
    <t>WEST WETHERILL PARK - Metters Place - WX1284</t>
  </si>
  <si>
    <t>WX1288</t>
  </si>
  <si>
    <t>WEST WETHERILL PARK - Ormsby Place - WX1288</t>
  </si>
  <si>
    <t>X434</t>
  </si>
  <si>
    <t>PARRAMATTA - Police Station - X434</t>
  </si>
  <si>
    <t>X858</t>
  </si>
  <si>
    <t>WEST PENNANT HILLS - Taylor St - X858</t>
  </si>
  <si>
    <t>X859</t>
  </si>
  <si>
    <t>WEST PENNANT HILLS - Merelynne Av - X859</t>
  </si>
  <si>
    <t>X863</t>
  </si>
  <si>
    <t>WEST PENNANT HILLS - Oakes Rd - X863</t>
  </si>
  <si>
    <t>X867</t>
  </si>
  <si>
    <t>WEST PENNANT HILLS - Stanton Dr - X867</t>
  </si>
  <si>
    <t>X870</t>
  </si>
  <si>
    <t>WEST PENNANT HILLS - Hill Rd - X870</t>
  </si>
  <si>
    <t>X871</t>
  </si>
  <si>
    <t>WEST PENNANT HILLS - Oratava Rd - X871</t>
  </si>
  <si>
    <t>X883</t>
  </si>
  <si>
    <t>BRINGELLY - Coates Park Rd &amp; Cap Bank 2  - X883</t>
  </si>
  <si>
    <t>Maximum demand (MVA)</t>
  </si>
  <si>
    <t>Unplanned customer minutes off-supply (including excluded events and MEDs) - SAIDI</t>
  </si>
  <si>
    <t>Unplanned customer minutes off-supply
(after removing excluded events and MED) - SAIDI</t>
  </si>
  <si>
    <t>Planned customer minutes off-supply - SAIDI</t>
  </si>
  <si>
    <t>Jon Hocking</t>
  </si>
  <si>
    <t>02 9853 4386 or 0407 348 156</t>
  </si>
  <si>
    <t>jon.hocking@endeavourenergy.com.au</t>
  </si>
  <si>
    <t>51 Huntingwood Drive</t>
  </si>
  <si>
    <t>HUNTINGWOOD</t>
  </si>
  <si>
    <t>NSW</t>
  </si>
  <si>
    <t>PO Box 811</t>
  </si>
  <si>
    <t>SEVEN HILLS</t>
  </si>
  <si>
    <t>59 253 130 878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</si>
</sst>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00_);_(* \(#,##0.00\);_(* &quot;-&quot;??_);_(@_)"/>
    <numFmt numFmtId="165" formatCode="_(* #,##0_);_(* \(#,##0\);_(* &quot;-&quot;?_);_(@_)"/>
    <numFmt numFmtId="166" formatCode="_(* #,##0_);_(* \(#,##0\);_(* &quot;-&quot;_);_(@_)"/>
  </numFmts>
  <fonts count="62" x14ac:knownFonts="1">
    <font>
      <sz val="10"/>
      <name val="Arial"/>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12"/>
      <color indexed="9"/>
      <name val="Arial"/>
      <family val="2"/>
    </font>
    <font>
      <sz val="12"/>
      <name val="Arial"/>
      <family val="2"/>
    </font>
    <font>
      <sz val="14"/>
      <name val="Arial"/>
      <family val="2"/>
    </font>
    <font>
      <b/>
      <sz val="10"/>
      <color indexed="9"/>
      <name val="Arial"/>
      <family val="2"/>
    </font>
    <font>
      <sz val="10"/>
      <color indexed="8"/>
      <name val="Arial"/>
      <family val="2"/>
    </font>
    <font>
      <sz val="12"/>
      <color indexed="8"/>
      <name val="Arial"/>
      <family val="2"/>
    </font>
    <font>
      <sz val="8"/>
      <name val="Arial"/>
      <family val="2"/>
    </font>
    <font>
      <sz val="10"/>
      <color indexed="9"/>
      <name val="Arial"/>
      <family val="2"/>
    </font>
    <font>
      <sz val="18"/>
      <name val="Arial"/>
      <family val="2"/>
    </font>
    <font>
      <b/>
      <sz val="18"/>
      <color indexed="62"/>
      <name val="Arial Black"/>
      <family val="2"/>
    </font>
    <font>
      <b/>
      <sz val="18"/>
      <color indexed="62"/>
      <name val="Arial"/>
      <family val="2"/>
    </font>
    <font>
      <sz val="18"/>
      <color indexed="62"/>
      <name val="Arial"/>
      <family val="2"/>
    </font>
    <font>
      <u/>
      <sz val="18"/>
      <color indexed="12"/>
      <name val="Arial"/>
      <family val="2"/>
    </font>
    <font>
      <b/>
      <sz val="10"/>
      <color indexed="62"/>
      <name val="Arial"/>
      <family val="2"/>
    </font>
    <font>
      <b/>
      <sz val="16"/>
      <color indexed="9"/>
      <name val="Arial"/>
      <family val="2"/>
    </font>
    <font>
      <sz val="10"/>
      <color indexed="54"/>
      <name val="Arial"/>
      <family val="2"/>
    </font>
    <font>
      <sz val="10"/>
      <name val="Arial"/>
      <family val="2"/>
    </font>
    <font>
      <b/>
      <sz val="12"/>
      <color indexed="8"/>
      <name val="Arial"/>
      <family val="2"/>
    </font>
    <font>
      <sz val="10"/>
      <name val="Verdana"/>
      <family val="2"/>
    </font>
    <font>
      <sz val="10"/>
      <color indexed="62"/>
      <name val="Arial"/>
      <family val="2"/>
    </font>
    <font>
      <sz val="14"/>
      <name val="Arial Black"/>
      <family val="2"/>
    </font>
    <font>
      <b/>
      <sz val="10"/>
      <color indexed="9"/>
      <name val="Arial"/>
      <family val="2"/>
    </font>
    <font>
      <u/>
      <sz val="11"/>
      <color theme="10"/>
      <name val="Calibri"/>
      <family val="2"/>
    </font>
    <font>
      <sz val="11"/>
      <color theme="1"/>
      <name val="Calibri"/>
      <family val="2"/>
      <scheme val="minor"/>
    </font>
    <font>
      <sz val="10"/>
      <color theme="0"/>
      <name val="Arial"/>
      <family val="2"/>
    </font>
    <font>
      <sz val="10"/>
      <color rgb="FFFF0000"/>
      <name val="Arial"/>
      <family val="2"/>
    </font>
    <font>
      <sz val="10"/>
      <name val="Calibri"/>
      <family val="2"/>
    </font>
    <font>
      <sz val="10"/>
      <name val="Calibri"/>
      <family val="2"/>
      <scheme val="minor"/>
    </font>
    <font>
      <sz val="10"/>
      <name val="Arial"/>
    </font>
    <font>
      <sz val="9"/>
      <color indexed="81"/>
      <name val="Tahoma"/>
      <family val="2"/>
    </font>
  </fonts>
  <fills count="29">
    <fill>
      <patternFill patternType="none"/>
    </fill>
    <fill>
      <patternFill patternType="gray125"/>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62"/>
        <bgColor indexed="64"/>
      </patternFill>
    </fill>
    <fill>
      <patternFill patternType="solid">
        <fgColor indexed="6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FABF8F"/>
        <bgColor indexed="64"/>
      </patternFill>
    </fill>
    <fill>
      <patternFill patternType="solid">
        <fgColor rgb="FFB2A1C7"/>
        <bgColor indexed="64"/>
      </patternFill>
    </fill>
    <fill>
      <patternFill patternType="solid">
        <fgColor indexed="10"/>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medium">
        <color indexed="62"/>
      </left>
      <right/>
      <top/>
      <bottom style="medium">
        <color indexed="62"/>
      </bottom>
      <diagonal/>
    </border>
    <border>
      <left/>
      <right/>
      <top/>
      <bottom style="medium">
        <color indexed="62"/>
      </bottom>
      <diagonal/>
    </border>
    <border>
      <left/>
      <right style="medium">
        <color indexed="62"/>
      </right>
      <top/>
      <bottom style="medium">
        <color indexed="62"/>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08">
    <xf numFmtId="0" fontId="0" fillId="0" borderId="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13" borderId="0" applyNumberFormat="0" applyBorder="0" applyAlignment="0" applyProtection="0"/>
    <xf numFmtId="166" fontId="6" fillId="14" borderId="0" applyNumberFormat="0" applyFont="0" applyBorder="0" applyAlignment="0">
      <alignment horizontal="right"/>
    </xf>
    <xf numFmtId="166" fontId="6" fillId="14" borderId="0" applyNumberFormat="0" applyFont="0" applyBorder="0" applyAlignment="0">
      <alignment horizontal="right"/>
    </xf>
    <xf numFmtId="0" fontId="7" fillId="5" borderId="1" applyNumberFormat="0" applyAlignment="0" applyProtection="0"/>
    <xf numFmtId="0" fontId="8" fillId="15" borderId="2" applyNumberFormat="0" applyAlignment="0" applyProtection="0"/>
    <xf numFmtId="164" fontId="50"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9" fillId="0" borderId="0" applyNumberFormat="0" applyFill="0" applyBorder="0" applyAlignment="0" applyProtection="0"/>
    <xf numFmtId="0" fontId="10" fillId="16"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5" fillId="3" borderId="1" applyNumberFormat="0" applyAlignment="0" applyProtection="0"/>
    <xf numFmtId="166" fontId="2" fillId="17" borderId="0" applyFont="0" applyBorder="0" applyAlignment="0">
      <alignment horizontal="right"/>
      <protection locked="0"/>
    </xf>
    <xf numFmtId="166" fontId="6" fillId="17" borderId="0" applyFont="0" applyBorder="0" applyAlignment="0">
      <alignment horizontal="right"/>
      <protection locked="0"/>
    </xf>
    <xf numFmtId="166" fontId="6" fillId="17" borderId="0" applyFont="0" applyBorder="0" applyAlignment="0">
      <alignment horizontal="right"/>
      <protection locked="0"/>
    </xf>
    <xf numFmtId="166" fontId="6" fillId="17" borderId="0" applyFont="0" applyBorder="0" applyAlignment="0">
      <alignment horizontal="right"/>
      <protection locked="0"/>
    </xf>
    <xf numFmtId="166" fontId="6" fillId="17" borderId="0" applyFont="0" applyBorder="0" applyAlignment="0">
      <alignment horizontal="right"/>
      <protection locked="0"/>
    </xf>
    <xf numFmtId="165" fontId="6" fillId="18" borderId="0" applyFont="0" applyBorder="0">
      <alignment horizontal="right"/>
      <protection locked="0"/>
    </xf>
    <xf numFmtId="165" fontId="6" fillId="18" borderId="0" applyFont="0" applyBorder="0">
      <alignment horizontal="right"/>
      <protection locked="0"/>
    </xf>
    <xf numFmtId="166" fontId="6" fillId="19" borderId="0" applyFont="0" applyBorder="0">
      <alignment horizontal="right"/>
      <protection locked="0"/>
    </xf>
    <xf numFmtId="166" fontId="6" fillId="19" borderId="0" applyFont="0" applyBorder="0">
      <alignment horizontal="right"/>
      <protection locked="0"/>
    </xf>
    <xf numFmtId="0" fontId="16" fillId="0" borderId="6" applyNumberFormat="0" applyFill="0" applyAlignment="0" applyProtection="0"/>
    <xf numFmtId="0" fontId="17" fillId="6" borderId="0" applyNumberFormat="0" applyBorder="0" applyAlignment="0" applyProtection="0"/>
    <xf numFmtId="0" fontId="6" fillId="0" borderId="0"/>
    <xf numFmtId="0" fontId="6" fillId="0" borderId="0"/>
    <xf numFmtId="0" fontId="6" fillId="0" borderId="0"/>
    <xf numFmtId="0" fontId="50" fillId="0" borderId="0"/>
    <xf numFmtId="0" fontId="6" fillId="20" borderId="0"/>
    <xf numFmtId="0" fontId="6" fillId="0" borderId="0"/>
    <xf numFmtId="0" fontId="6" fillId="20" borderId="0"/>
    <xf numFmtId="0" fontId="55" fillId="0" borderId="0"/>
    <xf numFmtId="0" fontId="6" fillId="0" borderId="0"/>
    <xf numFmtId="0" fontId="2" fillId="20" borderId="0"/>
    <xf numFmtId="0" fontId="2" fillId="20" borderId="0"/>
    <xf numFmtId="0" fontId="2" fillId="20" borderId="0"/>
    <xf numFmtId="0" fontId="2" fillId="20" borderId="0"/>
    <xf numFmtId="0" fontId="6" fillId="20" borderId="0"/>
    <xf numFmtId="0" fontId="6" fillId="20" borderId="0"/>
    <xf numFmtId="0" fontId="48" fillId="20" borderId="0"/>
    <xf numFmtId="0" fontId="48" fillId="20" borderId="0"/>
    <xf numFmtId="0" fontId="6" fillId="0" borderId="0"/>
    <xf numFmtId="0" fontId="2" fillId="20" borderId="0"/>
    <xf numFmtId="0" fontId="6" fillId="20" borderId="0"/>
    <xf numFmtId="0" fontId="48" fillId="20" borderId="0"/>
    <xf numFmtId="0" fontId="2" fillId="0" borderId="0" applyFill="0"/>
    <xf numFmtId="0" fontId="2" fillId="0" borderId="0"/>
    <xf numFmtId="0" fontId="6" fillId="4" borderId="7" applyNumberFormat="0" applyFont="0" applyAlignment="0" applyProtection="0"/>
    <xf numFmtId="0" fontId="6" fillId="4" borderId="7" applyNumberFormat="0" applyFont="0" applyAlignment="0" applyProtection="0"/>
    <xf numFmtId="0" fontId="18" fillId="5" borderId="8" applyNumberFormat="0" applyAlignment="0" applyProtection="0"/>
    <xf numFmtId="0" fontId="2" fillId="0" borderId="0"/>
    <xf numFmtId="0" fontId="6" fillId="0" borderId="0"/>
    <xf numFmtId="0" fontId="6" fillId="0" borderId="0"/>
    <xf numFmtId="0" fontId="6" fillId="0" borderId="0"/>
    <xf numFmtId="0" fontId="6" fillId="0" borderId="0"/>
    <xf numFmtId="0" fontId="6" fillId="0" borderId="0"/>
    <xf numFmtId="0" fontId="48" fillId="0" borderId="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xf numFmtId="0" fontId="1" fillId="0" borderId="0"/>
    <xf numFmtId="43" fontId="60" fillId="0" borderId="0" applyFont="0" applyFill="0" applyBorder="0" applyAlignment="0" applyProtection="0"/>
    <xf numFmtId="9" fontId="60" fillId="0" borderId="0" applyFont="0" applyFill="0" applyBorder="0" applyAlignment="0" applyProtection="0"/>
    <xf numFmtId="0" fontId="2" fillId="20" borderId="0"/>
  </cellStyleXfs>
  <cellXfs count="298">
    <xf numFmtId="0" fontId="0" fillId="0" borderId="0" xfId="0"/>
    <xf numFmtId="0" fontId="23" fillId="20" borderId="0" xfId="79" applyFont="1"/>
    <xf numFmtId="0" fontId="2" fillId="20" borderId="0" xfId="79"/>
    <xf numFmtId="0" fontId="24" fillId="20" borderId="0" xfId="79" applyFont="1"/>
    <xf numFmtId="2" fontId="28" fillId="20" borderId="0" xfId="79" applyNumberFormat="1" applyFont="1" applyBorder="1" applyAlignment="1" applyProtection="1">
      <alignment horizontal="left"/>
    </xf>
    <xf numFmtId="0" fontId="22" fillId="20" borderId="0" xfId="79" applyFont="1" applyAlignment="1" applyProtection="1">
      <protection locked="0"/>
    </xf>
    <xf numFmtId="0" fontId="22" fillId="20" borderId="0" xfId="79" applyFont="1" applyProtection="1">
      <protection locked="0"/>
    </xf>
    <xf numFmtId="0" fontId="28" fillId="20" borderId="0" xfId="79" applyFont="1"/>
    <xf numFmtId="0" fontId="2" fillId="20" borderId="0" xfId="79" applyAlignment="1"/>
    <xf numFmtId="0" fontId="29" fillId="21" borderId="10" xfId="79" applyFont="1" applyFill="1" applyBorder="1"/>
    <xf numFmtId="0" fontId="30" fillId="21" borderId="10" xfId="79" applyFont="1" applyFill="1" applyBorder="1"/>
    <xf numFmtId="0" fontId="30" fillId="20" borderId="0" xfId="79" applyFont="1"/>
    <xf numFmtId="0" fontId="29" fillId="21" borderId="11" xfId="79" applyFont="1" applyFill="1" applyBorder="1"/>
    <xf numFmtId="0" fontId="30" fillId="21" borderId="12" xfId="79" applyFont="1" applyFill="1" applyBorder="1"/>
    <xf numFmtId="0" fontId="27" fillId="21" borderId="13" xfId="86" applyFont="1" applyFill="1" applyBorder="1" applyAlignment="1">
      <alignment horizontal="left" indent="1"/>
    </xf>
    <xf numFmtId="0" fontId="6" fillId="21" borderId="14" xfId="86" applyFont="1" applyFill="1" applyBorder="1" applyAlignment="1"/>
    <xf numFmtId="0" fontId="6" fillId="21" borderId="14" xfId="86" applyFont="1" applyFill="1" applyBorder="1"/>
    <xf numFmtId="0" fontId="6" fillId="21" borderId="15" xfId="86" applyFont="1" applyFill="1" applyBorder="1"/>
    <xf numFmtId="0" fontId="26" fillId="21" borderId="16" xfId="86" applyFont="1" applyFill="1" applyBorder="1" applyAlignment="1">
      <alignment horizontal="left" indent="1"/>
    </xf>
    <xf numFmtId="0" fontId="31" fillId="21" borderId="0" xfId="86" applyFont="1" applyFill="1" applyBorder="1" applyAlignment="1">
      <alignment horizontal="right" indent="1"/>
    </xf>
    <xf numFmtId="0" fontId="31" fillId="21" borderId="17" xfId="86" applyFont="1" applyFill="1" applyBorder="1" applyAlignment="1" applyProtection="1">
      <protection locked="0"/>
    </xf>
    <xf numFmtId="0" fontId="31" fillId="21" borderId="0" xfId="86" applyFont="1" applyFill="1" applyBorder="1"/>
    <xf numFmtId="0" fontId="6" fillId="21" borderId="0" xfId="86" applyFont="1" applyFill="1" applyBorder="1"/>
    <xf numFmtId="0" fontId="6" fillId="21" borderId="17" xfId="86" applyFont="1" applyFill="1" applyBorder="1" applyProtection="1">
      <protection locked="0"/>
    </xf>
    <xf numFmtId="0" fontId="6" fillId="21" borderId="17" xfId="86" applyFont="1" applyFill="1" applyBorder="1"/>
    <xf numFmtId="0" fontId="6" fillId="21" borderId="17" xfId="86" applyFont="1" applyFill="1" applyBorder="1" applyAlignment="1" applyProtection="1">
      <protection locked="0"/>
    </xf>
    <xf numFmtId="0" fontId="27" fillId="21" borderId="16" xfId="86" applyFont="1" applyFill="1" applyBorder="1" applyAlignment="1">
      <alignment horizontal="left" indent="1"/>
    </xf>
    <xf numFmtId="0" fontId="27" fillId="21" borderId="19" xfId="86" applyFont="1" applyFill="1" applyBorder="1" applyAlignment="1">
      <alignment horizontal="left" indent="1"/>
    </xf>
    <xf numFmtId="0" fontId="6" fillId="21" borderId="20" xfId="86" applyFont="1" applyFill="1" applyBorder="1" applyAlignment="1"/>
    <xf numFmtId="0" fontId="6" fillId="21" borderId="20" xfId="86" applyFont="1" applyFill="1" applyBorder="1"/>
    <xf numFmtId="0" fontId="6" fillId="21" borderId="21" xfId="86" applyFont="1" applyFill="1" applyBorder="1"/>
    <xf numFmtId="0" fontId="23" fillId="20" borderId="0" xfId="80" applyFont="1"/>
    <xf numFmtId="0" fontId="2" fillId="20" borderId="0" xfId="80"/>
    <xf numFmtId="0" fontId="23" fillId="20" borderId="0" xfId="80" applyFont="1" applyAlignment="1">
      <alignment horizontal="left"/>
    </xf>
    <xf numFmtId="0" fontId="30" fillId="20" borderId="0" xfId="80" applyFont="1"/>
    <xf numFmtId="0" fontId="25" fillId="20" borderId="0" xfId="80" applyFont="1"/>
    <xf numFmtId="0" fontId="6" fillId="20" borderId="0" xfId="80" applyFont="1"/>
    <xf numFmtId="0" fontId="31" fillId="20" borderId="0" xfId="80" applyFont="1"/>
    <xf numFmtId="0" fontId="2" fillId="20" borderId="0" xfId="86"/>
    <xf numFmtId="0" fontId="35" fillId="21" borderId="10" xfId="80" applyFont="1" applyFill="1" applyBorder="1" applyAlignment="1">
      <alignment horizontal="center" vertical="center" wrapText="1"/>
    </xf>
    <xf numFmtId="0" fontId="33" fillId="20" borderId="22" xfId="80" applyFont="1" applyFill="1" applyBorder="1" applyAlignment="1">
      <alignment horizontal="right" vertical="center" wrapText="1"/>
    </xf>
    <xf numFmtId="0" fontId="32" fillId="20" borderId="22" xfId="80" applyNumberFormat="1" applyFont="1" applyFill="1" applyBorder="1" applyAlignment="1">
      <alignment horizontal="center" vertical="center" wrapText="1"/>
    </xf>
    <xf numFmtId="0" fontId="37" fillId="20" borderId="0" xfId="80" applyNumberFormat="1" applyFont="1" applyFill="1" applyBorder="1" applyAlignment="1">
      <alignment horizontal="center" vertical="center" wrapText="1"/>
    </xf>
    <xf numFmtId="0" fontId="32" fillId="20" borderId="0" xfId="80" applyNumberFormat="1" applyFont="1" applyFill="1" applyBorder="1" applyAlignment="1">
      <alignment horizontal="center" vertical="center" wrapText="1"/>
    </xf>
    <xf numFmtId="0" fontId="24" fillId="20" borderId="0" xfId="80" applyFont="1"/>
    <xf numFmtId="0" fontId="24" fillId="20" borderId="0" xfId="80" applyFont="1" applyFill="1"/>
    <xf numFmtId="0" fontId="6" fillId="20" borderId="0" xfId="90" applyFont="1" applyFill="1" applyAlignment="1"/>
    <xf numFmtId="0" fontId="26" fillId="21" borderId="10" xfId="80" applyFont="1" applyFill="1" applyBorder="1" applyAlignment="1">
      <alignment horizontal="center" vertical="center" wrapText="1"/>
    </xf>
    <xf numFmtId="0" fontId="6" fillId="20" borderId="0" xfId="80" applyFont="1" applyFill="1"/>
    <xf numFmtId="0" fontId="6" fillId="14" borderId="10" xfId="80" applyFont="1" applyFill="1" applyBorder="1" applyAlignment="1">
      <alignment horizontal="center" vertical="center" wrapText="1"/>
    </xf>
    <xf numFmtId="0" fontId="36" fillId="14" borderId="10" xfId="80" applyNumberFormat="1" applyFont="1" applyFill="1" applyBorder="1" applyAlignment="1">
      <alignment horizontal="center" vertical="center" wrapText="1"/>
    </xf>
    <xf numFmtId="0" fontId="24" fillId="20" borderId="0" xfId="80" applyFont="1" applyFill="1" applyBorder="1" applyAlignment="1">
      <alignment horizontal="center" vertical="center" wrapText="1"/>
    </xf>
    <xf numFmtId="9" fontId="36" fillId="14" borderId="10" xfId="80" applyNumberFormat="1" applyFont="1" applyFill="1" applyBorder="1" applyAlignment="1">
      <alignment horizontal="center" vertical="center" wrapText="1"/>
    </xf>
    <xf numFmtId="0" fontId="6" fillId="20" borderId="23" xfId="80" applyFont="1" applyFill="1" applyBorder="1" applyAlignment="1">
      <alignment horizontal="center" vertical="center" wrapText="1"/>
    </xf>
    <xf numFmtId="0" fontId="25" fillId="20" borderId="0" xfId="80" applyFont="1" applyFill="1" applyBorder="1" applyAlignment="1">
      <alignment horizontal="center" vertical="center" wrapText="1"/>
    </xf>
    <xf numFmtId="0" fontId="25" fillId="20" borderId="0" xfId="86" applyFont="1"/>
    <xf numFmtId="0" fontId="2" fillId="21" borderId="10" xfId="86" applyFill="1" applyBorder="1"/>
    <xf numFmtId="0" fontId="2" fillId="14" borderId="10" xfId="86" applyFill="1" applyBorder="1"/>
    <xf numFmtId="0" fontId="35" fillId="22" borderId="10" xfId="86" applyFont="1" applyFill="1" applyBorder="1" applyAlignment="1"/>
    <xf numFmtId="0" fontId="23" fillId="20" borderId="0" xfId="86" applyFont="1"/>
    <xf numFmtId="0" fontId="23" fillId="20" borderId="0" xfId="86" applyFont="1" applyAlignment="1">
      <alignment horizontal="left"/>
    </xf>
    <xf numFmtId="0" fontId="30" fillId="20" borderId="0" xfId="86" applyFont="1"/>
    <xf numFmtId="0" fontId="2" fillId="20" borderId="0" xfId="86" applyAlignment="1">
      <alignment wrapText="1"/>
    </xf>
    <xf numFmtId="0" fontId="35" fillId="21" borderId="10" xfId="86" applyFont="1" applyFill="1" applyBorder="1" applyAlignment="1">
      <alignment horizontal="center" vertical="center" wrapText="1"/>
    </xf>
    <xf numFmtId="0" fontId="40" fillId="20" borderId="0" xfId="77" applyFont="1"/>
    <xf numFmtId="0" fontId="40" fillId="19" borderId="25" xfId="77" applyFont="1" applyFill="1" applyBorder="1"/>
    <xf numFmtId="0" fontId="40" fillId="19" borderId="26" xfId="77" applyFont="1" applyFill="1" applyBorder="1"/>
    <xf numFmtId="0" fontId="40" fillId="19" borderId="27" xfId="77" applyFont="1" applyFill="1" applyBorder="1"/>
    <xf numFmtId="0" fontId="40" fillId="20" borderId="0" xfId="77" applyFont="1" applyFill="1" applyBorder="1"/>
    <xf numFmtId="0" fontId="40" fillId="20" borderId="0" xfId="77" applyFont="1" applyFill="1"/>
    <xf numFmtId="0" fontId="40" fillId="19" borderId="28" xfId="77" applyFont="1" applyFill="1" applyBorder="1"/>
    <xf numFmtId="0" fontId="42" fillId="19" borderId="29" xfId="77" applyFont="1" applyFill="1" applyBorder="1" applyAlignment="1">
      <alignment vertical="center"/>
    </xf>
    <xf numFmtId="0" fontId="42" fillId="20" borderId="0" xfId="77" applyFont="1" applyFill="1" applyBorder="1" applyAlignment="1">
      <alignment vertical="center"/>
    </xf>
    <xf numFmtId="0" fontId="42" fillId="20" borderId="0" xfId="77" applyFont="1" applyFill="1" applyBorder="1" applyAlignment="1"/>
    <xf numFmtId="0" fontId="43" fillId="19" borderId="29" xfId="77" applyFont="1" applyFill="1" applyBorder="1" applyAlignment="1">
      <alignment vertical="center"/>
    </xf>
    <xf numFmtId="0" fontId="43" fillId="20" borderId="0" xfId="77" applyFont="1" applyFill="1" applyBorder="1" applyAlignment="1">
      <alignment vertical="center"/>
    </xf>
    <xf numFmtId="0" fontId="43" fillId="20" borderId="0" xfId="77" applyFont="1" applyFill="1" applyBorder="1" applyAlignment="1"/>
    <xf numFmtId="0" fontId="40" fillId="19" borderId="0" xfId="77" applyFont="1" applyFill="1" applyBorder="1"/>
    <xf numFmtId="0" fontId="44" fillId="19" borderId="0" xfId="53" applyFont="1" applyFill="1" applyBorder="1" applyAlignment="1" applyProtection="1"/>
    <xf numFmtId="0" fontId="40" fillId="19" borderId="29" xfId="77" applyFont="1" applyFill="1" applyBorder="1" applyAlignment="1">
      <alignment vertical="center"/>
    </xf>
    <xf numFmtId="0" fontId="40" fillId="20" borderId="0" xfId="77" applyFont="1" applyFill="1" applyBorder="1" applyAlignment="1">
      <alignment vertical="center"/>
    </xf>
    <xf numFmtId="0" fontId="40" fillId="20" borderId="0" xfId="77" applyFont="1" applyAlignment="1">
      <alignment vertical="center"/>
    </xf>
    <xf numFmtId="0" fontId="25" fillId="20" borderId="0" xfId="77" applyFont="1" applyFill="1" applyBorder="1" applyAlignment="1">
      <alignment vertical="center"/>
    </xf>
    <xf numFmtId="0" fontId="27" fillId="21" borderId="0" xfId="86" applyFont="1" applyFill="1" applyBorder="1" applyAlignment="1">
      <alignment horizontal="left" indent="1"/>
    </xf>
    <xf numFmtId="0" fontId="6" fillId="21" borderId="0" xfId="86" applyFont="1" applyFill="1" applyBorder="1" applyAlignment="1"/>
    <xf numFmtId="0" fontId="26" fillId="21" borderId="19" xfId="86" applyFont="1" applyFill="1" applyBorder="1" applyAlignment="1">
      <alignment horizontal="left" indent="1"/>
    </xf>
    <xf numFmtId="0" fontId="2" fillId="0" borderId="0" xfId="80" applyFill="1" applyBorder="1"/>
    <xf numFmtId="0" fontId="33" fillId="0" borderId="0" xfId="89" applyFont="1" applyFill="1" applyBorder="1"/>
    <xf numFmtId="0" fontId="35" fillId="22" borderId="11" xfId="86" applyFont="1" applyFill="1" applyBorder="1" applyAlignment="1"/>
    <xf numFmtId="0" fontId="35" fillId="22" borderId="24" xfId="86" applyFont="1" applyFill="1" applyBorder="1" applyAlignment="1"/>
    <xf numFmtId="0" fontId="35" fillId="22" borderId="12" xfId="86" applyFont="1" applyFill="1" applyBorder="1" applyAlignment="1"/>
    <xf numFmtId="0" fontId="31" fillId="21" borderId="10" xfId="80" applyFont="1" applyFill="1" applyBorder="1" applyAlignment="1">
      <alignment horizontal="left" vertical="top" wrapText="1"/>
    </xf>
    <xf numFmtId="0" fontId="23" fillId="20" borderId="0" xfId="80" applyFont="1" applyAlignment="1">
      <alignment horizontal="left" vertical="top"/>
    </xf>
    <xf numFmtId="0" fontId="34" fillId="20" borderId="0" xfId="80" applyFont="1" applyAlignment="1">
      <alignment horizontal="left" vertical="top"/>
    </xf>
    <xf numFmtId="0" fontId="25" fillId="20" borderId="0" xfId="80" applyFont="1" applyAlignment="1">
      <alignment horizontal="left" vertical="top"/>
    </xf>
    <xf numFmtId="0" fontId="35" fillId="21" borderId="10" xfId="80" applyFont="1" applyFill="1" applyBorder="1" applyAlignment="1">
      <alignment horizontal="center" vertical="top" wrapText="1"/>
    </xf>
    <xf numFmtId="0" fontId="32" fillId="20" borderId="0" xfId="80" applyFont="1" applyFill="1" applyBorder="1" applyAlignment="1">
      <alignment horizontal="left" vertical="top" wrapText="1"/>
    </xf>
    <xf numFmtId="0" fontId="25" fillId="20" borderId="0" xfId="80" applyFont="1" applyFill="1" applyBorder="1" applyAlignment="1">
      <alignment horizontal="left" vertical="top"/>
    </xf>
    <xf numFmtId="0" fontId="31" fillId="20" borderId="23" xfId="80" applyFont="1" applyFill="1" applyBorder="1" applyAlignment="1">
      <alignment horizontal="left" vertical="top" wrapText="1"/>
    </xf>
    <xf numFmtId="0" fontId="33" fillId="0" borderId="0" xfId="89" applyFont="1" applyFill="1" applyBorder="1" applyAlignment="1">
      <alignment horizontal="left" vertical="top"/>
    </xf>
    <xf numFmtId="0" fontId="2" fillId="20" borderId="0" xfId="80" applyAlignment="1">
      <alignment horizontal="left" vertical="top"/>
    </xf>
    <xf numFmtId="0" fontId="30" fillId="20" borderId="0" xfId="80" applyFont="1" applyAlignment="1">
      <alignment horizontal="left" vertical="top"/>
    </xf>
    <xf numFmtId="14" fontId="39" fillId="21" borderId="10" xfId="86" applyNumberFormat="1" applyFont="1" applyFill="1" applyBorder="1" applyAlignment="1">
      <alignment horizontal="left"/>
    </xf>
    <xf numFmtId="14" fontId="39" fillId="21" borderId="10" xfId="0" applyNumberFormat="1" applyFont="1" applyFill="1" applyBorder="1" applyAlignment="1">
      <alignment horizontal="left"/>
    </xf>
    <xf numFmtId="14" fontId="46" fillId="20" borderId="0" xfId="86" applyNumberFormat="1" applyFont="1"/>
    <xf numFmtId="0" fontId="39" fillId="20" borderId="0" xfId="79" applyFont="1"/>
    <xf numFmtId="0" fontId="47" fillId="20" borderId="0" xfId="80" applyFont="1"/>
    <xf numFmtId="0" fontId="2" fillId="20" borderId="0" xfId="80" applyFont="1"/>
    <xf numFmtId="0" fontId="23" fillId="20" borderId="0" xfId="81" applyFont="1"/>
    <xf numFmtId="0" fontId="6" fillId="20" borderId="0" xfId="81"/>
    <xf numFmtId="0" fontId="6" fillId="0" borderId="0" xfId="81" applyFill="1"/>
    <xf numFmtId="0" fontId="23" fillId="20" borderId="0" xfId="81" applyFont="1" applyAlignment="1">
      <alignment horizontal="left"/>
    </xf>
    <xf numFmtId="0" fontId="30" fillId="20" borderId="0" xfId="81" applyFont="1"/>
    <xf numFmtId="0" fontId="6" fillId="20" borderId="0" xfId="81" applyFont="1"/>
    <xf numFmtId="0" fontId="25" fillId="20" borderId="0" xfId="81" applyFont="1"/>
    <xf numFmtId="0" fontId="6" fillId="0" borderId="0" xfId="81" applyFont="1" applyFill="1"/>
    <xf numFmtId="0" fontId="35" fillId="21" borderId="24" xfId="81" applyFont="1" applyFill="1" applyBorder="1" applyAlignment="1">
      <alignment horizontal="center" vertical="center" wrapText="1"/>
    </xf>
    <xf numFmtId="0" fontId="35" fillId="21" borderId="30" xfId="81" applyFont="1" applyFill="1" applyBorder="1" applyAlignment="1">
      <alignment vertical="center" wrapText="1"/>
    </xf>
    <xf numFmtId="0" fontId="35" fillId="21" borderId="10" xfId="81" applyFont="1" applyFill="1" applyBorder="1" applyAlignment="1">
      <alignment horizontal="center" vertical="center" wrapText="1"/>
    </xf>
    <xf numFmtId="0" fontId="32" fillId="0" borderId="0" xfId="81" applyFont="1" applyFill="1" applyBorder="1" applyAlignment="1">
      <alignment horizontal="center" vertical="center" wrapText="1"/>
    </xf>
    <xf numFmtId="0" fontId="33" fillId="0" borderId="0" xfId="81" applyFont="1" applyFill="1" applyBorder="1" applyAlignment="1">
      <alignment horizontal="right" vertical="center" wrapText="1"/>
    </xf>
    <xf numFmtId="0" fontId="6" fillId="0" borderId="0" xfId="81" applyFont="1" applyFill="1" applyBorder="1"/>
    <xf numFmtId="0" fontId="6" fillId="20" borderId="23" xfId="81" applyFont="1" applyFill="1" applyBorder="1" applyAlignment="1">
      <alignment horizontal="right" vertical="center" wrapText="1"/>
    </xf>
    <xf numFmtId="0" fontId="6" fillId="0" borderId="0" xfId="81" applyFont="1" applyFill="1" applyBorder="1" applyAlignment="1">
      <alignment horizontal="right" vertical="center" wrapText="1"/>
    </xf>
    <xf numFmtId="0" fontId="6" fillId="20" borderId="0" xfId="81" applyFont="1" applyFill="1" applyBorder="1" applyAlignment="1">
      <alignment horizontal="right" vertical="center" wrapText="1"/>
    </xf>
    <xf numFmtId="0" fontId="27" fillId="0" borderId="31" xfId="81" applyFont="1" applyFill="1" applyBorder="1" applyAlignment="1">
      <alignment horizontal="right" vertical="center" wrapText="1"/>
    </xf>
    <xf numFmtId="0" fontId="6" fillId="20" borderId="31" xfId="81" applyFont="1" applyFill="1" applyBorder="1" applyAlignment="1">
      <alignment horizontal="right" vertical="center" wrapText="1"/>
    </xf>
    <xf numFmtId="0" fontId="31" fillId="21" borderId="10" xfId="81" applyFont="1" applyFill="1" applyBorder="1" applyAlignment="1">
      <alignment horizontal="right" vertical="center" wrapText="1"/>
    </xf>
    <xf numFmtId="0" fontId="53" fillId="21" borderId="30" xfId="81" applyFont="1" applyFill="1" applyBorder="1" applyAlignment="1">
      <alignment horizontal="center" vertical="center" wrapText="1"/>
    </xf>
    <xf numFmtId="0" fontId="23" fillId="20" borderId="0" xfId="88" applyFont="1"/>
    <xf numFmtId="0" fontId="48" fillId="20" borderId="0" xfId="88"/>
    <xf numFmtId="0" fontId="23" fillId="20" borderId="0" xfId="84" applyFont="1" applyFill="1"/>
    <xf numFmtId="0" fontId="23" fillId="20" borderId="0" xfId="88" applyFont="1" applyAlignment="1">
      <alignment horizontal="left"/>
    </xf>
    <xf numFmtId="0" fontId="25" fillId="20" borderId="0" xfId="88" applyFont="1"/>
    <xf numFmtId="0" fontId="31" fillId="21" borderId="10" xfId="88" applyFont="1" applyFill="1" applyBorder="1" applyAlignment="1">
      <alignment horizontal="center"/>
    </xf>
    <xf numFmtId="0" fontId="48" fillId="21" borderId="10" xfId="88" applyFill="1" applyBorder="1"/>
    <xf numFmtId="0" fontId="48" fillId="20" borderId="0" xfId="88" applyAlignment="1"/>
    <xf numFmtId="0" fontId="23" fillId="20" borderId="0" xfId="81" applyFont="1" applyFill="1"/>
    <xf numFmtId="0" fontId="6" fillId="20" borderId="0" xfId="87"/>
    <xf numFmtId="0" fontId="49" fillId="20" borderId="0" xfId="85" applyFont="1" applyFill="1" applyBorder="1" applyAlignment="1">
      <alignment horizontal="left" vertical="center"/>
    </xf>
    <xf numFmtId="0" fontId="6" fillId="20" borderId="0" xfId="81" applyFill="1"/>
    <xf numFmtId="0" fontId="32" fillId="21" borderId="10" xfId="81" applyFont="1" applyFill="1" applyBorder="1" applyAlignment="1">
      <alignment horizontal="right" vertical="center" wrapText="1"/>
    </xf>
    <xf numFmtId="0" fontId="33" fillId="19" borderId="10" xfId="81" applyFont="1" applyFill="1" applyBorder="1" applyAlignment="1">
      <alignment horizontal="right" vertical="center" wrapText="1"/>
    </xf>
    <xf numFmtId="0" fontId="6" fillId="20" borderId="0" xfId="81" applyBorder="1"/>
    <xf numFmtId="0" fontId="26" fillId="21" borderId="20" xfId="86" applyFont="1" applyFill="1" applyBorder="1" applyAlignment="1">
      <alignment horizontal="left" indent="1"/>
    </xf>
    <xf numFmtId="0" fontId="40" fillId="19" borderId="29" xfId="77" applyFont="1" applyFill="1" applyBorder="1"/>
    <xf numFmtId="0" fontId="6" fillId="20" borderId="0" xfId="77" applyFont="1" applyFill="1" applyBorder="1" applyAlignment="1">
      <alignment vertical="center"/>
    </xf>
    <xf numFmtId="0" fontId="51" fillId="20" borderId="0" xfId="77" applyFont="1" applyFill="1" applyBorder="1" applyAlignment="1">
      <alignment vertical="center"/>
    </xf>
    <xf numFmtId="0" fontId="6" fillId="20" borderId="0" xfId="77" applyFont="1" applyFill="1" applyAlignment="1">
      <alignment vertical="center"/>
    </xf>
    <xf numFmtId="0" fontId="6" fillId="20" borderId="0" xfId="77" applyFont="1" applyAlignment="1">
      <alignment vertical="center"/>
    </xf>
    <xf numFmtId="0" fontId="6" fillId="20" borderId="0" xfId="77" applyFont="1" applyFill="1"/>
    <xf numFmtId="0" fontId="2" fillId="19" borderId="10" xfId="86" applyFill="1" applyBorder="1"/>
    <xf numFmtId="0" fontId="45" fillId="23" borderId="25" xfId="77" applyFont="1" applyFill="1" applyBorder="1" applyAlignment="1">
      <alignment vertical="center"/>
    </xf>
    <xf numFmtId="0" fontId="24" fillId="23" borderId="26" xfId="77" applyFont="1" applyFill="1" applyBorder="1" applyAlignment="1">
      <alignment vertical="center"/>
    </xf>
    <xf numFmtId="0" fontId="24" fillId="23" borderId="27" xfId="77" applyFont="1" applyFill="1" applyBorder="1" applyAlignment="1">
      <alignment vertical="center"/>
    </xf>
    <xf numFmtId="0" fontId="45" fillId="23" borderId="28" xfId="77" applyFont="1" applyFill="1" applyBorder="1" applyAlignment="1">
      <alignment vertical="center"/>
    </xf>
    <xf numFmtId="0" fontId="52" fillId="23" borderId="0" xfId="53" applyFont="1" applyFill="1" applyBorder="1" applyAlignment="1" applyProtection="1">
      <alignment vertical="center"/>
    </xf>
    <xf numFmtId="0" fontId="24" fillId="23" borderId="29" xfId="77" applyFont="1" applyFill="1" applyBorder="1" applyAlignment="1">
      <alignment vertical="center"/>
    </xf>
    <xf numFmtId="0" fontId="52" fillId="23" borderId="0" xfId="77" applyFont="1" applyFill="1" applyBorder="1" applyAlignment="1">
      <alignment vertical="center"/>
    </xf>
    <xf numFmtId="0" fontId="52" fillId="23" borderId="0" xfId="53" applyFont="1" applyFill="1" applyBorder="1" applyAlignment="1" applyProtection="1">
      <alignment horizontal="left" vertical="center" indent="1"/>
    </xf>
    <xf numFmtId="0" fontId="52" fillId="23" borderId="0" xfId="53" applyFont="1" applyFill="1" applyBorder="1" applyAlignment="1" applyProtection="1">
      <alignment horizontal="left" indent="1" readingOrder="1"/>
    </xf>
    <xf numFmtId="0" fontId="52" fillId="23" borderId="0" xfId="53" applyFont="1" applyFill="1" applyBorder="1" applyAlignment="1" applyProtection="1">
      <alignment horizontal="left" indent="1"/>
    </xf>
    <xf numFmtId="0" fontId="52" fillId="23" borderId="0" xfId="53" applyFont="1" applyFill="1" applyBorder="1" applyAlignment="1" applyProtection="1"/>
    <xf numFmtId="0" fontId="45" fillId="23" borderId="33" xfId="77" applyFont="1" applyFill="1" applyBorder="1" applyAlignment="1">
      <alignment vertical="center"/>
    </xf>
    <xf numFmtId="0" fontId="40" fillId="23" borderId="34" xfId="77" applyFont="1" applyFill="1" applyBorder="1" applyAlignment="1">
      <alignment vertical="center"/>
    </xf>
    <xf numFmtId="0" fontId="24" fillId="23" borderId="34" xfId="77" applyFont="1" applyFill="1" applyBorder="1" applyAlignment="1">
      <alignment vertical="center"/>
    </xf>
    <xf numFmtId="0" fontId="24" fillId="23" borderId="35" xfId="77" applyFont="1" applyFill="1" applyBorder="1" applyAlignment="1">
      <alignment vertical="center"/>
    </xf>
    <xf numFmtId="0" fontId="25" fillId="20" borderId="0" xfId="82" applyFont="1"/>
    <xf numFmtId="0" fontId="6" fillId="20" borderId="0" xfId="82" applyFont="1"/>
    <xf numFmtId="0" fontId="32" fillId="21" borderId="10" xfId="82" applyFont="1" applyFill="1" applyBorder="1" applyAlignment="1">
      <alignment horizontal="right" vertical="center" wrapText="1"/>
    </xf>
    <xf numFmtId="0" fontId="35" fillId="21" borderId="10" xfId="83" applyFont="1" applyFill="1" applyBorder="1" applyAlignment="1">
      <alignment horizontal="center" vertical="center" wrapText="1"/>
    </xf>
    <xf numFmtId="0" fontId="35" fillId="21" borderId="24" xfId="83" applyFont="1" applyFill="1" applyBorder="1" applyAlignment="1">
      <alignment horizontal="center" vertical="center" wrapText="1"/>
    </xf>
    <xf numFmtId="0" fontId="56" fillId="21" borderId="10" xfId="81" applyFont="1" applyFill="1" applyBorder="1" applyAlignment="1">
      <alignment horizontal="right"/>
    </xf>
    <xf numFmtId="0" fontId="56" fillId="21" borderId="30" xfId="81" applyFont="1" applyFill="1" applyBorder="1" applyAlignment="1">
      <alignment horizontal="right" vertical="center" wrapText="1"/>
    </xf>
    <xf numFmtId="0" fontId="2" fillId="25" borderId="0" xfId="86" applyFill="1"/>
    <xf numFmtId="2" fontId="6" fillId="19" borderId="10" xfId="81" applyNumberFormat="1" applyFont="1" applyFill="1" applyBorder="1" applyAlignment="1">
      <alignment horizontal="right" vertical="center" wrapText="1"/>
    </xf>
    <xf numFmtId="3" fontId="6" fillId="24" borderId="10" xfId="82" applyNumberFormat="1" applyFont="1" applyFill="1" applyBorder="1" applyAlignment="1">
      <alignment horizontal="right"/>
    </xf>
    <xf numFmtId="0" fontId="6" fillId="25" borderId="0" xfId="86" applyFont="1" applyFill="1"/>
    <xf numFmtId="2" fontId="6" fillId="24" borderId="10" xfId="84" applyNumberFormat="1" applyFont="1" applyFill="1" applyBorder="1" applyAlignment="1">
      <alignment horizontal="right" wrapText="1"/>
    </xf>
    <xf numFmtId="2" fontId="6" fillId="24" borderId="18" xfId="84" applyNumberFormat="1" applyFont="1" applyFill="1" applyBorder="1" applyAlignment="1">
      <alignment horizontal="right" wrapText="1"/>
    </xf>
    <xf numFmtId="2" fontId="6" fillId="19" borderId="10" xfId="84" applyNumberFormat="1" applyFont="1" applyFill="1" applyBorder="1" applyAlignment="1">
      <alignment horizontal="right" wrapText="1"/>
    </xf>
    <xf numFmtId="2" fontId="6" fillId="19" borderId="18" xfId="84" applyNumberFormat="1" applyFont="1" applyFill="1" applyBorder="1" applyAlignment="1">
      <alignment horizontal="right" wrapText="1"/>
    </xf>
    <xf numFmtId="0" fontId="6" fillId="19" borderId="10" xfId="81" applyFont="1" applyFill="1" applyBorder="1" applyAlignment="1">
      <alignment horizontal="right" vertical="center"/>
    </xf>
    <xf numFmtId="0" fontId="24" fillId="0" borderId="0" xfId="0" applyFont="1"/>
    <xf numFmtId="0" fontId="58" fillId="27" borderId="21" xfId="0" applyFont="1" applyFill="1" applyBorder="1" applyAlignment="1">
      <alignment vertical="center" wrapText="1"/>
    </xf>
    <xf numFmtId="0" fontId="58" fillId="0" borderId="41" xfId="0" applyFont="1" applyBorder="1" applyAlignment="1">
      <alignment vertical="center" wrapText="1"/>
    </xf>
    <xf numFmtId="0" fontId="58" fillId="0" borderId="21" xfId="0" applyFont="1" applyBorder="1" applyAlignment="1">
      <alignment vertical="center" wrapText="1"/>
    </xf>
    <xf numFmtId="0" fontId="58" fillId="0" borderId="44" xfId="0" applyFont="1" applyBorder="1" applyAlignment="1">
      <alignment vertical="center" wrapText="1"/>
    </xf>
    <xf numFmtId="0" fontId="59" fillId="0" borderId="43" xfId="0" applyFont="1" applyBorder="1" applyAlignment="1">
      <alignment horizontal="left" vertical="center" wrapText="1" indent="4"/>
    </xf>
    <xf numFmtId="0" fontId="58" fillId="0" borderId="43" xfId="0" applyFont="1" applyBorder="1" applyAlignment="1">
      <alignment vertical="center" wrapText="1"/>
    </xf>
    <xf numFmtId="0" fontId="31" fillId="20" borderId="0" xfId="79" applyFont="1"/>
    <xf numFmtId="0" fontId="2" fillId="19" borderId="10" xfId="80" applyFont="1" applyFill="1" applyBorder="1" applyAlignment="1">
      <alignment horizontal="right" vertical="center" wrapText="1"/>
    </xf>
    <xf numFmtId="0" fontId="2" fillId="28" borderId="10" xfId="80" applyFont="1" applyFill="1" applyBorder="1" applyAlignment="1">
      <alignment horizontal="right" vertical="center" wrapText="1"/>
    </xf>
    <xf numFmtId="43" fontId="6" fillId="19" borderId="10" xfId="105" applyFont="1" applyFill="1" applyBorder="1" applyAlignment="1">
      <alignment vertical="center" wrapText="1"/>
    </xf>
    <xf numFmtId="43" fontId="6" fillId="19" borderId="11" xfId="105" applyFont="1" applyFill="1" applyBorder="1" applyAlignment="1">
      <alignment vertical="center" wrapText="1"/>
    </xf>
    <xf numFmtId="10" fontId="36" fillId="14" borderId="11" xfId="106" applyNumberFormat="1" applyFont="1" applyFill="1" applyBorder="1" applyAlignment="1">
      <alignment horizontal="right" vertical="center" wrapText="1"/>
    </xf>
    <xf numFmtId="43" fontId="6" fillId="19" borderId="10" xfId="105" applyFont="1" applyFill="1" applyBorder="1" applyAlignment="1">
      <alignment horizontal="right" vertical="center" wrapText="1"/>
    </xf>
    <xf numFmtId="0" fontId="31" fillId="21" borderId="0" xfId="86" applyFont="1" applyFill="1" applyBorder="1" applyAlignment="1">
      <alignment horizontal="right" indent="1"/>
    </xf>
    <xf numFmtId="0" fontId="31" fillId="21" borderId="37" xfId="86" applyFont="1" applyFill="1" applyBorder="1" applyAlignment="1">
      <alignment horizontal="right" indent="1"/>
    </xf>
    <xf numFmtId="166" fontId="24" fillId="14" borderId="19" xfId="38" applyFont="1" applyBorder="1" applyAlignment="1">
      <alignment horizontal="left"/>
    </xf>
    <xf numFmtId="0" fontId="0" fillId="0" borderId="20" xfId="0" applyBorder="1" applyAlignment="1"/>
    <xf numFmtId="0" fontId="0" fillId="0" borderId="21" xfId="0" applyBorder="1" applyAlignment="1"/>
    <xf numFmtId="0" fontId="6" fillId="0" borderId="0" xfId="79" applyFont="1" applyFill="1" applyBorder="1" applyAlignment="1" applyProtection="1"/>
    <xf numFmtId="0" fontId="2" fillId="20" borderId="0" xfId="79" applyBorder="1" applyAlignment="1"/>
    <xf numFmtId="0" fontId="30" fillId="19" borderId="10" xfId="79" applyFont="1" applyFill="1" applyBorder="1" applyAlignment="1"/>
    <xf numFmtId="0" fontId="2" fillId="19" borderId="10" xfId="79" applyFill="1" applyBorder="1" applyAlignment="1"/>
    <xf numFmtId="0" fontId="30" fillId="0" borderId="0" xfId="79" applyFont="1" applyFill="1" applyAlignment="1"/>
    <xf numFmtId="0" fontId="2" fillId="0" borderId="0" xfId="78" applyFill="1" applyAlignment="1"/>
    <xf numFmtId="0" fontId="30" fillId="19" borderId="12" xfId="79" applyFont="1" applyFill="1" applyBorder="1" applyAlignment="1"/>
    <xf numFmtId="0" fontId="2" fillId="19" borderId="12" xfId="78" applyFill="1" applyBorder="1" applyAlignment="1"/>
    <xf numFmtId="0" fontId="2" fillId="19" borderId="24" xfId="78" applyFill="1" applyBorder="1" applyAlignment="1"/>
    <xf numFmtId="0" fontId="14" fillId="20" borderId="0" xfId="53" applyFill="1" applyAlignment="1" applyProtection="1"/>
    <xf numFmtId="0" fontId="57" fillId="20" borderId="0" xfId="79" applyFont="1"/>
    <xf numFmtId="0" fontId="25" fillId="20" borderId="13" xfId="79" applyFont="1" applyBorder="1" applyAlignment="1" applyProtection="1">
      <protection locked="0"/>
    </xf>
    <xf numFmtId="0" fontId="0" fillId="0" borderId="14" xfId="0" applyBorder="1" applyAlignment="1"/>
    <xf numFmtId="0" fontId="0" fillId="0" borderId="15" xfId="0" applyBorder="1" applyAlignment="1"/>
    <xf numFmtId="0" fontId="26" fillId="21" borderId="16" xfId="79" applyFont="1" applyFill="1" applyBorder="1" applyAlignment="1" applyProtection="1">
      <protection locked="0"/>
    </xf>
    <xf numFmtId="0" fontId="0" fillId="0" borderId="0" xfId="0" applyBorder="1" applyAlignment="1"/>
    <xf numFmtId="0" fontId="0" fillId="0" borderId="17" xfId="0" applyBorder="1" applyAlignment="1"/>
    <xf numFmtId="166" fontId="24" fillId="19" borderId="16" xfId="57" applyFont="1" applyFill="1" applyBorder="1" applyAlignment="1">
      <alignment horizontal="left"/>
      <protection locked="0"/>
    </xf>
    <xf numFmtId="0" fontId="41" fillId="19" borderId="0" xfId="77" applyFont="1" applyFill="1" applyBorder="1" applyAlignment="1">
      <alignment horizontal="center" vertical="center" wrapText="1"/>
    </xf>
    <xf numFmtId="0" fontId="40" fillId="0" borderId="0" xfId="0" applyFont="1" applyAlignment="1"/>
    <xf numFmtId="0" fontId="41" fillId="19" borderId="0" xfId="77" applyFont="1" applyFill="1" applyBorder="1" applyAlignment="1">
      <alignment horizontal="center" vertical="center"/>
    </xf>
    <xf numFmtId="0" fontId="0" fillId="0" borderId="0" xfId="0" applyAlignment="1">
      <alignment horizontal="center" vertical="center"/>
    </xf>
    <xf numFmtId="0" fontId="6" fillId="20" borderId="0" xfId="81" applyFont="1"/>
    <xf numFmtId="0" fontId="48" fillId="24" borderId="10" xfId="83" applyFill="1" applyBorder="1" applyAlignment="1">
      <alignment vertical="center" wrapText="1"/>
    </xf>
    <xf numFmtId="0" fontId="0" fillId="24" borderId="10" xfId="0" applyFill="1" applyBorder="1" applyAlignment="1">
      <alignment wrapText="1"/>
    </xf>
    <xf numFmtId="0" fontId="24" fillId="14" borderId="11" xfId="80" applyFont="1" applyFill="1" applyBorder="1" applyAlignment="1"/>
    <xf numFmtId="0" fontId="0" fillId="0" borderId="12" xfId="0" applyBorder="1" applyAlignment="1"/>
    <xf numFmtId="0" fontId="0" fillId="0" borderId="24" xfId="0" applyBorder="1" applyAlignment="1"/>
    <xf numFmtId="0" fontId="2" fillId="20" borderId="0" xfId="80" applyFont="1"/>
    <xf numFmtId="0" fontId="2" fillId="14" borderId="24" xfId="90" applyFill="1" applyBorder="1" applyAlignment="1"/>
    <xf numFmtId="0" fontId="35" fillId="21" borderId="11" xfId="86" applyFont="1" applyFill="1" applyBorder="1" applyAlignment="1">
      <alignment horizontal="center" wrapText="1"/>
    </xf>
    <xf numFmtId="0" fontId="35" fillId="21" borderId="24" xfId="86" applyFont="1" applyFill="1" applyBorder="1" applyAlignment="1">
      <alignment horizontal="center" wrapText="1"/>
    </xf>
    <xf numFmtId="0" fontId="0" fillId="24" borderId="10" xfId="0" applyFill="1" applyBorder="1" applyAlignment="1"/>
    <xf numFmtId="0" fontId="6" fillId="24" borderId="10" xfId="87" applyFont="1" applyFill="1" applyBorder="1" applyAlignment="1">
      <alignment horizontal="left" wrapText="1"/>
    </xf>
    <xf numFmtId="0" fontId="31" fillId="21" borderId="11" xfId="86" applyNumberFormat="1" applyFont="1" applyFill="1" applyBorder="1" applyAlignment="1" applyProtection="1">
      <alignment vertical="center"/>
    </xf>
    <xf numFmtId="0" fontId="31" fillId="21" borderId="12" xfId="86" applyNumberFormat="1" applyFont="1" applyFill="1" applyBorder="1" applyAlignment="1" applyProtection="1">
      <alignment vertical="center"/>
    </xf>
    <xf numFmtId="0" fontId="31" fillId="21" borderId="24" xfId="86" applyNumberFormat="1" applyFont="1" applyFill="1" applyBorder="1" applyAlignment="1" applyProtection="1">
      <alignment vertical="center"/>
    </xf>
    <xf numFmtId="0" fontId="26" fillId="21" borderId="11" xfId="86" applyFont="1" applyFill="1" applyBorder="1" applyAlignment="1" applyProtection="1">
      <alignment vertical="center"/>
    </xf>
    <xf numFmtId="0" fontId="26" fillId="21" borderId="12" xfId="86" applyFont="1" applyFill="1" applyBorder="1" applyAlignment="1" applyProtection="1">
      <alignment vertical="center"/>
    </xf>
    <xf numFmtId="0" fontId="26" fillId="21" borderId="24" xfId="86" applyFont="1" applyFill="1" applyBorder="1" applyAlignment="1" applyProtection="1">
      <alignment vertical="center"/>
    </xf>
    <xf numFmtId="0" fontId="2" fillId="20" borderId="12" xfId="86" applyBorder="1" applyAlignment="1"/>
    <xf numFmtId="0" fontId="2" fillId="20" borderId="24" xfId="86" applyBorder="1" applyAlignment="1"/>
    <xf numFmtId="0" fontId="6" fillId="24" borderId="36" xfId="80" applyFont="1" applyFill="1" applyBorder="1" applyAlignment="1">
      <alignment wrapText="1"/>
    </xf>
    <xf numFmtId="0" fontId="0" fillId="24" borderId="23" xfId="0" applyFill="1" applyBorder="1" applyAlignment="1">
      <alignment wrapText="1"/>
    </xf>
    <xf numFmtId="0" fontId="0" fillId="24" borderId="32" xfId="0" applyFill="1" applyBorder="1" applyAlignment="1">
      <alignment wrapText="1"/>
    </xf>
    <xf numFmtId="0" fontId="0" fillId="24" borderId="38" xfId="0" applyFill="1" applyBorder="1" applyAlignment="1">
      <alignment wrapText="1"/>
    </xf>
    <xf numFmtId="0" fontId="0" fillId="24" borderId="31" xfId="0" applyFill="1" applyBorder="1" applyAlignment="1">
      <alignment wrapText="1"/>
    </xf>
    <xf numFmtId="0" fontId="0" fillId="24" borderId="39" xfId="0" applyFill="1" applyBorder="1" applyAlignment="1">
      <alignment wrapText="1"/>
    </xf>
    <xf numFmtId="0" fontId="31" fillId="21" borderId="11" xfId="86" applyFont="1" applyFill="1" applyBorder="1" applyAlignment="1" applyProtection="1">
      <alignment vertical="center"/>
    </xf>
    <xf numFmtId="0" fontId="31" fillId="21" borderId="12" xfId="86" applyFont="1" applyFill="1" applyBorder="1" applyAlignment="1" applyProtection="1">
      <alignment vertical="center"/>
    </xf>
    <xf numFmtId="0" fontId="31" fillId="21" borderId="24" xfId="86" applyFont="1" applyFill="1" applyBorder="1" applyAlignment="1" applyProtection="1">
      <alignment vertical="center"/>
    </xf>
    <xf numFmtId="0" fontId="31" fillId="21" borderId="23" xfId="86" applyFont="1" applyFill="1" applyBorder="1" applyAlignment="1" applyProtection="1">
      <alignment vertical="center"/>
    </xf>
    <xf numFmtId="0" fontId="31" fillId="21" borderId="10" xfId="88" applyFont="1" applyFill="1" applyBorder="1" applyAlignment="1"/>
    <xf numFmtId="2" fontId="6" fillId="24" borderId="11" xfId="87" applyNumberFormat="1" applyFont="1" applyFill="1" applyBorder="1" applyAlignment="1">
      <alignment horizontal="left" vertical="center" wrapText="1"/>
    </xf>
    <xf numFmtId="2" fontId="6" fillId="24" borderId="12" xfId="68" applyNumberFormat="1" applyFont="1" applyFill="1" applyBorder="1" applyAlignment="1">
      <alignment horizontal="left" vertical="center" wrapText="1"/>
    </xf>
    <xf numFmtId="2" fontId="6" fillId="24" borderId="24" xfId="68" applyNumberFormat="1" applyFont="1" applyFill="1" applyBorder="1" applyAlignment="1">
      <alignment horizontal="left" vertical="center" wrapText="1"/>
    </xf>
    <xf numFmtId="0" fontId="26" fillId="21" borderId="10" xfId="88" applyFont="1" applyFill="1" applyBorder="1" applyAlignment="1"/>
    <xf numFmtId="0" fontId="26" fillId="21" borderId="10" xfId="88" applyFont="1" applyFill="1" applyBorder="1" applyAlignment="1">
      <alignment horizontal="left"/>
    </xf>
    <xf numFmtId="0" fontId="26" fillId="21" borderId="11" xfId="88" applyFont="1" applyFill="1" applyBorder="1" applyAlignment="1"/>
    <xf numFmtId="0" fontId="26" fillId="21" borderId="12" xfId="88" applyFont="1" applyFill="1" applyBorder="1" applyAlignment="1"/>
    <xf numFmtId="0" fontId="27" fillId="20" borderId="12" xfId="88" applyFont="1" applyBorder="1" applyAlignment="1"/>
    <xf numFmtId="0" fontId="27" fillId="20" borderId="24" xfId="88" applyFont="1" applyBorder="1" applyAlignment="1"/>
    <xf numFmtId="0" fontId="31" fillId="21" borderId="10" xfId="88" applyFont="1" applyFill="1" applyBorder="1" applyAlignment="1">
      <alignment horizontal="left"/>
    </xf>
    <xf numFmtId="0" fontId="31" fillId="22" borderId="11" xfId="88" applyFont="1" applyFill="1" applyBorder="1" applyAlignment="1"/>
    <xf numFmtId="0" fontId="31" fillId="22" borderId="12" xfId="88" applyFont="1" applyFill="1" applyBorder="1" applyAlignment="1"/>
    <xf numFmtId="0" fontId="31" fillId="22" borderId="24" xfId="88" applyFont="1" applyFill="1" applyBorder="1" applyAlignment="1"/>
    <xf numFmtId="0" fontId="26" fillId="21" borderId="11" xfId="88" applyFont="1" applyFill="1" applyBorder="1" applyAlignment="1">
      <alignment horizontal="left"/>
    </xf>
    <xf numFmtId="0" fontId="26" fillId="21" borderId="12" xfId="88" applyFont="1" applyFill="1" applyBorder="1" applyAlignment="1">
      <alignment horizontal="left"/>
    </xf>
    <xf numFmtId="0" fontId="26" fillId="21" borderId="24" xfId="88" applyFont="1" applyFill="1" applyBorder="1" applyAlignment="1">
      <alignment horizontal="left"/>
    </xf>
    <xf numFmtId="0" fontId="31" fillId="21" borderId="11" xfId="88" applyFont="1" applyFill="1" applyBorder="1" applyAlignment="1">
      <alignment horizontal="left"/>
    </xf>
    <xf numFmtId="0" fontId="31" fillId="21" borderId="12" xfId="88" applyFont="1" applyFill="1" applyBorder="1" applyAlignment="1">
      <alignment horizontal="left"/>
    </xf>
    <xf numFmtId="0" fontId="31" fillId="21" borderId="24" xfId="88" applyFont="1" applyFill="1" applyBorder="1" applyAlignment="1">
      <alignment horizontal="left"/>
    </xf>
    <xf numFmtId="0" fontId="2" fillId="24" borderId="10" xfId="81" applyFont="1" applyFill="1" applyBorder="1" applyAlignment="1">
      <alignment vertical="center" wrapText="1"/>
    </xf>
    <xf numFmtId="0" fontId="6" fillId="24" borderId="10" xfId="68" applyFill="1" applyBorder="1" applyAlignment="1">
      <alignment vertical="center" wrapText="1"/>
    </xf>
    <xf numFmtId="0" fontId="49" fillId="0" borderId="0" xfId="81" applyFont="1" applyFill="1" applyBorder="1" applyAlignment="1">
      <alignment horizontal="left" vertical="center" wrapText="1"/>
    </xf>
    <xf numFmtId="0" fontId="6" fillId="20" borderId="0" xfId="81" applyAlignment="1">
      <alignment horizontal="left" vertical="center"/>
    </xf>
    <xf numFmtId="0" fontId="35" fillId="21" borderId="11" xfId="81" applyFont="1" applyFill="1" applyBorder="1" applyAlignment="1">
      <alignment horizontal="center" vertical="center" wrapText="1"/>
    </xf>
    <xf numFmtId="0" fontId="35" fillId="21" borderId="12" xfId="81" applyFont="1" applyFill="1" applyBorder="1" applyAlignment="1">
      <alignment horizontal="center" vertical="center" wrapText="1"/>
    </xf>
    <xf numFmtId="0" fontId="35" fillId="21" borderId="24" xfId="81" applyFont="1" applyFill="1" applyBorder="1" applyAlignment="1">
      <alignment horizontal="center" vertical="center" wrapText="1"/>
    </xf>
    <xf numFmtId="0" fontId="58" fillId="26" borderId="13" xfId="0" applyFont="1" applyFill="1" applyBorder="1" applyAlignment="1">
      <alignment vertical="center" wrapText="1"/>
    </xf>
    <xf numFmtId="0" fontId="58" fillId="26" borderId="15" xfId="0" applyFont="1" applyFill="1" applyBorder="1" applyAlignment="1">
      <alignment vertical="center" wrapText="1"/>
    </xf>
    <xf numFmtId="0" fontId="58" fillId="26" borderId="40" xfId="0" applyFont="1" applyFill="1" applyBorder="1" applyAlignment="1">
      <alignment vertical="center" wrapText="1"/>
    </xf>
    <xf numFmtId="0" fontId="58" fillId="26" borderId="41" xfId="0" applyFont="1" applyFill="1" applyBorder="1" applyAlignment="1">
      <alignment vertical="center" wrapText="1"/>
    </xf>
    <xf numFmtId="0" fontId="58" fillId="26" borderId="19" xfId="0" applyFont="1" applyFill="1" applyBorder="1" applyAlignment="1">
      <alignment vertical="center" wrapText="1"/>
    </xf>
    <xf numFmtId="0" fontId="58" fillId="26" borderId="21" xfId="0" applyFont="1" applyFill="1" applyBorder="1" applyAlignment="1">
      <alignment vertical="center" wrapText="1"/>
    </xf>
    <xf numFmtId="0" fontId="58" fillId="27" borderId="42" xfId="0" applyFont="1" applyFill="1" applyBorder="1" applyAlignment="1">
      <alignment vertical="center" wrapText="1"/>
    </xf>
    <xf numFmtId="0" fontId="58" fillId="27" borderId="43" xfId="0" applyFont="1" applyFill="1" applyBorder="1" applyAlignment="1">
      <alignment vertical="center" wrapText="1"/>
    </xf>
    <xf numFmtId="0" fontId="2" fillId="19" borderId="11" xfId="107" applyFont="1" applyFill="1" applyBorder="1" applyAlignment="1" applyProtection="1">
      <alignment horizontal="left"/>
      <protection locked="0"/>
    </xf>
    <xf numFmtId="0" fontId="2" fillId="19" borderId="12" xfId="107" applyFont="1" applyFill="1" applyBorder="1" applyAlignment="1" applyProtection="1">
      <alignment horizontal="left"/>
      <protection locked="0"/>
    </xf>
    <xf numFmtId="0" fontId="2" fillId="20" borderId="12" xfId="107" applyBorder="1" applyAlignment="1"/>
    <xf numFmtId="0" fontId="2" fillId="20" borderId="24" xfId="107" applyBorder="1" applyAlignment="1"/>
    <xf numFmtId="0" fontId="2" fillId="19" borderId="24" xfId="107" applyFont="1" applyFill="1" applyBorder="1" applyAlignment="1" applyProtection="1">
      <alignment horizontal="left"/>
      <protection locked="0"/>
    </xf>
    <xf numFmtId="0" fontId="14" fillId="19" borderId="11" xfId="53" applyFill="1" applyBorder="1" applyAlignment="1" applyProtection="1">
      <alignment horizontal="left"/>
      <protection locked="0"/>
    </xf>
    <xf numFmtId="0" fontId="2" fillId="19" borderId="18" xfId="86" applyFont="1" applyFill="1" applyBorder="1" applyAlignment="1" applyProtection="1">
      <alignment horizontal="left"/>
      <protection locked="0"/>
    </xf>
    <xf numFmtId="0" fontId="2" fillId="19" borderId="18" xfId="107" applyFont="1" applyFill="1" applyBorder="1" applyAlignment="1" applyProtection="1">
      <alignment horizontal="left"/>
      <protection locked="0"/>
    </xf>
    <xf numFmtId="0" fontId="2" fillId="19" borderId="10" xfId="107" applyFont="1" applyFill="1" applyBorder="1" applyAlignment="1" applyProtection="1">
      <alignment horizontal="left"/>
      <protection locked="0"/>
    </xf>
  </cellXfs>
  <cellStyles count="108">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Accent1" xfId="31" builtinId="29" customBuiltin="1"/>
    <cellStyle name="Accent2" xfId="32" builtinId="33" customBuiltin="1"/>
    <cellStyle name="Accent3" xfId="33" builtinId="37" customBuiltin="1"/>
    <cellStyle name="Accent4" xfId="34" builtinId="41" customBuiltin="1"/>
    <cellStyle name="Accent5" xfId="35" builtinId="45" customBuiltin="1"/>
    <cellStyle name="Accent6" xfId="36" builtinId="49" customBuiltin="1"/>
    <cellStyle name="Bad" xfId="37" builtinId="27" customBuiltin="1"/>
    <cellStyle name="Blockout" xfId="38"/>
    <cellStyle name="Blockout 2" xfId="39"/>
    <cellStyle name="Calculation" xfId="40" builtinId="22" customBuiltin="1"/>
    <cellStyle name="Check Cell" xfId="41" builtinId="23" customBuiltin="1"/>
    <cellStyle name="Comma" xfId="105" builtinId="3"/>
    <cellStyle name="Comma 2" xfId="42"/>
    <cellStyle name="Comma 2 2" xfId="43"/>
    <cellStyle name="Comma 2 3" xfId="44"/>
    <cellStyle name="Comma 3" xfId="45"/>
    <cellStyle name="Comma 3 2" xfId="46"/>
    <cellStyle name="Explanatory Text" xfId="47" builtinId="53" customBuiltin="1"/>
    <cellStyle name="Good" xfId="48" builtinId="26" customBuiltin="1"/>
    <cellStyle name="Heading 1" xfId="49" builtinId="16" customBuiltin="1"/>
    <cellStyle name="Heading 2" xfId="50" builtinId="17" customBuiltin="1"/>
    <cellStyle name="Heading 3" xfId="51" builtinId="18" customBuiltin="1"/>
    <cellStyle name="Heading 4" xfId="52" builtinId="19" customBuiltin="1"/>
    <cellStyle name="Hyperlink" xfId="53" builtinId="8"/>
    <cellStyle name="Hyperlink 2" xfId="54"/>
    <cellStyle name="Hyperlink 2 2" xfId="55"/>
    <cellStyle name="Input" xfId="56" builtinId="20" customBuiltin="1"/>
    <cellStyle name="Input1" xfId="57"/>
    <cellStyle name="Input1 2" xfId="58"/>
    <cellStyle name="Input1 2 2" xfId="59"/>
    <cellStyle name="Input1 3" xfId="60"/>
    <cellStyle name="Input1 3 2" xfId="61"/>
    <cellStyle name="Input2" xfId="62"/>
    <cellStyle name="Input2 2" xfId="63"/>
    <cellStyle name="Input3" xfId="64"/>
    <cellStyle name="Input3 2" xfId="65"/>
    <cellStyle name="Linked Cell" xfId="66" builtinId="24" customBuiltin="1"/>
    <cellStyle name="Neutral" xfId="67" builtinId="28" customBuiltin="1"/>
    <cellStyle name="Normal" xfId="0" builtinId="0"/>
    <cellStyle name="Normal 2" xfId="68"/>
    <cellStyle name="Normal 2 2" xfId="69"/>
    <cellStyle name="Normal 2 2 2" xfId="70"/>
    <cellStyle name="Normal 2 2 3" xfId="71"/>
    <cellStyle name="Normal 3" xfId="72"/>
    <cellStyle name="Normal 3 2" xfId="73"/>
    <cellStyle name="Normal 3 3" xfId="74"/>
    <cellStyle name="Normal 4" xfId="75"/>
    <cellStyle name="Normal 4 2" xfId="76"/>
    <cellStyle name="Normal 6" xfId="104"/>
    <cellStyle name="Normal_2010 06 02 - Urgent RIN for Vic DNSPs revised proposals" xfId="77"/>
    <cellStyle name="Normal_2010 06 22 - AA - Scheme Templates for data collection" xfId="78"/>
    <cellStyle name="Normal_2010 06 22 - IE - Scheme Template for data collection" xfId="79"/>
    <cellStyle name="Normal_2010 07 28 - AA - Template for data collection" xfId="80"/>
    <cellStyle name="Normal_2010 07 28 - AA - Template for data collection 2" xfId="81"/>
    <cellStyle name="Normal_2010 07 28 - AA - Template for data collection 2 2" xfId="82"/>
    <cellStyle name="Normal_2010 07 28 - AA - Template for data collection 2 3" xfId="83"/>
    <cellStyle name="Normal_2010 07 28 - AA - Template for data collection 3" xfId="84"/>
    <cellStyle name="Normal_Book1 2" xfId="85"/>
    <cellStyle name="Normal_D11 2371025  Financial information - 2012 Draft RIN - Ausgrid" xfId="107"/>
    <cellStyle name="Normal_D12 2657  STPIS - 2012 draft RIN - Ausgrid" xfId="86"/>
    <cellStyle name="Normal_D12 2657  STPIS - 2012 draft RIN - Ausgrid 2" xfId="87"/>
    <cellStyle name="Normal_D12 2657  STPIS - 2012 draft RIN - Ausgrid 3" xfId="88"/>
    <cellStyle name="Normal_Electricity Distribution Revised Regulatory Templates" xfId="89"/>
    <cellStyle name="Normal_Integral Energy 2009–10 RIN – incentive schemes" xfId="90"/>
    <cellStyle name="Note" xfId="91" builtinId="10" customBuiltin="1"/>
    <cellStyle name="Note 2" xfId="92"/>
    <cellStyle name="Output" xfId="93" builtinId="21" customBuiltin="1"/>
    <cellStyle name="Percent" xfId="106" builtinId="5"/>
    <cellStyle name="Style 1" xfId="94"/>
    <cellStyle name="Style 1 2" xfId="95"/>
    <cellStyle name="Style 1 2 2" xfId="96"/>
    <cellStyle name="Style 1 3" xfId="97"/>
    <cellStyle name="Style 1 3 2" xfId="98"/>
    <cellStyle name="Style 1 3 3" xfId="99"/>
    <cellStyle name="Style 1 4" xfId="100"/>
    <cellStyle name="Title" xfId="101" builtinId="15" customBuiltin="1"/>
    <cellStyle name="Total" xfId="102" builtinId="25" customBuiltin="1"/>
    <cellStyle name="Warning Text" xfId="103" builtinId="11" customBuiltin="1"/>
  </cellStyles>
  <dxfs count="1">
    <dxf>
      <fill>
        <patternFill>
          <bgColor indexed="2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1241"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104775"/>
          <a:ext cx="30861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4705350</xdr:colOff>
      <xdr:row>1</xdr:row>
      <xdr:rowOff>114300</xdr:rowOff>
    </xdr:from>
    <xdr:to>
      <xdr:col>4</xdr:col>
      <xdr:colOff>0</xdr:colOff>
      <xdr:row>2</xdr:row>
      <xdr:rowOff>342900</xdr:rowOff>
    </xdr:to>
    <xdr:pic>
      <xdr:nvPicPr>
        <xdr:cNvPr id="29144" name="Picture 6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304800"/>
          <a:ext cx="723900" cy="419100"/>
        </a:xfrm>
        <a:prstGeom prst="rect">
          <a:avLst/>
        </a:prstGeom>
        <a:solidFill>
          <a:srgbClr val="FFFFCC"/>
        </a:solidFill>
        <a:ln w="19050">
          <a:solidFill>
            <a:srgbClr val="333399"/>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22111" name="Group 1"/>
        <xdr:cNvGrpSpPr>
          <a:grpSpLocks/>
        </xdr:cNvGrpSpPr>
      </xdr:nvGrpSpPr>
      <xdr:grpSpPr bwMode="auto">
        <a:xfrm>
          <a:off x="0" y="18288"/>
          <a:ext cx="771144" cy="52425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2113"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838200</xdr:colOff>
      <xdr:row>2</xdr:row>
      <xdr:rowOff>180975</xdr:rowOff>
    </xdr:to>
    <xdr:grpSp>
      <xdr:nvGrpSpPr>
        <xdr:cNvPr id="3712" name="Group 1"/>
        <xdr:cNvGrpSpPr>
          <a:grpSpLocks/>
        </xdr:cNvGrpSpPr>
      </xdr:nvGrpSpPr>
      <xdr:grpSpPr bwMode="auto">
        <a:xfrm>
          <a:off x="0" y="18288"/>
          <a:ext cx="880872" cy="652657"/>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71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695325</xdr:colOff>
      <xdr:row>2</xdr:row>
      <xdr:rowOff>209550</xdr:rowOff>
    </xdr:to>
    <xdr:grpSp>
      <xdr:nvGrpSpPr>
        <xdr:cNvPr id="5760" name="Group 1"/>
        <xdr:cNvGrpSpPr>
          <a:grpSpLocks/>
        </xdr:cNvGrpSpPr>
      </xdr:nvGrpSpPr>
      <xdr:grpSpPr bwMode="auto">
        <a:xfrm>
          <a:off x="0" y="18288"/>
          <a:ext cx="731520" cy="680212"/>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762"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xdr:col>
      <xdr:colOff>0</xdr:colOff>
      <xdr:row>2</xdr:row>
      <xdr:rowOff>180975</xdr:rowOff>
    </xdr:to>
    <xdr:grpSp>
      <xdr:nvGrpSpPr>
        <xdr:cNvPr id="4738" name="Group 1"/>
        <xdr:cNvGrpSpPr>
          <a:grpSpLocks/>
        </xdr:cNvGrpSpPr>
      </xdr:nvGrpSpPr>
      <xdr:grpSpPr bwMode="auto">
        <a:xfrm>
          <a:off x="19812" y="18288"/>
          <a:ext cx="881888" cy="652272"/>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740"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xdr:colOff>
      <xdr:row>2</xdr:row>
      <xdr:rowOff>47625</xdr:rowOff>
    </xdr:to>
    <xdr:grpSp>
      <xdr:nvGrpSpPr>
        <xdr:cNvPr id="31174" name="Group 1"/>
        <xdr:cNvGrpSpPr>
          <a:grpSpLocks/>
        </xdr:cNvGrpSpPr>
      </xdr:nvGrpSpPr>
      <xdr:grpSpPr bwMode="auto">
        <a:xfrm>
          <a:off x="0" y="18288"/>
          <a:ext cx="652352" cy="524737"/>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1176"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19050</xdr:rowOff>
    </xdr:from>
    <xdr:to>
      <xdr:col>1</xdr:col>
      <xdr:colOff>0</xdr:colOff>
      <xdr:row>2</xdr:row>
      <xdr:rowOff>209550</xdr:rowOff>
    </xdr:to>
    <xdr:grpSp>
      <xdr:nvGrpSpPr>
        <xdr:cNvPr id="34249" name="Group 1"/>
        <xdr:cNvGrpSpPr>
          <a:grpSpLocks/>
        </xdr:cNvGrpSpPr>
      </xdr:nvGrpSpPr>
      <xdr:grpSpPr bwMode="auto">
        <a:xfrm>
          <a:off x="10668" y="18288"/>
          <a:ext cx="781812" cy="678857"/>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4251"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36294" name="Group 1"/>
        <xdr:cNvGrpSpPr>
          <a:grpSpLocks/>
        </xdr:cNvGrpSpPr>
      </xdr:nvGrpSpPr>
      <xdr:grpSpPr bwMode="auto">
        <a:xfrm>
          <a:off x="0" y="18288"/>
          <a:ext cx="771144" cy="496824"/>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2"/>
            <a:ext cx="77" cy="21"/>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6296"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rvpwxfs01\home$\TRIMDATA\TRIM\TEMP\CONTEXT.3388\2010%2008%2013%20-%20AA%20-%20Template%20for%20data%20colle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rvpwxfs01\home$\Documents%20and%20Settings\Kjo\Local%20Settings\Temporary%20Internet%20Files\OLK7B3\ARC%20Compliance%20Model%20-%202010-11%20ActewAG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rvpwxfs01\home$\TRIMDATA\TRIM\TEMP\CONTEXT.2348\draft%20final%20annual%20reporting%20r%20(D2012-000893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brvpwxfs01\home$\TRIMDATA\TRIM\TEMP\CONTEXT.4468\2012-14%20-%20annual%20rins%20-%20endeav%20(D2012-000893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rvpwxfs01\home$\TRIMDATA\TRIM\TEMP\CONTEXT.4468\2012-14%20annual%20rin%20-%20endeavour%20(D2012-00113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a. STPIS Reliability"/>
      <sheetName val="1b. STPIS Customer Service"/>
      <sheetName val="1c. STPIS Daily Performance"/>
      <sheetName val="1d. STPIS MED Threshold"/>
      <sheetName val="1e. STPIS Exclusions"/>
      <sheetName val="1f. STPIS Unplanned Outages"/>
      <sheetName val="1g. STPIS GSL"/>
      <sheetName val="2. Demand"/>
      <sheetName val="3. Outcomes QOS and customer "/>
      <sheetName val="4. General information"/>
      <sheetName val="5a. Network data planned outage"/>
      <sheetName val="5b. Network data feeder"/>
      <sheetName val="5c. Network data outages &amp; WSC"/>
      <sheetName val="5d. Outcomes planned outages"/>
      <sheetName val="6. Weighted av cost of debt"/>
      <sheetName val="7 Asset installation"/>
      <sheetName val="8. Capex Unit Costs"/>
      <sheetName val="non financial annotations"/>
    </sheetNames>
    <sheetDataSet>
      <sheetData sheetId="0">
        <row r="22">
          <cell r="C22" t="str">
            <v>Endeavour Energy</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2. Demand"/>
      <sheetName val="3. Outcomes QOS and customer "/>
      <sheetName val="4. General information"/>
      <sheetName val="5a. Network data planned outage"/>
      <sheetName val="5b. Network data feeder"/>
      <sheetName val="5c. Network data outages &amp; WSC"/>
      <sheetName val="5d. Outcomes planned outages"/>
      <sheetName val="6. Weighted av cost of debt"/>
      <sheetName val="7 Asset installation"/>
      <sheetName val="8. Unit Costs by asset type"/>
      <sheetName val="Annotations"/>
      <sheetName val="Definitions"/>
    </sheetNames>
    <sheetDataSet>
      <sheetData sheetId="0" refreshError="1">
        <row r="22">
          <cell r="C22" t="str">
            <v>Endeavour Energy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5a. Network data planned outage"/>
      <sheetName val="5b. Network data feeder"/>
      <sheetName val="5c. Network data outages &amp; WSC"/>
      <sheetName val="5d. Outcomes planned outages"/>
      <sheetName val="Annotations"/>
      <sheetName val="Definitions"/>
    </sheetNames>
    <sheetDataSet>
      <sheetData sheetId="0">
        <row r="22">
          <cell r="C22" t="str">
            <v>Endeavour Energy</v>
          </cell>
        </row>
      </sheetData>
      <sheetData sheetId="1" refreshError="1"/>
      <sheetData sheetId="2"/>
      <sheetData sheetId="3"/>
      <sheetData sheetId="4"/>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on.hocking@endeavourenergy.com.a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45"/>
  <sheetViews>
    <sheetView showGridLines="0" tabSelected="1" view="pageBreakPreview" zoomScaleNormal="100" zoomScaleSheetLayoutView="100" zoomScalePageLayoutView="85" workbookViewId="0">
      <selection activeCell="C24" sqref="C24:E24"/>
    </sheetView>
  </sheetViews>
  <sheetFormatPr defaultRowHeight="12.75" x14ac:dyDescent="0.2"/>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4.42578125" style="2" customWidth="1"/>
    <col min="8" max="8" width="5" style="2" customWidth="1"/>
    <col min="9" max="16384" width="9.140625" style="2"/>
  </cols>
  <sheetData>
    <row r="2" spans="1:7" x14ac:dyDescent="0.2">
      <c r="F2" s="105" t="s">
        <v>82</v>
      </c>
    </row>
    <row r="3" spans="1:7" x14ac:dyDescent="0.2">
      <c r="C3" s="212" t="s">
        <v>235</v>
      </c>
      <c r="D3" s="212"/>
      <c r="E3" s="212"/>
      <c r="F3" s="190" t="s">
        <v>96</v>
      </c>
    </row>
    <row r="4" spans="1:7" x14ac:dyDescent="0.2">
      <c r="C4" s="211" t="s">
        <v>205</v>
      </c>
      <c r="D4" s="211"/>
    </row>
    <row r="8" spans="1:7" ht="20.25" x14ac:dyDescent="0.3">
      <c r="A8" s="1" t="s">
        <v>0</v>
      </c>
    </row>
    <row r="9" spans="1:7" ht="20.25" x14ac:dyDescent="0.3">
      <c r="A9" s="1" t="s">
        <v>1</v>
      </c>
    </row>
    <row r="11" spans="1:7" x14ac:dyDescent="0.2">
      <c r="A11" s="3" t="s">
        <v>2</v>
      </c>
    </row>
    <row r="12" spans="1:7" ht="13.5" thickBot="1" x14ac:dyDescent="0.25"/>
    <row r="13" spans="1:7" ht="15.75" x14ac:dyDescent="0.25">
      <c r="A13" s="213" t="s">
        <v>3</v>
      </c>
      <c r="B13" s="214"/>
      <c r="C13" s="214"/>
      <c r="D13" s="214"/>
      <c r="E13" s="214"/>
      <c r="F13" s="214"/>
      <c r="G13" s="215"/>
    </row>
    <row r="14" spans="1:7" x14ac:dyDescent="0.2">
      <c r="A14" s="216" t="s">
        <v>201</v>
      </c>
      <c r="B14" s="217"/>
      <c r="C14" s="217"/>
      <c r="D14" s="217"/>
      <c r="E14" s="217"/>
      <c r="F14" s="217"/>
      <c r="G14" s="218"/>
    </row>
    <row r="15" spans="1:7" x14ac:dyDescent="0.2">
      <c r="A15" s="219" t="s">
        <v>202</v>
      </c>
      <c r="B15" s="217"/>
      <c r="C15" s="217"/>
      <c r="D15" s="217"/>
      <c r="E15" s="217"/>
      <c r="F15" s="217"/>
      <c r="G15" s="218"/>
    </row>
    <row r="16" spans="1:7" ht="13.5" thickBot="1" x14ac:dyDescent="0.25">
      <c r="A16" s="199" t="s">
        <v>203</v>
      </c>
      <c r="B16" s="200"/>
      <c r="C16" s="200"/>
      <c r="D16" s="200"/>
      <c r="E16" s="200"/>
      <c r="F16" s="200"/>
      <c r="G16" s="201"/>
    </row>
    <row r="17" spans="1:8" x14ac:dyDescent="0.2">
      <c r="A17" s="202"/>
      <c r="B17" s="203"/>
      <c r="C17" s="203"/>
      <c r="D17" s="203"/>
      <c r="E17" s="203"/>
      <c r="F17" s="203"/>
      <c r="G17" s="203"/>
    </row>
    <row r="18" spans="1:8" x14ac:dyDescent="0.2">
      <c r="A18" s="4" t="s">
        <v>4</v>
      </c>
      <c r="B18" s="5"/>
      <c r="C18" s="5"/>
      <c r="D18" s="6"/>
      <c r="E18" s="6"/>
      <c r="F18" s="6"/>
    </row>
    <row r="19" spans="1:8" x14ac:dyDescent="0.2">
      <c r="A19" s="7" t="s">
        <v>5</v>
      </c>
    </row>
    <row r="21" spans="1:8" x14ac:dyDescent="0.2">
      <c r="H21" s="8"/>
    </row>
    <row r="22" spans="1:8" ht="18" x14ac:dyDescent="0.25">
      <c r="A22" s="9" t="s">
        <v>6</v>
      </c>
      <c r="B22" s="10"/>
      <c r="C22" s="204" t="s">
        <v>90</v>
      </c>
      <c r="D22" s="205"/>
      <c r="E22" s="205"/>
    </row>
    <row r="23" spans="1:8" ht="18" x14ac:dyDescent="0.25">
      <c r="A23" s="11"/>
      <c r="B23" s="11"/>
    </row>
    <row r="24" spans="1:8" ht="18" x14ac:dyDescent="0.25">
      <c r="A24" s="9" t="s">
        <v>7</v>
      </c>
      <c r="B24" s="10"/>
      <c r="C24" s="204" t="s">
        <v>2191</v>
      </c>
      <c r="D24" s="205"/>
      <c r="E24" s="205"/>
    </row>
    <row r="25" spans="1:8" ht="18" x14ac:dyDescent="0.25">
      <c r="A25" s="11"/>
      <c r="B25" s="11"/>
      <c r="C25" s="206"/>
      <c r="D25" s="207"/>
      <c r="E25" s="207"/>
    </row>
    <row r="26" spans="1:8" ht="18" x14ac:dyDescent="0.25">
      <c r="A26" s="12" t="s">
        <v>8</v>
      </c>
      <c r="B26" s="13"/>
      <c r="C26" s="208" t="s">
        <v>96</v>
      </c>
      <c r="D26" s="209"/>
      <c r="E26" s="210"/>
    </row>
    <row r="29" spans="1:8" ht="13.5" thickBot="1" x14ac:dyDescent="0.25"/>
    <row r="30" spans="1:8" x14ac:dyDescent="0.2">
      <c r="A30" s="14"/>
      <c r="B30" s="15"/>
      <c r="C30" s="15"/>
      <c r="D30" s="15"/>
      <c r="E30" s="16"/>
      <c r="F30" s="16"/>
      <c r="G30" s="17"/>
    </row>
    <row r="31" spans="1:8" x14ac:dyDescent="0.2">
      <c r="A31" s="18" t="s">
        <v>9</v>
      </c>
      <c r="B31" s="197" t="s">
        <v>10</v>
      </c>
      <c r="C31" s="198"/>
      <c r="D31" s="289" t="s">
        <v>2186</v>
      </c>
      <c r="E31" s="290"/>
      <c r="F31" s="290"/>
      <c r="G31" s="20"/>
    </row>
    <row r="32" spans="1:8" x14ac:dyDescent="0.2">
      <c r="A32" s="18"/>
      <c r="B32" s="197" t="s">
        <v>11</v>
      </c>
      <c r="C32" s="198"/>
      <c r="D32" s="289" t="s">
        <v>2187</v>
      </c>
      <c r="E32" s="290"/>
      <c r="F32" s="290"/>
      <c r="G32" s="20"/>
    </row>
    <row r="33" spans="1:7" x14ac:dyDescent="0.2">
      <c r="A33" s="18"/>
      <c r="B33" s="21"/>
      <c r="C33" s="19" t="s">
        <v>12</v>
      </c>
      <c r="D33" s="296" t="s">
        <v>2188</v>
      </c>
      <c r="E33" s="19" t="s">
        <v>13</v>
      </c>
      <c r="F33" s="295">
        <v>2148</v>
      </c>
      <c r="G33" s="23"/>
    </row>
    <row r="34" spans="1:7" x14ac:dyDescent="0.2">
      <c r="A34" s="18"/>
      <c r="B34" s="21"/>
      <c r="C34" s="21"/>
      <c r="D34" s="21"/>
      <c r="E34" s="22"/>
      <c r="F34" s="21"/>
      <c r="G34" s="24"/>
    </row>
    <row r="35" spans="1:7" x14ac:dyDescent="0.2">
      <c r="A35" s="18" t="s">
        <v>14</v>
      </c>
      <c r="B35" s="197" t="s">
        <v>10</v>
      </c>
      <c r="C35" s="198"/>
      <c r="D35" s="297" t="s">
        <v>2189</v>
      </c>
      <c r="E35" s="297"/>
      <c r="F35" s="297"/>
      <c r="G35" s="25"/>
    </row>
    <row r="36" spans="1:7" x14ac:dyDescent="0.2">
      <c r="A36" s="18"/>
      <c r="B36" s="197" t="s">
        <v>11</v>
      </c>
      <c r="C36" s="198"/>
      <c r="D36" s="297" t="s">
        <v>2190</v>
      </c>
      <c r="E36" s="297"/>
      <c r="F36" s="297"/>
      <c r="G36" s="25"/>
    </row>
    <row r="37" spans="1:7" x14ac:dyDescent="0.2">
      <c r="A37" s="26"/>
      <c r="B37" s="21"/>
      <c r="C37" s="19" t="s">
        <v>12</v>
      </c>
      <c r="D37" s="296" t="s">
        <v>2188</v>
      </c>
      <c r="E37" s="19" t="s">
        <v>13</v>
      </c>
      <c r="F37" s="296">
        <v>1730</v>
      </c>
      <c r="G37" s="23"/>
    </row>
    <row r="38" spans="1:7" ht="13.5" thickBot="1" x14ac:dyDescent="0.25">
      <c r="A38" s="27"/>
      <c r="B38" s="28"/>
      <c r="C38" s="28"/>
      <c r="D38" s="28"/>
      <c r="E38" s="29"/>
      <c r="F38" s="29"/>
      <c r="G38" s="30"/>
    </row>
    <row r="39" spans="1:7" x14ac:dyDescent="0.2">
      <c r="A39" s="14"/>
      <c r="B39" s="15"/>
      <c r="C39" s="15"/>
      <c r="D39" s="15"/>
      <c r="E39" s="16"/>
      <c r="F39" s="16"/>
      <c r="G39" s="17"/>
    </row>
    <row r="40" spans="1:7" x14ac:dyDescent="0.2">
      <c r="A40" s="18" t="s">
        <v>15</v>
      </c>
      <c r="B40" s="289" t="s">
        <v>2183</v>
      </c>
      <c r="C40" s="290"/>
      <c r="D40" s="291"/>
      <c r="E40" s="291"/>
      <c r="F40" s="292"/>
      <c r="G40" s="24"/>
    </row>
    <row r="41" spans="1:7" x14ac:dyDescent="0.2">
      <c r="A41" s="18" t="s">
        <v>16</v>
      </c>
      <c r="B41" s="289" t="s">
        <v>2184</v>
      </c>
      <c r="C41" s="290"/>
      <c r="D41" s="290"/>
      <c r="E41" s="290"/>
      <c r="F41" s="293"/>
      <c r="G41" s="24"/>
    </row>
    <row r="42" spans="1:7" x14ac:dyDescent="0.2">
      <c r="A42" s="18" t="s">
        <v>17</v>
      </c>
      <c r="B42" s="294" t="s">
        <v>2185</v>
      </c>
      <c r="C42" s="290"/>
      <c r="D42" s="290"/>
      <c r="E42" s="290"/>
      <c r="F42" s="293"/>
      <c r="G42" s="24"/>
    </row>
    <row r="43" spans="1:7" ht="13.5" thickBot="1" x14ac:dyDescent="0.25">
      <c r="A43" s="85"/>
      <c r="B43" s="144"/>
      <c r="C43" s="144"/>
      <c r="D43" s="144"/>
      <c r="E43" s="144"/>
      <c r="F43" s="144"/>
      <c r="G43" s="30"/>
    </row>
    <row r="45" spans="1:7" x14ac:dyDescent="0.2">
      <c r="A45" s="83"/>
      <c r="B45" s="84"/>
      <c r="C45" s="84"/>
      <c r="D45" s="84"/>
      <c r="E45" s="22"/>
      <c r="F45" s="22"/>
      <c r="G45" s="22"/>
    </row>
  </sheetData>
  <mergeCells count="22">
    <mergeCell ref="C4:D4"/>
    <mergeCell ref="C3:E3"/>
    <mergeCell ref="A13:G13"/>
    <mergeCell ref="A14:G14"/>
    <mergeCell ref="A15:G15"/>
    <mergeCell ref="A16:G16"/>
    <mergeCell ref="B32:C32"/>
    <mergeCell ref="D32:F32"/>
    <mergeCell ref="A17:G17"/>
    <mergeCell ref="B31:C31"/>
    <mergeCell ref="D31:F31"/>
    <mergeCell ref="C22:E22"/>
    <mergeCell ref="C25:E25"/>
    <mergeCell ref="C26:E26"/>
    <mergeCell ref="C24:E24"/>
    <mergeCell ref="B35:C35"/>
    <mergeCell ref="D35:F35"/>
    <mergeCell ref="B42:F42"/>
    <mergeCell ref="B36:C36"/>
    <mergeCell ref="D36:F36"/>
    <mergeCell ref="B40:F40"/>
    <mergeCell ref="B41:F41"/>
  </mergeCells>
  <phoneticPr fontId="22" type="noConversion"/>
  <dataValidations count="1">
    <dataValidation type="list" allowBlank="1" showInputMessage="1" showErrorMessage="1" sqref="C26:E26">
      <formula1>"2012-13, 2013-14"</formula1>
    </dataValidation>
  </dataValidations>
  <hyperlinks>
    <hyperlink ref="C4" location="Amendments!A1" display="Click here for details."/>
    <hyperlink ref="B42" r:id="rId1"/>
  </hyperlinks>
  <pageMargins left="0.70866141732283472" right="0.70866141732283472" top="0.74803149606299213" bottom="0.74803149606299213" header="0.31496062992125984" footer="0.31496062992125984"/>
  <pageSetup paperSize="9" scale="93" orientation="portrait" r:id="rId2"/>
  <headerFooter scaleWithDoc="0" alignWithMargins="0">
    <oddFooter>&amp;L&amp;8&amp;D&amp;C&amp;8&amp; Template: &amp;A
&amp;F&amp;R&amp;8&amp;P of &amp;N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5"/>
  <sheetViews>
    <sheetView workbookViewId="0"/>
  </sheetViews>
  <sheetFormatPr defaultRowHeight="12.75" x14ac:dyDescent="0.2"/>
  <cols>
    <col min="2" max="3" width="25.7109375" customWidth="1"/>
    <col min="4" max="4" width="55.7109375" customWidth="1"/>
  </cols>
  <sheetData>
    <row r="2" spans="2:4" x14ac:dyDescent="0.2">
      <c r="B2" s="183" t="s">
        <v>214</v>
      </c>
    </row>
    <row r="3" spans="2:4" ht="13.5" thickBot="1" x14ac:dyDescent="0.25"/>
    <row r="4" spans="2:4" ht="12.75" customHeight="1" x14ac:dyDescent="0.2">
      <c r="B4" s="281" t="s">
        <v>215</v>
      </c>
      <c r="C4" s="282"/>
      <c r="D4" s="283" t="s">
        <v>216</v>
      </c>
    </row>
    <row r="5" spans="2:4" ht="13.5" thickBot="1" x14ac:dyDescent="0.25">
      <c r="B5" s="285" t="s">
        <v>217</v>
      </c>
      <c r="C5" s="286"/>
      <c r="D5" s="284"/>
    </row>
    <row r="6" spans="2:4" ht="13.5" thickBot="1" x14ac:dyDescent="0.25">
      <c r="B6" s="287" t="s">
        <v>218</v>
      </c>
      <c r="C6" s="288"/>
      <c r="D6" s="184"/>
    </row>
    <row r="7" spans="2:4" ht="26.25" thickBot="1" x14ac:dyDescent="0.25">
      <c r="B7" s="185" t="s">
        <v>219</v>
      </c>
      <c r="C7" s="186" t="s">
        <v>220</v>
      </c>
      <c r="D7" s="186" t="s">
        <v>221</v>
      </c>
    </row>
    <row r="8" spans="2:4" ht="13.5" thickBot="1" x14ac:dyDescent="0.25">
      <c r="B8" s="185" t="s">
        <v>222</v>
      </c>
      <c r="C8" s="186" t="s">
        <v>223</v>
      </c>
      <c r="D8" s="186" t="s">
        <v>224</v>
      </c>
    </row>
    <row r="9" spans="2:4" ht="13.5" thickBot="1" x14ac:dyDescent="0.25">
      <c r="B9" s="185" t="s">
        <v>225</v>
      </c>
      <c r="C9" s="186" t="s">
        <v>223</v>
      </c>
      <c r="D9" s="186" t="s">
        <v>226</v>
      </c>
    </row>
    <row r="10" spans="2:4" ht="13.5" thickBot="1" x14ac:dyDescent="0.25">
      <c r="B10" s="185" t="s">
        <v>80</v>
      </c>
      <c r="C10" s="186" t="s">
        <v>223</v>
      </c>
      <c r="D10" s="186" t="s">
        <v>227</v>
      </c>
    </row>
    <row r="11" spans="2:4" ht="90" thickBot="1" x14ac:dyDescent="0.25">
      <c r="B11" s="187" t="s">
        <v>228</v>
      </c>
      <c r="C11" s="187" t="s">
        <v>223</v>
      </c>
      <c r="D11" s="188" t="s">
        <v>229</v>
      </c>
    </row>
    <row r="12" spans="2:4" ht="13.5" thickBot="1" x14ac:dyDescent="0.25">
      <c r="B12" s="185" t="s">
        <v>230</v>
      </c>
      <c r="C12" s="186" t="s">
        <v>223</v>
      </c>
      <c r="D12" s="186" t="s">
        <v>221</v>
      </c>
    </row>
    <row r="13" spans="2:4" ht="13.5" thickBot="1" x14ac:dyDescent="0.25">
      <c r="B13" s="185" t="s">
        <v>231</v>
      </c>
      <c r="C13" s="186" t="s">
        <v>223</v>
      </c>
      <c r="D13" s="186" t="s">
        <v>221</v>
      </c>
    </row>
    <row r="14" spans="2:4" ht="26.25" thickBot="1" x14ac:dyDescent="0.25">
      <c r="B14" s="185" t="s">
        <v>95</v>
      </c>
      <c r="C14" s="186" t="s">
        <v>223</v>
      </c>
      <c r="D14" s="186" t="s">
        <v>232</v>
      </c>
    </row>
    <row r="15" spans="2:4" ht="13.5" thickBot="1" x14ac:dyDescent="0.25">
      <c r="B15" s="187" t="s">
        <v>192</v>
      </c>
      <c r="C15" s="189" t="s">
        <v>223</v>
      </c>
      <c r="D15" s="189" t="s">
        <v>233</v>
      </c>
    </row>
  </sheetData>
  <mergeCells count="4">
    <mergeCell ref="B4:C4"/>
    <mergeCell ref="D4:D5"/>
    <mergeCell ref="B5:C5"/>
    <mergeCell ref="B6:C6"/>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pageSetUpPr fitToPage="1"/>
  </sheetPr>
  <dimension ref="A1:L22"/>
  <sheetViews>
    <sheetView view="pageBreakPreview" zoomScaleNormal="100" zoomScaleSheetLayoutView="100" zoomScalePageLayoutView="85" workbookViewId="0">
      <selection activeCell="E17" sqref="E17"/>
    </sheetView>
  </sheetViews>
  <sheetFormatPr defaultRowHeight="23.25" x14ac:dyDescent="0.35"/>
  <cols>
    <col min="1" max="1" width="8.140625" style="64" customWidth="1"/>
    <col min="2" max="2" width="5.7109375" style="64" customWidth="1"/>
    <col min="3" max="3" width="70.7109375" style="64" customWidth="1"/>
    <col min="4" max="4" width="10.7109375" style="64" customWidth="1"/>
    <col min="5" max="5" width="70.7109375" style="64" customWidth="1"/>
    <col min="6" max="6" width="5.7109375" style="64" customWidth="1"/>
    <col min="7" max="7" width="3.7109375" style="64" customWidth="1"/>
    <col min="8" max="9" width="10.7109375" style="64" customWidth="1"/>
    <col min="10" max="10" width="4" style="64" customWidth="1"/>
    <col min="11" max="16384" width="9.140625" style="64"/>
  </cols>
  <sheetData>
    <row r="1" spans="1:12" ht="15" customHeight="1" thickBot="1" x14ac:dyDescent="0.4">
      <c r="A1" s="64" t="s">
        <v>77</v>
      </c>
    </row>
    <row r="2" spans="1:12" ht="15" customHeight="1" x14ac:dyDescent="0.35">
      <c r="B2" s="65"/>
      <c r="C2" s="66"/>
      <c r="D2" s="66"/>
      <c r="E2" s="66"/>
      <c r="F2" s="67"/>
      <c r="G2" s="68"/>
      <c r="H2" s="68"/>
      <c r="I2" s="68"/>
      <c r="J2" s="68"/>
      <c r="K2" s="69"/>
    </row>
    <row r="3" spans="1:12" ht="35.1" customHeight="1" x14ac:dyDescent="0.35">
      <c r="B3" s="70"/>
      <c r="C3" s="77"/>
      <c r="D3" s="77"/>
      <c r="E3" s="77"/>
      <c r="F3" s="145"/>
      <c r="G3" s="68"/>
      <c r="H3" s="68"/>
      <c r="I3" s="68"/>
      <c r="J3" s="68"/>
      <c r="K3" s="69"/>
    </row>
    <row r="4" spans="1:12" ht="51.6" customHeight="1" x14ac:dyDescent="0.35">
      <c r="B4" s="70"/>
      <c r="C4" s="220" t="s">
        <v>184</v>
      </c>
      <c r="D4" s="221"/>
      <c r="E4" s="221"/>
      <c r="F4" s="71"/>
      <c r="G4" s="72"/>
      <c r="H4" s="72"/>
      <c r="I4" s="72"/>
      <c r="J4" s="73"/>
      <c r="K4" s="69"/>
    </row>
    <row r="5" spans="1:12" ht="21" customHeight="1" x14ac:dyDescent="0.35">
      <c r="B5" s="70"/>
      <c r="C5" s="222" t="s">
        <v>78</v>
      </c>
      <c r="D5" s="223"/>
      <c r="E5" s="223"/>
      <c r="F5" s="74"/>
      <c r="G5" s="75"/>
      <c r="H5" s="75"/>
      <c r="I5" s="75"/>
      <c r="J5" s="76"/>
      <c r="K5" s="69"/>
    </row>
    <row r="6" spans="1:12" ht="15" customHeight="1" thickBot="1" x14ac:dyDescent="0.4">
      <c r="B6" s="70"/>
      <c r="C6" s="77"/>
      <c r="D6" s="77"/>
      <c r="E6" s="78"/>
      <c r="F6" s="79"/>
      <c r="G6" s="80"/>
      <c r="H6" s="80"/>
      <c r="I6" s="80"/>
      <c r="J6" s="68"/>
      <c r="K6" s="69"/>
    </row>
    <row r="7" spans="1:12" s="81" customFormat="1" ht="15" customHeight="1" x14ac:dyDescent="0.2">
      <c r="B7" s="152"/>
      <c r="C7" s="153"/>
      <c r="D7" s="153"/>
      <c r="E7" s="153"/>
      <c r="F7" s="154"/>
      <c r="G7" s="82"/>
      <c r="H7" s="146"/>
      <c r="I7" s="146"/>
      <c r="J7" s="147"/>
      <c r="K7" s="148"/>
      <c r="L7" s="149"/>
    </row>
    <row r="8" spans="1:12" s="81" customFormat="1" ht="30" customHeight="1" x14ac:dyDescent="0.2">
      <c r="B8" s="155"/>
      <c r="C8" s="156" t="s">
        <v>185</v>
      </c>
      <c r="D8" s="158"/>
      <c r="E8" s="156" t="s">
        <v>94</v>
      </c>
      <c r="F8" s="157"/>
      <c r="G8" s="82"/>
      <c r="H8" s="146"/>
      <c r="I8" s="146"/>
      <c r="J8" s="147"/>
      <c r="K8" s="148"/>
      <c r="L8" s="149"/>
    </row>
    <row r="9" spans="1:12" s="81" customFormat="1" ht="30" customHeight="1" x14ac:dyDescent="0.2">
      <c r="B9" s="155"/>
      <c r="C9" s="158" t="s">
        <v>79</v>
      </c>
      <c r="D9" s="158"/>
      <c r="E9" s="156" t="s">
        <v>209</v>
      </c>
      <c r="F9" s="157"/>
      <c r="G9" s="82"/>
      <c r="H9" s="146"/>
      <c r="I9" s="146"/>
      <c r="J9" s="147"/>
      <c r="K9" s="148"/>
      <c r="L9" s="149"/>
    </row>
    <row r="10" spans="1:12" s="81" customFormat="1" ht="30" customHeight="1" x14ac:dyDescent="0.2">
      <c r="B10" s="155"/>
      <c r="C10" s="159" t="s">
        <v>186</v>
      </c>
      <c r="D10" s="158"/>
      <c r="E10" s="158" t="s">
        <v>81</v>
      </c>
      <c r="F10" s="157"/>
      <c r="G10" s="82"/>
      <c r="H10" s="146"/>
      <c r="I10" s="146"/>
      <c r="J10" s="147"/>
      <c r="K10" s="148"/>
      <c r="L10" s="149"/>
    </row>
    <row r="11" spans="1:12" s="81" customFormat="1" ht="30" customHeight="1" x14ac:dyDescent="0.45">
      <c r="B11" s="155"/>
      <c r="C11" s="161" t="s">
        <v>187</v>
      </c>
      <c r="D11" s="158"/>
      <c r="E11" s="160" t="s">
        <v>210</v>
      </c>
      <c r="F11" s="157"/>
      <c r="G11" s="82"/>
      <c r="H11" s="146"/>
      <c r="I11" s="146"/>
      <c r="J11" s="147"/>
      <c r="K11" s="148"/>
      <c r="L11" s="149"/>
    </row>
    <row r="12" spans="1:12" s="81" customFormat="1" ht="30" customHeight="1" x14ac:dyDescent="0.45">
      <c r="B12" s="155"/>
      <c r="C12" s="161" t="s">
        <v>189</v>
      </c>
      <c r="D12" s="158"/>
      <c r="E12" s="160" t="s">
        <v>188</v>
      </c>
      <c r="F12" s="157"/>
      <c r="G12" s="82"/>
      <c r="H12" s="146"/>
      <c r="I12" s="146"/>
      <c r="J12" s="147"/>
      <c r="K12" s="148"/>
      <c r="L12" s="149"/>
    </row>
    <row r="13" spans="1:12" s="81" customFormat="1" ht="30" customHeight="1" x14ac:dyDescent="0.45">
      <c r="B13" s="155"/>
      <c r="C13" s="161" t="s">
        <v>206</v>
      </c>
      <c r="D13" s="158"/>
      <c r="E13" s="160" t="s">
        <v>211</v>
      </c>
      <c r="F13" s="157"/>
      <c r="G13" s="82"/>
      <c r="H13" s="146"/>
      <c r="I13" s="146"/>
      <c r="J13" s="147"/>
      <c r="K13" s="148"/>
      <c r="L13" s="149"/>
    </row>
    <row r="14" spans="1:12" s="81" customFormat="1" ht="30" customHeight="1" x14ac:dyDescent="0.45">
      <c r="B14" s="155"/>
      <c r="C14" s="161" t="s">
        <v>207</v>
      </c>
      <c r="D14" s="158"/>
      <c r="E14" s="160" t="s">
        <v>190</v>
      </c>
      <c r="F14" s="157"/>
      <c r="G14" s="82"/>
      <c r="H14" s="146"/>
      <c r="I14" s="146"/>
      <c r="J14" s="147"/>
      <c r="K14" s="148"/>
      <c r="L14" s="149"/>
    </row>
    <row r="15" spans="1:12" s="81" customFormat="1" ht="30" customHeight="1" x14ac:dyDescent="0.45">
      <c r="B15" s="155"/>
      <c r="C15" s="161" t="s">
        <v>191</v>
      </c>
      <c r="D15" s="158"/>
      <c r="E15" s="162" t="s">
        <v>212</v>
      </c>
      <c r="F15" s="157"/>
      <c r="G15" s="82"/>
      <c r="H15" s="146"/>
      <c r="I15" s="146"/>
      <c r="J15" s="147"/>
      <c r="K15" s="148"/>
      <c r="L15" s="149"/>
    </row>
    <row r="16" spans="1:12" s="81" customFormat="1" ht="30" customHeight="1" x14ac:dyDescent="0.45">
      <c r="B16" s="155"/>
      <c r="C16" s="156" t="s">
        <v>208</v>
      </c>
      <c r="D16" s="158"/>
      <c r="E16" s="162" t="s">
        <v>213</v>
      </c>
      <c r="F16" s="157"/>
      <c r="G16" s="82"/>
      <c r="H16" s="146"/>
      <c r="I16" s="146"/>
      <c r="J16" s="147"/>
      <c r="K16" s="148"/>
      <c r="L16" s="149"/>
    </row>
    <row r="17" spans="1:12" s="81" customFormat="1" ht="15" customHeight="1" thickBot="1" x14ac:dyDescent="0.25">
      <c r="B17" s="163"/>
      <c r="C17" s="164"/>
      <c r="D17" s="165"/>
      <c r="E17" s="165"/>
      <c r="F17" s="166"/>
      <c r="G17" s="82"/>
      <c r="H17" s="150"/>
      <c r="I17" s="146"/>
      <c r="J17" s="147"/>
      <c r="K17" s="148"/>
      <c r="L17" s="149"/>
    </row>
    <row r="18" spans="1:12" x14ac:dyDescent="0.35">
      <c r="A18" s="69"/>
      <c r="B18" s="68"/>
      <c r="C18" s="68"/>
      <c r="D18" s="68"/>
      <c r="E18" s="68"/>
    </row>
    <row r="19" spans="1:12" x14ac:dyDescent="0.35">
      <c r="A19" s="69"/>
      <c r="B19" s="68"/>
      <c r="C19" s="69"/>
      <c r="D19" s="68"/>
      <c r="E19" s="68"/>
    </row>
    <row r="20" spans="1:12" x14ac:dyDescent="0.35">
      <c r="A20" s="69"/>
      <c r="B20" s="69"/>
      <c r="C20" s="69"/>
      <c r="D20" s="69"/>
      <c r="E20" s="68"/>
    </row>
    <row r="21" spans="1:12" x14ac:dyDescent="0.35">
      <c r="A21" s="69"/>
      <c r="B21" s="69"/>
      <c r="D21" s="69"/>
      <c r="E21" s="68"/>
    </row>
    <row r="22" spans="1:12" x14ac:dyDescent="0.35">
      <c r="E22" s="69"/>
    </row>
  </sheetData>
  <mergeCells count="2">
    <mergeCell ref="C4:E4"/>
    <mergeCell ref="C5:E5"/>
  </mergeCells>
  <phoneticPr fontId="38" type="noConversion"/>
  <hyperlinks>
    <hyperlink ref="C8" location="Cover!A1" display="Cover sheet"/>
    <hyperlink ref="C10" location="'1a. STPIS Reliability'!A1" display="1a. STPIS - Reliability"/>
    <hyperlink ref="C11" location="'1b. STPIS Customer Service'!A1" display="1b. STPIS - Customer service"/>
    <hyperlink ref="C12" location="'1c. STPIS Daily Performance'!A1" display="1c. STPIS - Daily performance"/>
    <hyperlink ref="C13" location="'1d. STPIS MED Threshold'!A1" display="1d. STPIS - MED threshold"/>
    <hyperlink ref="C14" location="'1e. STPIS Exclusions'!A1" display="1e. STPIS - Exclusions"/>
    <hyperlink ref="C15" location="'1f. STPIS GSL'!A1" display="1f. STPIS - GSL"/>
    <hyperlink ref="C16" location="'2. Demand'!A1" display="2. Demand"/>
    <hyperlink ref="E8" location="'3. Outcomes customer service '!Print_Area" display="3. Quality of service and customer service"/>
    <hyperlink ref="E9" location="'4. General information'!A1" display="4. General Information"/>
    <hyperlink ref="E11" location="'5a. Network data outage'!Print_Area" display="5a. Network data - outages"/>
    <hyperlink ref="E12" location="'5b. Network data feeder'!A1" display="5b. Network data feeder reliability"/>
    <hyperlink ref="E13" location="'5c. Network data outages'!Print_Area" display="5c. Network data - outages"/>
    <hyperlink ref="E14" location="'5d. Outcomes planned outages'!A1" display="5d. Outcomes - planned outages????"/>
    <hyperlink ref="E15" location="'6. Weighted av cost of debt'!A1" display="6. Weighted average cost of debt"/>
    <hyperlink ref="E16" location="'7. Asset installation'!A1" display="7. Asset installation"/>
  </hyperlinks>
  <pageMargins left="0.70866141732283472" right="0.70866141732283472" top="0.74803149606299213" bottom="0.74803149606299213" header="0.31496062992125984" footer="0.31496062992125984"/>
  <pageSetup paperSize="9" scale="76" fitToHeight="100" orientation="landscape" r:id="rId1"/>
  <headerFooter scaleWithDoc="0" alignWithMargins="0">
    <oddFooter>&amp;L&amp;8&amp;D&amp;C&amp;8&amp; Template: &amp;A
&amp;F&amp;R&amp;8&amp;P of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K25"/>
  <sheetViews>
    <sheetView showGridLines="0" view="pageBreakPreview" zoomScaleNormal="100" zoomScaleSheetLayoutView="100" zoomScalePageLayoutView="85" workbookViewId="0">
      <selection activeCell="D30" sqref="D30"/>
    </sheetView>
  </sheetViews>
  <sheetFormatPr defaultColWidth="8.85546875" defaultRowHeight="12.75" x14ac:dyDescent="0.2"/>
  <cols>
    <col min="1" max="1" width="11.5703125" style="109" customWidth="1"/>
    <col min="2" max="2" width="45.5703125" style="109" customWidth="1"/>
    <col min="3" max="3" width="15.28515625" style="109" customWidth="1"/>
    <col min="4" max="4" width="16.42578125" style="109" customWidth="1"/>
    <col min="5" max="5" width="16.140625" style="109" customWidth="1"/>
    <col min="6" max="6" width="18.5703125" style="109" customWidth="1"/>
    <col min="7" max="7" width="15.7109375" style="109" customWidth="1"/>
    <col min="8" max="8" width="5.140625" style="110" customWidth="1"/>
    <col min="9" max="10" width="8.85546875" style="109"/>
    <col min="11" max="11" width="10.7109375" style="109" customWidth="1"/>
    <col min="12" max="16384" width="8.85546875" style="109"/>
  </cols>
  <sheetData>
    <row r="1" spans="2:11" ht="20.25" x14ac:dyDescent="0.3">
      <c r="B1" s="108" t="str">
        <f>[3]Cover!C22</f>
        <v>Endeavour Energy</v>
      </c>
    </row>
    <row r="2" spans="2:11" ht="20.25" x14ac:dyDescent="0.3">
      <c r="B2" s="108" t="s">
        <v>18</v>
      </c>
    </row>
    <row r="3" spans="2:11" ht="20.25" x14ac:dyDescent="0.3">
      <c r="B3" s="111" t="str">
        <f>Cover!C26</f>
        <v>2013-14</v>
      </c>
    </row>
    <row r="4" spans="2:11" ht="18" x14ac:dyDescent="0.25">
      <c r="B4" s="112" t="s">
        <v>99</v>
      </c>
      <c r="I4" s="224"/>
      <c r="J4" s="224"/>
      <c r="K4" s="224"/>
    </row>
    <row r="6" spans="2:11" ht="49.5" customHeight="1" x14ac:dyDescent="0.2">
      <c r="B6" s="225" t="s">
        <v>193</v>
      </c>
      <c r="C6" s="226"/>
      <c r="D6" s="226"/>
    </row>
    <row r="8" spans="2:11" ht="15.75" x14ac:dyDescent="0.25">
      <c r="B8" s="114" t="s">
        <v>100</v>
      </c>
      <c r="C8" s="113"/>
      <c r="D8" s="113"/>
      <c r="E8" s="113"/>
      <c r="F8" s="113"/>
      <c r="G8" s="113"/>
      <c r="H8" s="115"/>
    </row>
    <row r="9" spans="2:11" x14ac:dyDescent="0.2">
      <c r="B9" s="113"/>
      <c r="C9" s="113"/>
      <c r="D9" s="113"/>
      <c r="E9" s="113"/>
      <c r="F9" s="113"/>
      <c r="G9" s="113"/>
      <c r="H9" s="115"/>
    </row>
    <row r="10" spans="2:11" ht="15" x14ac:dyDescent="0.2">
      <c r="B10" s="117" t="s">
        <v>101</v>
      </c>
      <c r="C10" s="118" t="s">
        <v>102</v>
      </c>
      <c r="D10" s="118" t="s">
        <v>103</v>
      </c>
      <c r="E10" s="118" t="s">
        <v>104</v>
      </c>
      <c r="F10" s="118" t="s">
        <v>105</v>
      </c>
      <c r="G10" s="116" t="s">
        <v>106</v>
      </c>
      <c r="H10" s="119"/>
    </row>
    <row r="11" spans="2:11" ht="15" x14ac:dyDescent="0.2">
      <c r="B11" s="173" t="s">
        <v>107</v>
      </c>
      <c r="C11" s="175">
        <v>0</v>
      </c>
      <c r="D11" s="175">
        <v>75.599999999999994</v>
      </c>
      <c r="E11" s="175">
        <v>238.1</v>
      </c>
      <c r="F11" s="175">
        <v>1171</v>
      </c>
      <c r="G11" s="175">
        <v>104.1</v>
      </c>
      <c r="H11" s="120"/>
    </row>
    <row r="12" spans="2:11" ht="15" x14ac:dyDescent="0.2">
      <c r="B12" s="173" t="s">
        <v>108</v>
      </c>
      <c r="C12" s="175">
        <v>0</v>
      </c>
      <c r="D12" s="175">
        <v>63.3</v>
      </c>
      <c r="E12" s="175">
        <v>173.3</v>
      </c>
      <c r="F12" s="175">
        <v>988.5</v>
      </c>
      <c r="G12" s="175">
        <v>82.6</v>
      </c>
      <c r="H12" s="120"/>
    </row>
    <row r="13" spans="2:11" x14ac:dyDescent="0.2">
      <c r="B13" s="121"/>
      <c r="C13" s="122"/>
      <c r="D13" s="122"/>
      <c r="E13" s="122"/>
      <c r="F13" s="122"/>
      <c r="G13" s="122"/>
      <c r="H13" s="123"/>
    </row>
    <row r="14" spans="2:11" ht="15.75" x14ac:dyDescent="0.25">
      <c r="B14" s="114" t="s">
        <v>109</v>
      </c>
      <c r="C14" s="124"/>
      <c r="D14" s="124"/>
      <c r="E14" s="124"/>
      <c r="F14" s="124"/>
      <c r="G14" s="124"/>
      <c r="H14" s="123"/>
    </row>
    <row r="15" spans="2:11" x14ac:dyDescent="0.2">
      <c r="B15" s="125"/>
      <c r="C15" s="126"/>
      <c r="D15" s="126"/>
      <c r="E15" s="126"/>
      <c r="F15" s="126"/>
      <c r="G15" s="126"/>
      <c r="H15" s="123"/>
    </row>
    <row r="16" spans="2:11" ht="15" x14ac:dyDescent="0.2">
      <c r="B16" s="117" t="s">
        <v>110</v>
      </c>
      <c r="C16" s="118" t="s">
        <v>102</v>
      </c>
      <c r="D16" s="118" t="s">
        <v>103</v>
      </c>
      <c r="E16" s="118" t="s">
        <v>104</v>
      </c>
      <c r="F16" s="118" t="s">
        <v>105</v>
      </c>
      <c r="G16" s="116" t="s">
        <v>106</v>
      </c>
      <c r="H16" s="119"/>
      <c r="I16" s="224"/>
      <c r="J16" s="224"/>
      <c r="K16" s="224"/>
    </row>
    <row r="17" spans="2:8" ht="15" x14ac:dyDescent="0.2">
      <c r="B17" s="173" t="s">
        <v>107</v>
      </c>
      <c r="C17" s="175">
        <v>0</v>
      </c>
      <c r="D17" s="175">
        <v>0.9</v>
      </c>
      <c r="E17" s="175">
        <v>2</v>
      </c>
      <c r="F17" s="175">
        <v>3.9</v>
      </c>
      <c r="G17" s="175">
        <v>1.0900000000000001</v>
      </c>
      <c r="H17" s="120"/>
    </row>
    <row r="18" spans="2:8" ht="15" x14ac:dyDescent="0.2">
      <c r="B18" s="173" t="s">
        <v>108</v>
      </c>
      <c r="C18" s="175">
        <v>0</v>
      </c>
      <c r="D18" s="175">
        <v>0.83</v>
      </c>
      <c r="E18" s="175">
        <v>1.71</v>
      </c>
      <c r="F18" s="175">
        <v>3.4</v>
      </c>
      <c r="G18" s="175">
        <v>0.98</v>
      </c>
      <c r="H18" s="120"/>
    </row>
    <row r="19" spans="2:8" x14ac:dyDescent="0.2">
      <c r="B19" s="113"/>
      <c r="C19" s="113"/>
      <c r="D19" s="113"/>
      <c r="E19" s="113"/>
      <c r="F19" s="113"/>
      <c r="G19" s="113"/>
      <c r="H19" s="115"/>
    </row>
    <row r="20" spans="2:8" ht="15.75" x14ac:dyDescent="0.25">
      <c r="B20" s="167" t="s">
        <v>195</v>
      </c>
      <c r="C20" s="168"/>
      <c r="D20" s="168"/>
      <c r="E20" s="168"/>
      <c r="F20" s="168"/>
      <c r="G20" s="168"/>
      <c r="H20" s="115"/>
    </row>
    <row r="21" spans="2:8" x14ac:dyDescent="0.2">
      <c r="B21" s="168"/>
      <c r="C21" s="168"/>
      <c r="D21" s="168"/>
      <c r="E21" s="168"/>
      <c r="F21" s="168"/>
      <c r="G21" s="168"/>
    </row>
    <row r="22" spans="2:8" ht="15" x14ac:dyDescent="0.2">
      <c r="B22" s="169"/>
      <c r="C22" s="170" t="s">
        <v>102</v>
      </c>
      <c r="D22" s="170" t="s">
        <v>103</v>
      </c>
      <c r="E22" s="170" t="s">
        <v>104</v>
      </c>
      <c r="F22" s="170" t="s">
        <v>105</v>
      </c>
      <c r="G22" s="171" t="s">
        <v>106</v>
      </c>
    </row>
    <row r="23" spans="2:8" x14ac:dyDescent="0.2">
      <c r="B23" s="172" t="s">
        <v>197</v>
      </c>
      <c r="C23" s="175">
        <v>0</v>
      </c>
      <c r="D23" s="196">
        <v>751577</v>
      </c>
      <c r="E23" s="196">
        <v>156978</v>
      </c>
      <c r="F23" s="196">
        <v>305</v>
      </c>
      <c r="G23" s="196">
        <v>908860</v>
      </c>
    </row>
    <row r="24" spans="2:8" x14ac:dyDescent="0.2">
      <c r="B24" s="172" t="s">
        <v>198</v>
      </c>
      <c r="C24" s="175">
        <v>0</v>
      </c>
      <c r="D24" s="196">
        <v>785355</v>
      </c>
      <c r="E24" s="196">
        <v>164033</v>
      </c>
      <c r="F24" s="196">
        <v>319</v>
      </c>
      <c r="G24" s="196">
        <v>949707</v>
      </c>
    </row>
    <row r="25" spans="2:8" x14ac:dyDescent="0.2">
      <c r="B25" s="172" t="s">
        <v>196</v>
      </c>
      <c r="C25" s="176">
        <f>(C23+C24)/2</f>
        <v>0</v>
      </c>
      <c r="D25" s="176">
        <v>771332</v>
      </c>
      <c r="E25" s="176">
        <v>161104</v>
      </c>
      <c r="F25" s="176">
        <v>313</v>
      </c>
      <c r="G25" s="176">
        <v>932749</v>
      </c>
    </row>
  </sheetData>
  <mergeCells count="3">
    <mergeCell ref="I4:K4"/>
    <mergeCell ref="I16:K16"/>
    <mergeCell ref="B6:D6"/>
  </mergeCells>
  <pageMargins left="0.70866141732283472" right="0.70866141732283472" top="0.74803149606299213" bottom="0.74803149606299213" header="0.31496062992125984" footer="0.31496062992125984"/>
  <pageSetup paperSize="9" fitToHeight="100" orientation="landscape" r:id="rId1"/>
  <headerFooter scaleWithDoc="0" alignWithMargins="0">
    <oddFooter>&amp;L&amp;8&amp;D&amp;C&amp;8&amp; Template: &amp;A
&amp;F&amp;R&amp;8&amp;P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1"/>
  <sheetViews>
    <sheetView showGridLines="0" view="pageBreakPreview" topLeftCell="A19" zoomScaleNormal="100" zoomScaleSheetLayoutView="100" zoomScalePageLayoutView="85" workbookViewId="0">
      <selection activeCell="D15" sqref="D15"/>
    </sheetView>
  </sheetViews>
  <sheetFormatPr defaultColWidth="8.85546875" defaultRowHeight="12.75" x14ac:dyDescent="0.2"/>
  <cols>
    <col min="1" max="1" width="12.85546875" style="32" customWidth="1"/>
    <col min="2" max="2" width="38.42578125" style="100" customWidth="1"/>
    <col min="3" max="3" width="21.28515625" style="32" customWidth="1"/>
    <col min="4" max="4" width="15.28515625" style="32" customWidth="1"/>
    <col min="5" max="5" width="5" style="32" customWidth="1"/>
    <col min="6" max="16384" width="8.85546875" style="32"/>
  </cols>
  <sheetData>
    <row r="1" spans="2:7" ht="20.25" x14ac:dyDescent="0.2">
      <c r="B1" s="92" t="str">
        <f>Cover!C22</f>
        <v>Endeavour Energy</v>
      </c>
    </row>
    <row r="2" spans="2:7" ht="20.25" x14ac:dyDescent="0.2">
      <c r="B2" s="92" t="s">
        <v>18</v>
      </c>
    </row>
    <row r="3" spans="2:7" ht="20.25" x14ac:dyDescent="0.2">
      <c r="B3" s="92" t="str">
        <f>Cover!C26</f>
        <v>2013-14</v>
      </c>
    </row>
    <row r="4" spans="2:7" ht="18" x14ac:dyDescent="0.2">
      <c r="B4" s="101" t="s">
        <v>19</v>
      </c>
      <c r="E4" s="230"/>
      <c r="F4" s="230"/>
      <c r="G4" s="230"/>
    </row>
    <row r="5" spans="2:7" ht="18" x14ac:dyDescent="0.2">
      <c r="B5" s="93"/>
    </row>
    <row r="6" spans="2:7" ht="45" customHeight="1" x14ac:dyDescent="0.2">
      <c r="B6" s="225" t="s">
        <v>193</v>
      </c>
      <c r="C6" s="226"/>
      <c r="D6" s="226"/>
    </row>
    <row r="7" spans="2:7" ht="18" x14ac:dyDescent="0.2">
      <c r="B7" s="93"/>
    </row>
    <row r="8" spans="2:7" ht="15.75" x14ac:dyDescent="0.25">
      <c r="B8" s="94" t="s">
        <v>84</v>
      </c>
      <c r="C8" s="35"/>
      <c r="D8" s="36"/>
    </row>
    <row r="9" spans="2:7" ht="15.75" x14ac:dyDescent="0.25">
      <c r="B9" s="94"/>
      <c r="C9" s="35"/>
      <c r="D9" s="36"/>
    </row>
    <row r="10" spans="2:7" ht="25.5" x14ac:dyDescent="0.2">
      <c r="B10" s="39" t="s">
        <v>20</v>
      </c>
      <c r="C10" s="128" t="s">
        <v>108</v>
      </c>
      <c r="D10" s="39" t="s">
        <v>107</v>
      </c>
    </row>
    <row r="11" spans="2:7" x14ac:dyDescent="0.2">
      <c r="B11" s="91" t="s">
        <v>21</v>
      </c>
      <c r="C11" s="193">
        <v>224605</v>
      </c>
      <c r="D11" s="193">
        <v>342777</v>
      </c>
    </row>
    <row r="12" spans="2:7" ht="12.75" customHeight="1" x14ac:dyDescent="0.2">
      <c r="B12" s="91" t="s">
        <v>22</v>
      </c>
      <c r="C12" s="194">
        <v>164277</v>
      </c>
      <c r="D12" s="40"/>
    </row>
    <row r="13" spans="2:7" ht="25.5" x14ac:dyDescent="0.2">
      <c r="B13" s="91" t="s">
        <v>23</v>
      </c>
      <c r="C13" s="195">
        <f>C12/C11</f>
        <v>0.73140402039135366</v>
      </c>
      <c r="D13" s="41"/>
    </row>
    <row r="14" spans="2:7" ht="15" x14ac:dyDescent="0.2">
      <c r="B14" s="96"/>
      <c r="C14" s="42"/>
      <c r="D14" s="43"/>
    </row>
    <row r="15" spans="2:7" ht="15.75" x14ac:dyDescent="0.2">
      <c r="B15" s="94" t="s">
        <v>85</v>
      </c>
      <c r="C15" s="44"/>
      <c r="D15" s="45"/>
    </row>
    <row r="16" spans="2:7" ht="15.75" x14ac:dyDescent="0.2">
      <c r="B16" s="94"/>
      <c r="C16" s="44"/>
      <c r="D16" s="45"/>
    </row>
    <row r="17" spans="2:4" x14ac:dyDescent="0.2">
      <c r="B17" s="227" t="s">
        <v>24</v>
      </c>
      <c r="C17" s="231"/>
      <c r="D17" s="46"/>
    </row>
    <row r="18" spans="2:4" ht="15.75" x14ac:dyDescent="0.2">
      <c r="B18" s="94"/>
      <c r="C18" s="44"/>
      <c r="D18" s="45"/>
    </row>
    <row r="19" spans="2:4" x14ac:dyDescent="0.2">
      <c r="B19" s="95" t="s">
        <v>25</v>
      </c>
      <c r="C19" s="47"/>
      <c r="D19" s="48"/>
    </row>
    <row r="20" spans="2:4" ht="12.75" customHeight="1" x14ac:dyDescent="0.2">
      <c r="B20" s="91" t="s">
        <v>26</v>
      </c>
      <c r="C20" s="49"/>
      <c r="D20" s="48"/>
    </row>
    <row r="21" spans="2:4" ht="25.5" x14ac:dyDescent="0.2">
      <c r="B21" s="91" t="s">
        <v>27</v>
      </c>
      <c r="C21" s="49"/>
      <c r="D21" s="36"/>
    </row>
    <row r="22" spans="2:4" ht="25.5" x14ac:dyDescent="0.2">
      <c r="B22" s="91" t="s">
        <v>28</v>
      </c>
      <c r="C22" s="50"/>
      <c r="D22" s="36"/>
    </row>
    <row r="23" spans="2:4" ht="15" x14ac:dyDescent="0.2">
      <c r="B23" s="96"/>
      <c r="C23" s="42"/>
      <c r="D23" s="36"/>
    </row>
    <row r="24" spans="2:4" ht="15.75" x14ac:dyDescent="0.2">
      <c r="B24" s="97" t="s">
        <v>86</v>
      </c>
      <c r="C24" s="51"/>
      <c r="D24" s="44"/>
    </row>
    <row r="25" spans="2:4" ht="15.75" x14ac:dyDescent="0.2">
      <c r="B25" s="97"/>
      <c r="C25" s="51"/>
      <c r="D25" s="44"/>
    </row>
    <row r="26" spans="2:4" x14ac:dyDescent="0.2">
      <c r="B26" s="95" t="s">
        <v>29</v>
      </c>
      <c r="C26" s="47"/>
      <c r="D26" s="36"/>
    </row>
    <row r="27" spans="2:4" x14ac:dyDescent="0.2">
      <c r="B27" s="91" t="s">
        <v>30</v>
      </c>
      <c r="C27" s="49"/>
      <c r="D27" s="36"/>
    </row>
    <row r="28" spans="2:4" x14ac:dyDescent="0.2">
      <c r="B28" s="91" t="s">
        <v>31</v>
      </c>
      <c r="C28" s="49"/>
      <c r="D28" s="36"/>
    </row>
    <row r="29" spans="2:4" ht="54" customHeight="1" x14ac:dyDescent="0.2">
      <c r="B29" s="91" t="s">
        <v>32</v>
      </c>
      <c r="C29" s="49"/>
      <c r="D29" s="36"/>
    </row>
    <row r="30" spans="2:4" ht="25.5" x14ac:dyDescent="0.2">
      <c r="B30" s="91" t="s">
        <v>33</v>
      </c>
      <c r="C30" s="49"/>
      <c r="D30" s="36"/>
    </row>
    <row r="31" spans="2:4" ht="25.5" x14ac:dyDescent="0.2">
      <c r="B31" s="91" t="s">
        <v>34</v>
      </c>
      <c r="C31" s="52"/>
      <c r="D31" s="36"/>
    </row>
    <row r="32" spans="2:4" x14ac:dyDescent="0.2">
      <c r="B32" s="98"/>
      <c r="C32" s="53"/>
      <c r="D32" s="36"/>
    </row>
    <row r="33" spans="2:4" ht="15.75" x14ac:dyDescent="0.25">
      <c r="B33" s="97" t="s">
        <v>93</v>
      </c>
      <c r="C33" s="54"/>
      <c r="D33" s="35"/>
    </row>
    <row r="34" spans="2:4" ht="15.75" x14ac:dyDescent="0.25">
      <c r="B34" s="97"/>
      <c r="C34" s="54"/>
      <c r="D34" s="35"/>
    </row>
    <row r="35" spans="2:4" ht="12.75" customHeight="1" x14ac:dyDescent="0.2">
      <c r="B35" s="227" t="s">
        <v>83</v>
      </c>
      <c r="C35" s="228"/>
      <c r="D35" s="229"/>
    </row>
    <row r="36" spans="2:4" ht="15.75" x14ac:dyDescent="0.25">
      <c r="B36" s="97"/>
      <c r="C36" s="54"/>
      <c r="D36" s="35"/>
    </row>
    <row r="37" spans="2:4" x14ac:dyDescent="0.2">
      <c r="B37" s="95" t="s">
        <v>35</v>
      </c>
      <c r="C37" s="47"/>
      <c r="D37" s="36"/>
    </row>
    <row r="38" spans="2:4" x14ac:dyDescent="0.2">
      <c r="B38" s="91" t="s">
        <v>36</v>
      </c>
      <c r="C38" s="49"/>
      <c r="D38" s="36"/>
    </row>
    <row r="39" spans="2:4" ht="25.5" x14ac:dyDescent="0.2">
      <c r="B39" s="91" t="s">
        <v>91</v>
      </c>
      <c r="C39" s="49"/>
      <c r="D39" s="36"/>
    </row>
    <row r="40" spans="2:4" ht="25.5" x14ac:dyDescent="0.2">
      <c r="B40" s="91" t="s">
        <v>92</v>
      </c>
      <c r="C40" s="52"/>
      <c r="D40" s="36"/>
    </row>
    <row r="41" spans="2:4" s="86" customFormat="1" ht="15" x14ac:dyDescent="0.2">
      <c r="B41" s="99"/>
      <c r="C41" s="87"/>
      <c r="D41" s="87"/>
    </row>
  </sheetData>
  <mergeCells count="4">
    <mergeCell ref="B35:D35"/>
    <mergeCell ref="E4:G4"/>
    <mergeCell ref="B17:C17"/>
    <mergeCell ref="B6:D6"/>
  </mergeCells>
  <phoneticPr fontId="22" type="noConversion"/>
  <pageMargins left="0.70866141732283472" right="0.70866141732283472" top="0.74803149606299213" bottom="0.74803149606299213" header="0.31496062992125984" footer="0.31496062992125984"/>
  <pageSetup paperSize="9" scale="99" orientation="portrait" r:id="rId1"/>
  <headerFooter scaleWithDoc="0" alignWithMargins="0">
    <oddFooter>&amp;L&amp;8&amp;D&amp;C&amp;8&amp; Template: &amp;A
&amp;F&amp;R&amp;8&amp;P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377"/>
  <sheetViews>
    <sheetView showGridLines="0" view="pageBreakPreview" topLeftCell="A343" zoomScaleNormal="100" zoomScaleSheetLayoutView="100" zoomScalePageLayoutView="85" workbookViewId="0">
      <selection activeCell="G353" sqref="G353"/>
    </sheetView>
  </sheetViews>
  <sheetFormatPr defaultRowHeight="12.75" x14ac:dyDescent="0.2"/>
  <cols>
    <col min="1" max="1" width="10.7109375" style="38" customWidth="1"/>
    <col min="2" max="5" width="13" style="38" customWidth="1"/>
    <col min="6" max="6" width="14.42578125" style="38" customWidth="1"/>
    <col min="7" max="22" width="13" style="38" customWidth="1"/>
    <col min="23" max="23" width="15.42578125" style="38" bestFit="1" customWidth="1"/>
    <col min="24" max="24" width="17.42578125" style="38" customWidth="1"/>
    <col min="25" max="25" width="18.85546875" style="38" customWidth="1"/>
    <col min="26" max="26" width="4.28515625" style="174" customWidth="1"/>
    <col min="27" max="16384" width="9.140625" style="38"/>
  </cols>
  <sheetData>
    <row r="1" spans="2:26" ht="20.25" x14ac:dyDescent="0.3">
      <c r="B1" s="59" t="str">
        <f>Cover!C22</f>
        <v>Endeavour Energy</v>
      </c>
      <c r="C1" s="59"/>
      <c r="D1" s="59"/>
      <c r="E1" s="59"/>
      <c r="F1" s="59"/>
      <c r="G1" s="59"/>
      <c r="H1" s="59"/>
      <c r="I1" s="59"/>
      <c r="J1" s="59"/>
      <c r="K1" s="59"/>
      <c r="L1" s="59"/>
      <c r="M1" s="59"/>
      <c r="N1" s="59"/>
      <c r="O1" s="59"/>
      <c r="P1" s="59"/>
      <c r="Q1" s="59"/>
      <c r="R1" s="59"/>
      <c r="S1" s="59"/>
      <c r="T1" s="59"/>
      <c r="U1" s="59"/>
      <c r="V1" s="59"/>
    </row>
    <row r="2" spans="2:26" ht="20.25" x14ac:dyDescent="0.3">
      <c r="B2" s="31" t="s">
        <v>73</v>
      </c>
      <c r="C2" s="59"/>
      <c r="D2" s="59"/>
      <c r="E2" s="59"/>
      <c r="F2" s="104">
        <v>41091</v>
      </c>
      <c r="G2" s="59"/>
      <c r="H2" s="59"/>
      <c r="I2" s="59"/>
      <c r="J2" s="59"/>
      <c r="K2" s="59"/>
      <c r="L2" s="59"/>
      <c r="M2" s="59"/>
      <c r="N2" s="59"/>
      <c r="O2" s="59"/>
      <c r="P2" s="59"/>
      <c r="Q2" s="59"/>
      <c r="R2" s="59"/>
      <c r="S2" s="59"/>
      <c r="T2" s="59"/>
      <c r="U2" s="59"/>
      <c r="V2" s="59"/>
    </row>
    <row r="3" spans="2:26" ht="20.25" x14ac:dyDescent="0.3">
      <c r="B3" s="60" t="str">
        <f>Cover!C26</f>
        <v>2013-14</v>
      </c>
      <c r="C3" s="59"/>
      <c r="D3" s="59"/>
      <c r="E3" s="59"/>
      <c r="F3" s="104">
        <v>41456</v>
      </c>
      <c r="G3" s="59"/>
      <c r="H3" s="59"/>
      <c r="I3" s="59"/>
      <c r="J3" s="59"/>
      <c r="K3" s="59"/>
      <c r="L3" s="59"/>
      <c r="M3" s="59"/>
      <c r="N3" s="59"/>
      <c r="O3" s="59"/>
      <c r="P3" s="59"/>
      <c r="Q3" s="59"/>
      <c r="R3" s="59"/>
      <c r="S3" s="59"/>
      <c r="T3" s="59"/>
      <c r="U3" s="59"/>
      <c r="V3" s="59"/>
    </row>
    <row r="4" spans="2:26" ht="20.25" x14ac:dyDescent="0.3">
      <c r="B4" s="61" t="s">
        <v>89</v>
      </c>
      <c r="C4" s="59"/>
      <c r="D4" s="59"/>
      <c r="E4" s="59"/>
      <c r="F4" s="59"/>
      <c r="G4" s="59"/>
      <c r="H4" s="59"/>
      <c r="I4" s="59"/>
      <c r="J4" s="59"/>
      <c r="K4" s="59"/>
      <c r="L4" s="59"/>
      <c r="M4" s="59"/>
      <c r="N4" s="59"/>
      <c r="O4" s="59"/>
      <c r="P4" s="59"/>
      <c r="Q4" s="59"/>
      <c r="R4" s="59"/>
      <c r="S4" s="59"/>
      <c r="T4" s="59"/>
      <c r="U4" s="59"/>
      <c r="V4" s="59"/>
    </row>
    <row r="6" spans="2:26" ht="45" customHeight="1" x14ac:dyDescent="0.2">
      <c r="B6" s="225" t="s">
        <v>193</v>
      </c>
      <c r="C6" s="226"/>
      <c r="D6" s="226"/>
      <c r="E6" s="234"/>
      <c r="F6" s="234"/>
    </row>
    <row r="8" spans="2:26" ht="15.75" x14ac:dyDescent="0.25">
      <c r="B8" s="55" t="s">
        <v>98</v>
      </c>
      <c r="C8" s="55"/>
      <c r="D8" s="55"/>
      <c r="E8" s="55"/>
      <c r="F8" s="55"/>
      <c r="G8" s="55"/>
      <c r="H8" s="55"/>
      <c r="I8" s="55"/>
      <c r="J8" s="55"/>
      <c r="K8" s="55"/>
      <c r="L8" s="55"/>
      <c r="M8" s="55"/>
      <c r="N8" s="55"/>
      <c r="O8" s="55"/>
      <c r="P8" s="55"/>
      <c r="Q8" s="55"/>
      <c r="R8" s="55"/>
      <c r="S8" s="55"/>
      <c r="T8" s="55"/>
      <c r="U8" s="55"/>
      <c r="V8" s="55"/>
    </row>
    <row r="9" spans="2:26" ht="15.75" x14ac:dyDescent="0.25">
      <c r="B9" s="55"/>
      <c r="C9" s="55"/>
      <c r="D9" s="55"/>
      <c r="E9" s="55"/>
      <c r="F9" s="55"/>
      <c r="G9" s="55"/>
      <c r="H9" s="55"/>
      <c r="I9" s="55"/>
      <c r="J9" s="55"/>
      <c r="K9" s="55"/>
      <c r="L9" s="55"/>
      <c r="M9" s="55"/>
      <c r="N9" s="55"/>
      <c r="O9" s="55"/>
      <c r="P9" s="55"/>
      <c r="Q9" s="55"/>
      <c r="R9" s="55"/>
      <c r="S9" s="55"/>
      <c r="T9" s="55"/>
      <c r="U9" s="55"/>
      <c r="V9" s="55"/>
    </row>
    <row r="10" spans="2:26" ht="29.25" customHeight="1" x14ac:dyDescent="0.25">
      <c r="B10" s="235" t="s">
        <v>204</v>
      </c>
      <c r="C10" s="235"/>
      <c r="D10" s="235"/>
      <c r="E10" s="235"/>
      <c r="F10" s="235"/>
      <c r="G10" s="235"/>
      <c r="H10" s="235"/>
      <c r="I10" s="235"/>
      <c r="J10" s="235"/>
      <c r="K10" s="55"/>
      <c r="L10" s="55"/>
      <c r="M10" s="55"/>
      <c r="N10" s="55"/>
      <c r="O10" s="55"/>
      <c r="P10" s="55"/>
      <c r="Q10" s="55"/>
      <c r="R10" s="55"/>
      <c r="S10" s="55"/>
      <c r="T10" s="55"/>
      <c r="U10" s="55"/>
      <c r="V10" s="55"/>
    </row>
    <row r="11" spans="2:26" x14ac:dyDescent="0.2">
      <c r="B11" s="62"/>
      <c r="C11" s="232" t="s">
        <v>19</v>
      </c>
      <c r="D11" s="233"/>
      <c r="F11" s="174"/>
      <c r="Z11" s="38"/>
    </row>
    <row r="12" spans="2:26" ht="63.75" x14ac:dyDescent="0.2">
      <c r="B12" s="63" t="s">
        <v>74</v>
      </c>
      <c r="C12" s="39" t="s">
        <v>21</v>
      </c>
      <c r="D12" s="39" t="s">
        <v>22</v>
      </c>
      <c r="E12" s="174"/>
      <c r="Z12" s="38"/>
    </row>
    <row r="13" spans="2:26" x14ac:dyDescent="0.2">
      <c r="B13" s="103">
        <f>IF(B3="2012-13",F2,F3)</f>
        <v>41456</v>
      </c>
      <c r="C13" s="191">
        <v>822</v>
      </c>
      <c r="D13" s="191">
        <v>534</v>
      </c>
      <c r="E13" s="177"/>
      <c r="Z13" s="38"/>
    </row>
    <row r="14" spans="2:26" x14ac:dyDescent="0.2">
      <c r="B14" s="102">
        <f>B13+1</f>
        <v>41457</v>
      </c>
      <c r="C14" s="191">
        <v>878</v>
      </c>
      <c r="D14" s="191">
        <v>611</v>
      </c>
      <c r="E14" s="177"/>
      <c r="Z14" s="38"/>
    </row>
    <row r="15" spans="2:26" x14ac:dyDescent="0.2">
      <c r="B15" s="102">
        <f t="shared" ref="B15:B78" si="0">B14+1</f>
        <v>41458</v>
      </c>
      <c r="C15" s="191">
        <v>1127</v>
      </c>
      <c r="D15" s="191">
        <v>603</v>
      </c>
      <c r="E15" s="177"/>
      <c r="Z15" s="38"/>
    </row>
    <row r="16" spans="2:26" x14ac:dyDescent="0.2">
      <c r="B16" s="102">
        <f t="shared" si="0"/>
        <v>41459</v>
      </c>
      <c r="C16" s="191">
        <v>949</v>
      </c>
      <c r="D16" s="191">
        <v>600</v>
      </c>
      <c r="E16" s="177"/>
      <c r="Z16" s="38"/>
    </row>
    <row r="17" spans="2:26" x14ac:dyDescent="0.2">
      <c r="B17" s="102">
        <f t="shared" si="0"/>
        <v>41460</v>
      </c>
      <c r="C17" s="191">
        <v>798</v>
      </c>
      <c r="D17" s="191">
        <v>467</v>
      </c>
      <c r="E17" s="177"/>
      <c r="Z17" s="38"/>
    </row>
    <row r="18" spans="2:26" x14ac:dyDescent="0.2">
      <c r="B18" s="102">
        <f t="shared" si="0"/>
        <v>41461</v>
      </c>
      <c r="C18" s="191">
        <v>230</v>
      </c>
      <c r="D18" s="191">
        <v>163</v>
      </c>
      <c r="E18" s="177"/>
      <c r="Z18" s="38"/>
    </row>
    <row r="19" spans="2:26" x14ac:dyDescent="0.2">
      <c r="B19" s="102">
        <f t="shared" si="0"/>
        <v>41462</v>
      </c>
      <c r="C19" s="191">
        <v>133</v>
      </c>
      <c r="D19" s="191">
        <v>124</v>
      </c>
      <c r="E19" s="177"/>
      <c r="Z19" s="38"/>
    </row>
    <row r="20" spans="2:26" x14ac:dyDescent="0.2">
      <c r="B20" s="102">
        <f t="shared" si="0"/>
        <v>41463</v>
      </c>
      <c r="C20" s="191">
        <v>912</v>
      </c>
      <c r="D20" s="191">
        <v>530</v>
      </c>
      <c r="E20" s="177"/>
      <c r="Z20" s="38"/>
    </row>
    <row r="21" spans="2:26" x14ac:dyDescent="0.2">
      <c r="B21" s="102">
        <f t="shared" si="0"/>
        <v>41464</v>
      </c>
      <c r="C21" s="191">
        <v>855</v>
      </c>
      <c r="D21" s="191">
        <v>516</v>
      </c>
      <c r="E21" s="177"/>
      <c r="Z21" s="38"/>
    </row>
    <row r="22" spans="2:26" x14ac:dyDescent="0.2">
      <c r="B22" s="102">
        <f t="shared" si="0"/>
        <v>41465</v>
      </c>
      <c r="C22" s="191">
        <v>722</v>
      </c>
      <c r="D22" s="191">
        <v>499</v>
      </c>
      <c r="E22" s="177"/>
      <c r="Z22" s="38"/>
    </row>
    <row r="23" spans="2:26" x14ac:dyDescent="0.2">
      <c r="B23" s="102">
        <f t="shared" si="0"/>
        <v>41466</v>
      </c>
      <c r="C23" s="191">
        <v>821</v>
      </c>
      <c r="D23" s="191">
        <v>566</v>
      </c>
      <c r="E23" s="177"/>
      <c r="Z23" s="38"/>
    </row>
    <row r="24" spans="2:26" x14ac:dyDescent="0.2">
      <c r="B24" s="102">
        <f t="shared" si="0"/>
        <v>41467</v>
      </c>
      <c r="C24" s="191">
        <v>1035</v>
      </c>
      <c r="D24" s="191">
        <v>728</v>
      </c>
      <c r="E24" s="177"/>
      <c r="Z24" s="38"/>
    </row>
    <row r="25" spans="2:26" x14ac:dyDescent="0.2">
      <c r="B25" s="102">
        <f t="shared" si="0"/>
        <v>41468</v>
      </c>
      <c r="C25" s="191">
        <v>252</v>
      </c>
      <c r="D25" s="191">
        <v>192</v>
      </c>
      <c r="E25" s="177"/>
      <c r="Z25" s="38"/>
    </row>
    <row r="26" spans="2:26" x14ac:dyDescent="0.2">
      <c r="B26" s="102">
        <f t="shared" si="0"/>
        <v>41469</v>
      </c>
      <c r="C26" s="191">
        <v>113</v>
      </c>
      <c r="D26" s="191">
        <v>106</v>
      </c>
      <c r="E26" s="177"/>
      <c r="Z26" s="38"/>
    </row>
    <row r="27" spans="2:26" x14ac:dyDescent="0.2">
      <c r="B27" s="102">
        <f t="shared" si="0"/>
        <v>41470</v>
      </c>
      <c r="C27" s="191">
        <v>793</v>
      </c>
      <c r="D27" s="191">
        <v>577</v>
      </c>
      <c r="E27" s="177"/>
      <c r="Z27" s="38"/>
    </row>
    <row r="28" spans="2:26" x14ac:dyDescent="0.2">
      <c r="B28" s="102">
        <f t="shared" si="0"/>
        <v>41471</v>
      </c>
      <c r="C28" s="191">
        <v>926</v>
      </c>
      <c r="D28" s="191">
        <v>387</v>
      </c>
      <c r="E28" s="177"/>
      <c r="Z28" s="38"/>
    </row>
    <row r="29" spans="2:26" x14ac:dyDescent="0.2">
      <c r="B29" s="102">
        <f t="shared" si="0"/>
        <v>41472</v>
      </c>
      <c r="C29" s="191">
        <v>773</v>
      </c>
      <c r="D29" s="191">
        <v>576</v>
      </c>
      <c r="E29" s="177"/>
      <c r="Z29" s="38"/>
    </row>
    <row r="30" spans="2:26" x14ac:dyDescent="0.2">
      <c r="B30" s="102">
        <f t="shared" si="0"/>
        <v>41473</v>
      </c>
      <c r="C30" s="191">
        <v>720</v>
      </c>
      <c r="D30" s="191">
        <v>496</v>
      </c>
      <c r="E30" s="177"/>
      <c r="Z30" s="38"/>
    </row>
    <row r="31" spans="2:26" x14ac:dyDescent="0.2">
      <c r="B31" s="102">
        <f t="shared" si="0"/>
        <v>41474</v>
      </c>
      <c r="C31" s="191">
        <v>699</v>
      </c>
      <c r="D31" s="191">
        <v>526</v>
      </c>
      <c r="E31" s="177"/>
      <c r="Z31" s="38"/>
    </row>
    <row r="32" spans="2:26" x14ac:dyDescent="0.2">
      <c r="B32" s="102">
        <f t="shared" si="0"/>
        <v>41475</v>
      </c>
      <c r="C32" s="191">
        <v>224</v>
      </c>
      <c r="D32" s="191">
        <v>202</v>
      </c>
      <c r="E32" s="177"/>
      <c r="Z32" s="38"/>
    </row>
    <row r="33" spans="2:26" x14ac:dyDescent="0.2">
      <c r="B33" s="102">
        <f t="shared" si="0"/>
        <v>41476</v>
      </c>
      <c r="C33" s="191">
        <v>191</v>
      </c>
      <c r="D33" s="191">
        <v>172</v>
      </c>
      <c r="E33" s="177"/>
      <c r="Z33" s="38"/>
    </row>
    <row r="34" spans="2:26" x14ac:dyDescent="0.2">
      <c r="B34" s="102">
        <f t="shared" si="0"/>
        <v>41477</v>
      </c>
      <c r="C34" s="191">
        <v>777</v>
      </c>
      <c r="D34" s="191">
        <v>616</v>
      </c>
      <c r="E34" s="177"/>
      <c r="Z34" s="38"/>
    </row>
    <row r="35" spans="2:26" x14ac:dyDescent="0.2">
      <c r="B35" s="102">
        <f t="shared" si="0"/>
        <v>41478</v>
      </c>
      <c r="C35" s="191">
        <v>856</v>
      </c>
      <c r="D35" s="191">
        <v>552</v>
      </c>
      <c r="E35" s="177"/>
      <c r="Z35" s="38"/>
    </row>
    <row r="36" spans="2:26" x14ac:dyDescent="0.2">
      <c r="B36" s="102">
        <f t="shared" si="0"/>
        <v>41479</v>
      </c>
      <c r="C36" s="191">
        <v>720</v>
      </c>
      <c r="D36" s="191">
        <v>522</v>
      </c>
      <c r="E36" s="177"/>
      <c r="Z36" s="38"/>
    </row>
    <row r="37" spans="2:26" x14ac:dyDescent="0.2">
      <c r="B37" s="102">
        <f t="shared" si="0"/>
        <v>41480</v>
      </c>
      <c r="C37" s="191">
        <v>1210</v>
      </c>
      <c r="D37" s="191">
        <v>519</v>
      </c>
      <c r="E37" s="177"/>
      <c r="Z37" s="38"/>
    </row>
    <row r="38" spans="2:26" x14ac:dyDescent="0.2">
      <c r="B38" s="102">
        <f t="shared" si="0"/>
        <v>41481</v>
      </c>
      <c r="C38" s="191">
        <v>678</v>
      </c>
      <c r="D38" s="191">
        <v>549</v>
      </c>
      <c r="E38" s="177"/>
      <c r="Z38" s="38"/>
    </row>
    <row r="39" spans="2:26" x14ac:dyDescent="0.2">
      <c r="B39" s="102">
        <f t="shared" si="0"/>
        <v>41482</v>
      </c>
      <c r="C39" s="191">
        <v>234</v>
      </c>
      <c r="D39" s="191">
        <v>220</v>
      </c>
      <c r="E39" s="177"/>
      <c r="Z39" s="38"/>
    </row>
    <row r="40" spans="2:26" x14ac:dyDescent="0.2">
      <c r="B40" s="102">
        <f t="shared" si="0"/>
        <v>41483</v>
      </c>
      <c r="C40" s="191">
        <v>142</v>
      </c>
      <c r="D40" s="191">
        <v>131</v>
      </c>
      <c r="E40" s="177"/>
      <c r="Z40" s="38"/>
    </row>
    <row r="41" spans="2:26" x14ac:dyDescent="0.2">
      <c r="B41" s="102">
        <f t="shared" si="0"/>
        <v>41484</v>
      </c>
      <c r="C41" s="191">
        <v>779</v>
      </c>
      <c r="D41" s="191">
        <v>455</v>
      </c>
      <c r="E41" s="177"/>
      <c r="Z41" s="38"/>
    </row>
    <row r="42" spans="2:26" x14ac:dyDescent="0.2">
      <c r="B42" s="102">
        <f t="shared" si="0"/>
        <v>41485</v>
      </c>
      <c r="C42" s="191">
        <v>861</v>
      </c>
      <c r="D42" s="191">
        <v>580</v>
      </c>
      <c r="E42" s="177"/>
      <c r="Z42" s="38"/>
    </row>
    <row r="43" spans="2:26" x14ac:dyDescent="0.2">
      <c r="B43" s="102">
        <f t="shared" si="0"/>
        <v>41486</v>
      </c>
      <c r="C43" s="191">
        <v>785</v>
      </c>
      <c r="D43" s="191">
        <v>378</v>
      </c>
      <c r="E43" s="177"/>
      <c r="Z43" s="38"/>
    </row>
    <row r="44" spans="2:26" x14ac:dyDescent="0.2">
      <c r="B44" s="102">
        <f t="shared" si="0"/>
        <v>41487</v>
      </c>
      <c r="C44" s="191">
        <v>746</v>
      </c>
      <c r="D44" s="191">
        <v>445</v>
      </c>
      <c r="E44" s="177"/>
      <c r="Z44" s="38"/>
    </row>
    <row r="45" spans="2:26" x14ac:dyDescent="0.2">
      <c r="B45" s="102">
        <f t="shared" si="0"/>
        <v>41488</v>
      </c>
      <c r="C45" s="191">
        <v>629</v>
      </c>
      <c r="D45" s="191">
        <v>400</v>
      </c>
      <c r="E45" s="177"/>
      <c r="Z45" s="38"/>
    </row>
    <row r="46" spans="2:26" x14ac:dyDescent="0.2">
      <c r="B46" s="102">
        <f t="shared" si="0"/>
        <v>41489</v>
      </c>
      <c r="C46" s="191">
        <v>179</v>
      </c>
      <c r="D46" s="191">
        <v>157</v>
      </c>
      <c r="E46" s="177"/>
      <c r="Z46" s="38"/>
    </row>
    <row r="47" spans="2:26" x14ac:dyDescent="0.2">
      <c r="B47" s="102">
        <f t="shared" si="0"/>
        <v>41490</v>
      </c>
      <c r="C47" s="191">
        <v>124</v>
      </c>
      <c r="D47" s="191">
        <v>103</v>
      </c>
      <c r="E47" s="177"/>
      <c r="Z47" s="38"/>
    </row>
    <row r="48" spans="2:26" x14ac:dyDescent="0.2">
      <c r="B48" s="102">
        <f t="shared" si="0"/>
        <v>41491</v>
      </c>
      <c r="C48" s="191">
        <v>802</v>
      </c>
      <c r="D48" s="191">
        <v>573</v>
      </c>
      <c r="E48" s="177"/>
      <c r="Z48" s="38"/>
    </row>
    <row r="49" spans="2:26" x14ac:dyDescent="0.2">
      <c r="B49" s="102">
        <f t="shared" si="0"/>
        <v>41492</v>
      </c>
      <c r="C49" s="191">
        <v>985</v>
      </c>
      <c r="D49" s="191">
        <v>577</v>
      </c>
      <c r="E49" s="177"/>
      <c r="Z49" s="38"/>
    </row>
    <row r="50" spans="2:26" x14ac:dyDescent="0.2">
      <c r="B50" s="102">
        <f t="shared" si="0"/>
        <v>41493</v>
      </c>
      <c r="C50" s="191">
        <v>794</v>
      </c>
      <c r="D50" s="191">
        <v>591</v>
      </c>
      <c r="E50" s="177"/>
      <c r="Z50" s="38"/>
    </row>
    <row r="51" spans="2:26" x14ac:dyDescent="0.2">
      <c r="B51" s="102">
        <f t="shared" si="0"/>
        <v>41494</v>
      </c>
      <c r="C51" s="191">
        <v>688</v>
      </c>
      <c r="D51" s="191">
        <v>519</v>
      </c>
      <c r="E51" s="177"/>
      <c r="Z51" s="38"/>
    </row>
    <row r="52" spans="2:26" x14ac:dyDescent="0.2">
      <c r="B52" s="102">
        <f t="shared" si="0"/>
        <v>41495</v>
      </c>
      <c r="C52" s="191">
        <v>723</v>
      </c>
      <c r="D52" s="191">
        <v>445</v>
      </c>
      <c r="E52" s="177"/>
      <c r="Z52" s="38"/>
    </row>
    <row r="53" spans="2:26" x14ac:dyDescent="0.2">
      <c r="B53" s="102">
        <f t="shared" si="0"/>
        <v>41496</v>
      </c>
      <c r="C53" s="191">
        <v>323</v>
      </c>
      <c r="D53" s="191">
        <v>195</v>
      </c>
      <c r="E53" s="177"/>
      <c r="Z53" s="38"/>
    </row>
    <row r="54" spans="2:26" x14ac:dyDescent="0.2">
      <c r="B54" s="102">
        <f t="shared" si="0"/>
        <v>41497</v>
      </c>
      <c r="C54" s="191">
        <v>145</v>
      </c>
      <c r="D54" s="191">
        <v>130</v>
      </c>
      <c r="E54" s="177"/>
      <c r="Z54" s="38"/>
    </row>
    <row r="55" spans="2:26" x14ac:dyDescent="0.2">
      <c r="B55" s="102">
        <f t="shared" si="0"/>
        <v>41498</v>
      </c>
      <c r="C55" s="192"/>
      <c r="D55" s="192"/>
      <c r="E55" s="177"/>
      <c r="Z55" s="38"/>
    </row>
    <row r="56" spans="2:26" x14ac:dyDescent="0.2">
      <c r="B56" s="102">
        <f t="shared" si="0"/>
        <v>41499</v>
      </c>
      <c r="C56" s="191">
        <v>1085</v>
      </c>
      <c r="D56" s="191">
        <v>620</v>
      </c>
      <c r="E56" s="177"/>
      <c r="Z56" s="38"/>
    </row>
    <row r="57" spans="2:26" x14ac:dyDescent="0.2">
      <c r="B57" s="102">
        <f t="shared" si="0"/>
        <v>41500</v>
      </c>
      <c r="C57" s="191">
        <v>834</v>
      </c>
      <c r="D57" s="191">
        <v>578</v>
      </c>
      <c r="E57" s="177"/>
      <c r="Z57" s="38"/>
    </row>
    <row r="58" spans="2:26" x14ac:dyDescent="0.2">
      <c r="B58" s="102">
        <f t="shared" si="0"/>
        <v>41501</v>
      </c>
      <c r="C58" s="191">
        <v>811</v>
      </c>
      <c r="D58" s="191">
        <v>655</v>
      </c>
      <c r="E58" s="177"/>
      <c r="Z58" s="38"/>
    </row>
    <row r="59" spans="2:26" x14ac:dyDescent="0.2">
      <c r="B59" s="102">
        <f t="shared" si="0"/>
        <v>41502</v>
      </c>
      <c r="C59" s="191">
        <v>673</v>
      </c>
      <c r="D59" s="191">
        <v>511</v>
      </c>
      <c r="E59" s="177"/>
      <c r="Z59" s="38"/>
    </row>
    <row r="60" spans="2:26" x14ac:dyDescent="0.2">
      <c r="B60" s="102">
        <f t="shared" si="0"/>
        <v>41503</v>
      </c>
      <c r="C60" s="191">
        <v>247</v>
      </c>
      <c r="D60" s="191">
        <v>193</v>
      </c>
      <c r="E60" s="177"/>
      <c r="Z60" s="38"/>
    </row>
    <row r="61" spans="2:26" x14ac:dyDescent="0.2">
      <c r="B61" s="102">
        <f t="shared" si="0"/>
        <v>41504</v>
      </c>
      <c r="C61" s="191">
        <v>202</v>
      </c>
      <c r="D61" s="191">
        <v>162</v>
      </c>
      <c r="E61" s="177"/>
      <c r="Z61" s="38"/>
    </row>
    <row r="62" spans="2:26" x14ac:dyDescent="0.2">
      <c r="B62" s="102">
        <f t="shared" si="0"/>
        <v>41505</v>
      </c>
      <c r="C62" s="191">
        <v>838</v>
      </c>
      <c r="D62" s="191">
        <v>651</v>
      </c>
      <c r="E62" s="177"/>
      <c r="Z62" s="38"/>
    </row>
    <row r="63" spans="2:26" x14ac:dyDescent="0.2">
      <c r="B63" s="102">
        <f t="shared" si="0"/>
        <v>41506</v>
      </c>
      <c r="C63" s="191">
        <v>916</v>
      </c>
      <c r="D63" s="191">
        <v>520</v>
      </c>
      <c r="E63" s="177"/>
      <c r="Z63" s="38"/>
    </row>
    <row r="64" spans="2:26" x14ac:dyDescent="0.2">
      <c r="B64" s="102">
        <f t="shared" si="0"/>
        <v>41507</v>
      </c>
      <c r="C64" s="191">
        <v>694</v>
      </c>
      <c r="D64" s="191">
        <v>533</v>
      </c>
      <c r="E64" s="177"/>
      <c r="Z64" s="38"/>
    </row>
    <row r="65" spans="2:26" x14ac:dyDescent="0.2">
      <c r="B65" s="102">
        <f t="shared" si="0"/>
        <v>41508</v>
      </c>
      <c r="C65" s="191">
        <v>766</v>
      </c>
      <c r="D65" s="191">
        <v>627</v>
      </c>
      <c r="E65" s="177"/>
      <c r="Z65" s="38"/>
    </row>
    <row r="66" spans="2:26" x14ac:dyDescent="0.2">
      <c r="B66" s="102">
        <f t="shared" si="0"/>
        <v>41509</v>
      </c>
      <c r="C66" s="191">
        <v>692</v>
      </c>
      <c r="D66" s="191">
        <v>563</v>
      </c>
      <c r="E66" s="177"/>
      <c r="Z66" s="38"/>
    </row>
    <row r="67" spans="2:26" x14ac:dyDescent="0.2">
      <c r="B67" s="102">
        <f t="shared" si="0"/>
        <v>41510</v>
      </c>
      <c r="C67" s="191">
        <v>207</v>
      </c>
      <c r="D67" s="191">
        <v>191</v>
      </c>
      <c r="E67" s="177"/>
      <c r="Z67" s="38"/>
    </row>
    <row r="68" spans="2:26" x14ac:dyDescent="0.2">
      <c r="B68" s="102">
        <f t="shared" si="0"/>
        <v>41511</v>
      </c>
      <c r="C68" s="191">
        <v>139</v>
      </c>
      <c r="D68" s="191">
        <v>131</v>
      </c>
      <c r="E68" s="177"/>
      <c r="Z68" s="38"/>
    </row>
    <row r="69" spans="2:26" x14ac:dyDescent="0.2">
      <c r="B69" s="102">
        <f t="shared" si="0"/>
        <v>41512</v>
      </c>
      <c r="C69" s="191">
        <v>772</v>
      </c>
      <c r="D69" s="191">
        <v>668</v>
      </c>
      <c r="E69" s="177"/>
      <c r="Z69" s="38"/>
    </row>
    <row r="70" spans="2:26" x14ac:dyDescent="0.2">
      <c r="B70" s="102">
        <f t="shared" si="0"/>
        <v>41513</v>
      </c>
      <c r="C70" s="191">
        <v>768</v>
      </c>
      <c r="D70" s="191">
        <v>480</v>
      </c>
      <c r="E70" s="177"/>
      <c r="Z70" s="38"/>
    </row>
    <row r="71" spans="2:26" x14ac:dyDescent="0.2">
      <c r="B71" s="102">
        <f t="shared" si="0"/>
        <v>41514</v>
      </c>
      <c r="C71" s="191">
        <v>758</v>
      </c>
      <c r="D71" s="191">
        <v>578</v>
      </c>
      <c r="E71" s="177"/>
      <c r="Z71" s="38"/>
    </row>
    <row r="72" spans="2:26" x14ac:dyDescent="0.2">
      <c r="B72" s="102">
        <f t="shared" si="0"/>
        <v>41515</v>
      </c>
      <c r="C72" s="191">
        <v>706</v>
      </c>
      <c r="D72" s="191">
        <v>610</v>
      </c>
      <c r="E72" s="177"/>
      <c r="Z72" s="38"/>
    </row>
    <row r="73" spans="2:26" x14ac:dyDescent="0.2">
      <c r="B73" s="102">
        <f t="shared" si="0"/>
        <v>41516</v>
      </c>
      <c r="C73" s="191">
        <v>720</v>
      </c>
      <c r="D73" s="191">
        <v>550</v>
      </c>
      <c r="E73" s="177"/>
      <c r="Z73" s="38"/>
    </row>
    <row r="74" spans="2:26" x14ac:dyDescent="0.2">
      <c r="B74" s="102">
        <f t="shared" si="0"/>
        <v>41517</v>
      </c>
      <c r="C74" s="191">
        <v>182</v>
      </c>
      <c r="D74" s="191">
        <v>156</v>
      </c>
      <c r="E74" s="177"/>
      <c r="Z74" s="38"/>
    </row>
    <row r="75" spans="2:26" x14ac:dyDescent="0.2">
      <c r="B75" s="102">
        <f t="shared" si="0"/>
        <v>41518</v>
      </c>
      <c r="C75" s="191">
        <v>88</v>
      </c>
      <c r="D75" s="191">
        <v>87</v>
      </c>
      <c r="E75" s="177"/>
      <c r="Z75" s="38"/>
    </row>
    <row r="76" spans="2:26" x14ac:dyDescent="0.2">
      <c r="B76" s="102">
        <f t="shared" si="0"/>
        <v>41519</v>
      </c>
      <c r="C76" s="191">
        <v>684</v>
      </c>
      <c r="D76" s="191">
        <v>583</v>
      </c>
      <c r="E76" s="177"/>
      <c r="Z76" s="38"/>
    </row>
    <row r="77" spans="2:26" x14ac:dyDescent="0.2">
      <c r="B77" s="102">
        <f t="shared" si="0"/>
        <v>41520</v>
      </c>
      <c r="C77" s="191">
        <v>725</v>
      </c>
      <c r="D77" s="191">
        <v>625</v>
      </c>
      <c r="E77" s="177"/>
      <c r="Z77" s="38"/>
    </row>
    <row r="78" spans="2:26" x14ac:dyDescent="0.2">
      <c r="B78" s="102">
        <f t="shared" si="0"/>
        <v>41521</v>
      </c>
      <c r="C78" s="191">
        <v>728</v>
      </c>
      <c r="D78" s="191">
        <v>616</v>
      </c>
      <c r="E78" s="177"/>
      <c r="Z78" s="38"/>
    </row>
    <row r="79" spans="2:26" x14ac:dyDescent="0.2">
      <c r="B79" s="102">
        <f t="shared" ref="B79:B142" si="1">B78+1</f>
        <v>41522</v>
      </c>
      <c r="C79" s="191">
        <v>718</v>
      </c>
      <c r="D79" s="191">
        <v>576</v>
      </c>
      <c r="E79" s="177"/>
      <c r="Z79" s="38"/>
    </row>
    <row r="80" spans="2:26" x14ac:dyDescent="0.2">
      <c r="B80" s="102">
        <f t="shared" si="1"/>
        <v>41523</v>
      </c>
      <c r="C80" s="191">
        <v>619</v>
      </c>
      <c r="D80" s="191">
        <v>509</v>
      </c>
      <c r="E80" s="177"/>
      <c r="Z80" s="38"/>
    </row>
    <row r="81" spans="2:26" x14ac:dyDescent="0.2">
      <c r="B81" s="102">
        <f t="shared" si="1"/>
        <v>41524</v>
      </c>
      <c r="C81" s="191">
        <v>179</v>
      </c>
      <c r="D81" s="191">
        <v>157</v>
      </c>
      <c r="E81" s="177"/>
      <c r="Z81" s="38"/>
    </row>
    <row r="82" spans="2:26" x14ac:dyDescent="0.2">
      <c r="B82" s="102">
        <f t="shared" si="1"/>
        <v>41525</v>
      </c>
      <c r="C82" s="191">
        <v>131</v>
      </c>
      <c r="D82" s="191">
        <v>120</v>
      </c>
      <c r="E82" s="177"/>
      <c r="Z82" s="38"/>
    </row>
    <row r="83" spans="2:26" x14ac:dyDescent="0.2">
      <c r="B83" s="102">
        <f t="shared" si="1"/>
        <v>41526</v>
      </c>
      <c r="C83" s="191">
        <v>894</v>
      </c>
      <c r="D83" s="191">
        <v>530</v>
      </c>
      <c r="E83" s="177"/>
      <c r="Z83" s="38"/>
    </row>
    <row r="84" spans="2:26" x14ac:dyDescent="0.2">
      <c r="B84" s="102">
        <f t="shared" si="1"/>
        <v>41527</v>
      </c>
      <c r="C84" s="191">
        <v>1141</v>
      </c>
      <c r="D84" s="191">
        <v>608</v>
      </c>
      <c r="E84" s="177"/>
      <c r="Z84" s="38"/>
    </row>
    <row r="85" spans="2:26" x14ac:dyDescent="0.2">
      <c r="B85" s="102">
        <f t="shared" si="1"/>
        <v>41528</v>
      </c>
      <c r="C85" s="191">
        <v>925</v>
      </c>
      <c r="D85" s="191">
        <v>702</v>
      </c>
      <c r="E85" s="177"/>
      <c r="Z85" s="38"/>
    </row>
    <row r="86" spans="2:26" x14ac:dyDescent="0.2">
      <c r="B86" s="102">
        <f t="shared" si="1"/>
        <v>41529</v>
      </c>
      <c r="C86" s="191">
        <v>757</v>
      </c>
      <c r="D86" s="191">
        <v>628</v>
      </c>
      <c r="E86" s="177"/>
      <c r="Z86" s="38"/>
    </row>
    <row r="87" spans="2:26" x14ac:dyDescent="0.2">
      <c r="B87" s="102">
        <f t="shared" si="1"/>
        <v>41530</v>
      </c>
      <c r="C87" s="191">
        <v>670</v>
      </c>
      <c r="D87" s="191">
        <v>508</v>
      </c>
      <c r="E87" s="177"/>
      <c r="Z87" s="38"/>
    </row>
    <row r="88" spans="2:26" x14ac:dyDescent="0.2">
      <c r="B88" s="102">
        <f t="shared" si="1"/>
        <v>41531</v>
      </c>
      <c r="C88" s="191">
        <v>217</v>
      </c>
      <c r="D88" s="191">
        <v>185</v>
      </c>
      <c r="E88" s="177"/>
      <c r="Z88" s="38"/>
    </row>
    <row r="89" spans="2:26" x14ac:dyDescent="0.2">
      <c r="B89" s="102">
        <f t="shared" si="1"/>
        <v>41532</v>
      </c>
      <c r="C89" s="191">
        <v>109</v>
      </c>
      <c r="D89" s="191">
        <v>98</v>
      </c>
      <c r="E89" s="177"/>
      <c r="Z89" s="38"/>
    </row>
    <row r="90" spans="2:26" x14ac:dyDescent="0.2">
      <c r="B90" s="102">
        <f t="shared" si="1"/>
        <v>41533</v>
      </c>
      <c r="C90" s="191">
        <v>847</v>
      </c>
      <c r="D90" s="191">
        <v>672</v>
      </c>
      <c r="E90" s="177"/>
      <c r="Z90" s="38"/>
    </row>
    <row r="91" spans="2:26" x14ac:dyDescent="0.2">
      <c r="B91" s="102">
        <f t="shared" si="1"/>
        <v>41534</v>
      </c>
      <c r="C91" s="191">
        <v>940</v>
      </c>
      <c r="D91" s="191">
        <v>644</v>
      </c>
      <c r="E91" s="177"/>
      <c r="Z91" s="38"/>
    </row>
    <row r="92" spans="2:26" x14ac:dyDescent="0.2">
      <c r="B92" s="102">
        <f t="shared" si="1"/>
        <v>41535</v>
      </c>
      <c r="C92" s="191">
        <v>791</v>
      </c>
      <c r="D92" s="191">
        <v>611</v>
      </c>
      <c r="E92" s="177"/>
      <c r="Z92" s="38"/>
    </row>
    <row r="93" spans="2:26" x14ac:dyDescent="0.2">
      <c r="B93" s="102">
        <f t="shared" si="1"/>
        <v>41536</v>
      </c>
      <c r="C93" s="191">
        <v>773</v>
      </c>
      <c r="D93" s="191">
        <v>528</v>
      </c>
      <c r="E93" s="177"/>
      <c r="Z93" s="38"/>
    </row>
    <row r="94" spans="2:26" x14ac:dyDescent="0.2">
      <c r="B94" s="102">
        <f t="shared" si="1"/>
        <v>41537</v>
      </c>
      <c r="C94" s="191">
        <v>825</v>
      </c>
      <c r="D94" s="191">
        <v>640</v>
      </c>
      <c r="E94" s="177"/>
      <c r="Z94" s="38"/>
    </row>
    <row r="95" spans="2:26" x14ac:dyDescent="0.2">
      <c r="B95" s="102">
        <f t="shared" si="1"/>
        <v>41538</v>
      </c>
      <c r="C95" s="191">
        <v>204</v>
      </c>
      <c r="D95" s="191">
        <v>179</v>
      </c>
      <c r="E95" s="177"/>
      <c r="Z95" s="38"/>
    </row>
    <row r="96" spans="2:26" x14ac:dyDescent="0.2">
      <c r="B96" s="102">
        <f t="shared" si="1"/>
        <v>41539</v>
      </c>
      <c r="C96" s="191">
        <v>127</v>
      </c>
      <c r="D96" s="191">
        <v>121</v>
      </c>
      <c r="E96" s="177"/>
      <c r="Z96" s="38"/>
    </row>
    <row r="97" spans="2:26" x14ac:dyDescent="0.2">
      <c r="B97" s="102">
        <f t="shared" si="1"/>
        <v>41540</v>
      </c>
      <c r="C97" s="191">
        <v>810</v>
      </c>
      <c r="D97" s="191">
        <v>681</v>
      </c>
      <c r="E97" s="177"/>
      <c r="Z97" s="38"/>
    </row>
    <row r="98" spans="2:26" x14ac:dyDescent="0.2">
      <c r="B98" s="102">
        <f t="shared" si="1"/>
        <v>41541</v>
      </c>
      <c r="C98" s="191">
        <v>740</v>
      </c>
      <c r="D98" s="191">
        <v>593</v>
      </c>
      <c r="E98" s="177"/>
      <c r="Z98" s="38"/>
    </row>
    <row r="99" spans="2:26" x14ac:dyDescent="0.2">
      <c r="B99" s="102">
        <f t="shared" si="1"/>
        <v>41542</v>
      </c>
      <c r="C99" s="191">
        <v>759</v>
      </c>
      <c r="D99" s="191">
        <v>646</v>
      </c>
      <c r="E99" s="177"/>
      <c r="Z99" s="38"/>
    </row>
    <row r="100" spans="2:26" x14ac:dyDescent="0.2">
      <c r="B100" s="102">
        <f t="shared" si="1"/>
        <v>41543</v>
      </c>
      <c r="C100" s="191">
        <v>1637</v>
      </c>
      <c r="D100" s="191">
        <v>878</v>
      </c>
      <c r="E100" s="177"/>
      <c r="Z100" s="38"/>
    </row>
    <row r="101" spans="2:26" x14ac:dyDescent="0.2">
      <c r="B101" s="102">
        <f t="shared" si="1"/>
        <v>41544</v>
      </c>
      <c r="C101" s="191">
        <v>781</v>
      </c>
      <c r="D101" s="191">
        <v>634</v>
      </c>
      <c r="E101" s="177"/>
      <c r="Z101" s="38"/>
    </row>
    <row r="102" spans="2:26" x14ac:dyDescent="0.2">
      <c r="B102" s="102">
        <f t="shared" si="1"/>
        <v>41545</v>
      </c>
      <c r="C102" s="191">
        <v>520</v>
      </c>
      <c r="D102" s="191">
        <v>312</v>
      </c>
      <c r="E102" s="177"/>
      <c r="Z102" s="38"/>
    </row>
    <row r="103" spans="2:26" x14ac:dyDescent="0.2">
      <c r="B103" s="102">
        <f t="shared" si="1"/>
        <v>41546</v>
      </c>
      <c r="C103" s="191">
        <v>145</v>
      </c>
      <c r="D103" s="191">
        <v>139</v>
      </c>
      <c r="E103" s="177"/>
      <c r="Z103" s="38"/>
    </row>
    <row r="104" spans="2:26" x14ac:dyDescent="0.2">
      <c r="B104" s="102">
        <f t="shared" si="1"/>
        <v>41547</v>
      </c>
      <c r="C104" s="191">
        <v>874</v>
      </c>
      <c r="D104" s="191">
        <v>650</v>
      </c>
      <c r="E104" s="177"/>
      <c r="Z104" s="38"/>
    </row>
    <row r="105" spans="2:26" x14ac:dyDescent="0.2">
      <c r="B105" s="102">
        <f t="shared" si="1"/>
        <v>41548</v>
      </c>
      <c r="C105" s="191">
        <v>1739</v>
      </c>
      <c r="D105" s="191">
        <v>933</v>
      </c>
      <c r="E105" s="177"/>
      <c r="Z105" s="38"/>
    </row>
    <row r="106" spans="2:26" x14ac:dyDescent="0.2">
      <c r="B106" s="102">
        <f t="shared" si="1"/>
        <v>41549</v>
      </c>
      <c r="C106" s="191">
        <v>809</v>
      </c>
      <c r="D106" s="191">
        <v>614</v>
      </c>
      <c r="E106" s="177"/>
      <c r="Z106" s="38"/>
    </row>
    <row r="107" spans="2:26" x14ac:dyDescent="0.2">
      <c r="B107" s="102">
        <f t="shared" si="1"/>
        <v>41550</v>
      </c>
      <c r="C107" s="191">
        <v>1040</v>
      </c>
      <c r="D107" s="191">
        <v>687</v>
      </c>
      <c r="E107" s="177"/>
      <c r="Z107" s="38"/>
    </row>
    <row r="108" spans="2:26" x14ac:dyDescent="0.2">
      <c r="B108" s="102">
        <f t="shared" si="1"/>
        <v>41551</v>
      </c>
      <c r="C108" s="191">
        <v>691</v>
      </c>
      <c r="D108" s="191">
        <v>571</v>
      </c>
      <c r="E108" s="177"/>
      <c r="Z108" s="38"/>
    </row>
    <row r="109" spans="2:26" x14ac:dyDescent="0.2">
      <c r="B109" s="102">
        <f t="shared" si="1"/>
        <v>41552</v>
      </c>
      <c r="C109" s="191">
        <v>186</v>
      </c>
      <c r="D109" s="191">
        <v>165</v>
      </c>
      <c r="E109" s="177"/>
      <c r="Z109" s="38"/>
    </row>
    <row r="110" spans="2:26" x14ac:dyDescent="0.2">
      <c r="B110" s="102">
        <f t="shared" si="1"/>
        <v>41553</v>
      </c>
      <c r="C110" s="191">
        <v>199</v>
      </c>
      <c r="D110" s="191">
        <v>168</v>
      </c>
      <c r="E110" s="177"/>
      <c r="Z110" s="38"/>
    </row>
    <row r="111" spans="2:26" x14ac:dyDescent="0.2">
      <c r="B111" s="102">
        <f t="shared" si="1"/>
        <v>41554</v>
      </c>
      <c r="C111" s="191">
        <v>181</v>
      </c>
      <c r="D111" s="191">
        <v>161</v>
      </c>
      <c r="E111" s="177"/>
      <c r="Z111" s="38"/>
    </row>
    <row r="112" spans="2:26" x14ac:dyDescent="0.2">
      <c r="B112" s="102">
        <f t="shared" si="1"/>
        <v>41555</v>
      </c>
      <c r="C112" s="191">
        <v>892</v>
      </c>
      <c r="D112" s="191">
        <v>638</v>
      </c>
      <c r="E112" s="177"/>
      <c r="Z112" s="38"/>
    </row>
    <row r="113" spans="2:26" x14ac:dyDescent="0.2">
      <c r="B113" s="102">
        <f t="shared" si="1"/>
        <v>41556</v>
      </c>
      <c r="C113" s="191">
        <v>909</v>
      </c>
      <c r="D113" s="191">
        <v>685</v>
      </c>
      <c r="E113" s="177"/>
      <c r="Z113" s="38"/>
    </row>
    <row r="114" spans="2:26" x14ac:dyDescent="0.2">
      <c r="B114" s="102">
        <f t="shared" si="1"/>
        <v>41557</v>
      </c>
      <c r="C114" s="191">
        <v>778</v>
      </c>
      <c r="D114" s="191">
        <v>635</v>
      </c>
      <c r="E114" s="177"/>
      <c r="Z114" s="38"/>
    </row>
    <row r="115" spans="2:26" x14ac:dyDescent="0.2">
      <c r="B115" s="102">
        <f t="shared" si="1"/>
        <v>41558</v>
      </c>
      <c r="C115" s="191">
        <v>692</v>
      </c>
      <c r="D115" s="191">
        <v>619</v>
      </c>
      <c r="E115" s="177"/>
      <c r="Z115" s="38"/>
    </row>
    <row r="116" spans="2:26" x14ac:dyDescent="0.2">
      <c r="B116" s="102">
        <f t="shared" si="1"/>
        <v>41559</v>
      </c>
      <c r="C116" s="191">
        <v>223</v>
      </c>
      <c r="D116" s="191">
        <v>183</v>
      </c>
      <c r="E116" s="177"/>
      <c r="Z116" s="38"/>
    </row>
    <row r="117" spans="2:26" x14ac:dyDescent="0.2">
      <c r="B117" s="102">
        <f t="shared" si="1"/>
        <v>41560</v>
      </c>
      <c r="C117" s="191">
        <v>457</v>
      </c>
      <c r="D117" s="191">
        <v>260</v>
      </c>
      <c r="E117" s="177"/>
      <c r="Z117" s="38"/>
    </row>
    <row r="118" spans="2:26" x14ac:dyDescent="0.2">
      <c r="B118" s="102">
        <f t="shared" si="1"/>
        <v>41561</v>
      </c>
      <c r="C118" s="191">
        <v>897</v>
      </c>
      <c r="D118" s="191">
        <v>561</v>
      </c>
      <c r="E118" s="177"/>
      <c r="Z118" s="38"/>
    </row>
    <row r="119" spans="2:26" x14ac:dyDescent="0.2">
      <c r="B119" s="102">
        <f t="shared" si="1"/>
        <v>41562</v>
      </c>
      <c r="C119" s="191">
        <v>756</v>
      </c>
      <c r="D119" s="191">
        <v>618</v>
      </c>
      <c r="E119" s="177"/>
      <c r="Z119" s="38"/>
    </row>
    <row r="120" spans="2:26" x14ac:dyDescent="0.2">
      <c r="B120" s="102">
        <f t="shared" si="1"/>
        <v>41563</v>
      </c>
      <c r="C120" s="191">
        <v>751</v>
      </c>
      <c r="D120" s="191">
        <v>569</v>
      </c>
      <c r="E120" s="177"/>
      <c r="Z120" s="38"/>
    </row>
    <row r="121" spans="2:26" x14ac:dyDescent="0.2">
      <c r="B121" s="102">
        <f t="shared" si="1"/>
        <v>41564</v>
      </c>
      <c r="C121" s="192"/>
      <c r="D121" s="192"/>
      <c r="E121" s="177"/>
      <c r="Z121" s="38"/>
    </row>
    <row r="122" spans="2:26" x14ac:dyDescent="0.2">
      <c r="B122" s="102">
        <f t="shared" si="1"/>
        <v>41565</v>
      </c>
      <c r="C122" s="191">
        <v>849</v>
      </c>
      <c r="D122" s="191">
        <v>618</v>
      </c>
      <c r="E122" s="177"/>
      <c r="Z122" s="38"/>
    </row>
    <row r="123" spans="2:26" x14ac:dyDescent="0.2">
      <c r="B123" s="102">
        <f t="shared" si="1"/>
        <v>41566</v>
      </c>
      <c r="C123" s="191">
        <v>282</v>
      </c>
      <c r="D123" s="191">
        <v>175</v>
      </c>
      <c r="E123" s="177"/>
      <c r="Z123" s="38"/>
    </row>
    <row r="124" spans="2:26" x14ac:dyDescent="0.2">
      <c r="B124" s="102">
        <f t="shared" si="1"/>
        <v>41567</v>
      </c>
      <c r="C124" s="191">
        <v>164</v>
      </c>
      <c r="D124" s="191">
        <v>148</v>
      </c>
      <c r="E124" s="177"/>
      <c r="Z124" s="38"/>
    </row>
    <row r="125" spans="2:26" x14ac:dyDescent="0.2">
      <c r="B125" s="102">
        <f t="shared" si="1"/>
        <v>41568</v>
      </c>
      <c r="C125" s="191">
        <v>931</v>
      </c>
      <c r="D125" s="191">
        <v>618</v>
      </c>
      <c r="E125" s="177"/>
      <c r="Z125" s="38"/>
    </row>
    <row r="126" spans="2:26" x14ac:dyDescent="0.2">
      <c r="B126" s="102">
        <f t="shared" si="1"/>
        <v>41569</v>
      </c>
      <c r="C126" s="191">
        <v>768</v>
      </c>
      <c r="D126" s="191">
        <v>580</v>
      </c>
      <c r="E126" s="177"/>
      <c r="Z126" s="38"/>
    </row>
    <row r="127" spans="2:26" x14ac:dyDescent="0.2">
      <c r="B127" s="102">
        <f t="shared" si="1"/>
        <v>41570</v>
      </c>
      <c r="C127" s="191">
        <v>1094</v>
      </c>
      <c r="D127" s="191">
        <v>741</v>
      </c>
      <c r="E127" s="177"/>
      <c r="Z127" s="38"/>
    </row>
    <row r="128" spans="2:26" x14ac:dyDescent="0.2">
      <c r="B128" s="102">
        <f t="shared" si="1"/>
        <v>41571</v>
      </c>
      <c r="C128" s="191">
        <v>949</v>
      </c>
      <c r="D128" s="191">
        <v>602</v>
      </c>
      <c r="E128" s="177"/>
      <c r="Z128" s="38"/>
    </row>
    <row r="129" spans="2:26" x14ac:dyDescent="0.2">
      <c r="B129" s="102">
        <f t="shared" si="1"/>
        <v>41572</v>
      </c>
      <c r="C129" s="191">
        <v>744</v>
      </c>
      <c r="D129" s="191">
        <v>605</v>
      </c>
      <c r="E129" s="177"/>
      <c r="Z129" s="38"/>
    </row>
    <row r="130" spans="2:26" x14ac:dyDescent="0.2">
      <c r="B130" s="102">
        <f t="shared" si="1"/>
        <v>41573</v>
      </c>
      <c r="C130" s="191">
        <v>266</v>
      </c>
      <c r="D130" s="191">
        <v>181</v>
      </c>
      <c r="E130" s="177"/>
      <c r="Z130" s="38"/>
    </row>
    <row r="131" spans="2:26" x14ac:dyDescent="0.2">
      <c r="B131" s="102">
        <f t="shared" si="1"/>
        <v>41574</v>
      </c>
      <c r="C131" s="191">
        <v>137</v>
      </c>
      <c r="D131" s="191">
        <v>124</v>
      </c>
      <c r="E131" s="177"/>
      <c r="Z131" s="38"/>
    </row>
    <row r="132" spans="2:26" x14ac:dyDescent="0.2">
      <c r="B132" s="102">
        <f t="shared" si="1"/>
        <v>41575</v>
      </c>
      <c r="C132" s="191">
        <v>776</v>
      </c>
      <c r="D132" s="191">
        <v>602</v>
      </c>
      <c r="E132" s="177"/>
      <c r="Z132" s="38"/>
    </row>
    <row r="133" spans="2:26" x14ac:dyDescent="0.2">
      <c r="B133" s="102">
        <f t="shared" si="1"/>
        <v>41576</v>
      </c>
      <c r="C133" s="191">
        <v>907</v>
      </c>
      <c r="D133" s="191">
        <v>699</v>
      </c>
      <c r="E133" s="177"/>
      <c r="Z133" s="38"/>
    </row>
    <row r="134" spans="2:26" x14ac:dyDescent="0.2">
      <c r="B134" s="102">
        <f t="shared" si="1"/>
        <v>41577</v>
      </c>
      <c r="C134" s="191">
        <v>830</v>
      </c>
      <c r="D134" s="191">
        <v>668</v>
      </c>
      <c r="E134" s="177"/>
      <c r="Z134" s="38"/>
    </row>
    <row r="135" spans="2:26" x14ac:dyDescent="0.2">
      <c r="B135" s="102">
        <f t="shared" si="1"/>
        <v>41578</v>
      </c>
      <c r="C135" s="191">
        <v>831</v>
      </c>
      <c r="D135" s="191">
        <v>607</v>
      </c>
      <c r="E135" s="177"/>
      <c r="Z135" s="38"/>
    </row>
    <row r="136" spans="2:26" x14ac:dyDescent="0.2">
      <c r="B136" s="102">
        <f t="shared" si="1"/>
        <v>41579</v>
      </c>
      <c r="C136" s="191">
        <v>703</v>
      </c>
      <c r="D136" s="191">
        <v>577</v>
      </c>
      <c r="E136" s="177"/>
      <c r="Z136" s="38"/>
    </row>
    <row r="137" spans="2:26" x14ac:dyDescent="0.2">
      <c r="B137" s="102">
        <f t="shared" si="1"/>
        <v>41580</v>
      </c>
      <c r="C137" s="191">
        <v>210</v>
      </c>
      <c r="D137" s="191">
        <v>169</v>
      </c>
      <c r="E137" s="177"/>
      <c r="Z137" s="38"/>
    </row>
    <row r="138" spans="2:26" x14ac:dyDescent="0.2">
      <c r="B138" s="102">
        <f t="shared" si="1"/>
        <v>41581</v>
      </c>
      <c r="C138" s="191">
        <v>243</v>
      </c>
      <c r="D138" s="191">
        <v>188</v>
      </c>
      <c r="E138" s="177"/>
      <c r="Z138" s="38"/>
    </row>
    <row r="139" spans="2:26" x14ac:dyDescent="0.2">
      <c r="B139" s="102">
        <f t="shared" si="1"/>
        <v>41582</v>
      </c>
      <c r="C139" s="191">
        <v>831</v>
      </c>
      <c r="D139" s="191">
        <v>626</v>
      </c>
      <c r="E139" s="177"/>
      <c r="Z139" s="38"/>
    </row>
    <row r="140" spans="2:26" x14ac:dyDescent="0.2">
      <c r="B140" s="102">
        <f t="shared" si="1"/>
        <v>41583</v>
      </c>
      <c r="C140" s="191">
        <v>721</v>
      </c>
      <c r="D140" s="191">
        <v>634</v>
      </c>
      <c r="E140" s="177"/>
      <c r="Z140" s="38"/>
    </row>
    <row r="141" spans="2:26" x14ac:dyDescent="0.2">
      <c r="B141" s="102">
        <f t="shared" si="1"/>
        <v>41584</v>
      </c>
      <c r="C141" s="191">
        <v>772</v>
      </c>
      <c r="D141" s="191">
        <v>641</v>
      </c>
      <c r="E141" s="177"/>
      <c r="Z141" s="38"/>
    </row>
    <row r="142" spans="2:26" x14ac:dyDescent="0.2">
      <c r="B142" s="102">
        <f t="shared" si="1"/>
        <v>41585</v>
      </c>
      <c r="C142" s="191">
        <v>773</v>
      </c>
      <c r="D142" s="191">
        <v>651</v>
      </c>
      <c r="E142" s="177"/>
      <c r="Z142" s="38"/>
    </row>
    <row r="143" spans="2:26" x14ac:dyDescent="0.2">
      <c r="B143" s="102">
        <f t="shared" ref="B143:B206" si="2">B142+1</f>
        <v>41586</v>
      </c>
      <c r="C143" s="191">
        <v>841</v>
      </c>
      <c r="D143" s="191">
        <v>698</v>
      </c>
      <c r="E143" s="177"/>
      <c r="Z143" s="38"/>
    </row>
    <row r="144" spans="2:26" x14ac:dyDescent="0.2">
      <c r="B144" s="102">
        <f t="shared" si="2"/>
        <v>41587</v>
      </c>
      <c r="C144" s="191">
        <v>377</v>
      </c>
      <c r="D144" s="191">
        <v>227</v>
      </c>
      <c r="E144" s="177"/>
      <c r="Z144" s="38"/>
    </row>
    <row r="145" spans="2:26" x14ac:dyDescent="0.2">
      <c r="B145" s="102">
        <f t="shared" si="2"/>
        <v>41588</v>
      </c>
      <c r="C145" s="191">
        <v>510</v>
      </c>
      <c r="D145" s="191">
        <v>283</v>
      </c>
      <c r="E145" s="177"/>
      <c r="Z145" s="38"/>
    </row>
    <row r="146" spans="2:26" x14ac:dyDescent="0.2">
      <c r="B146" s="102">
        <f t="shared" si="2"/>
        <v>41589</v>
      </c>
      <c r="C146" s="191">
        <v>1225</v>
      </c>
      <c r="D146" s="191">
        <v>785</v>
      </c>
      <c r="E146" s="177"/>
      <c r="Z146" s="38"/>
    </row>
    <row r="147" spans="2:26" x14ac:dyDescent="0.2">
      <c r="B147" s="102">
        <f t="shared" si="2"/>
        <v>41590</v>
      </c>
      <c r="C147" s="191">
        <v>962</v>
      </c>
      <c r="D147" s="191">
        <v>607</v>
      </c>
      <c r="E147" s="177"/>
      <c r="Z147" s="38"/>
    </row>
    <row r="148" spans="2:26" x14ac:dyDescent="0.2">
      <c r="B148" s="102">
        <f t="shared" si="2"/>
        <v>41591</v>
      </c>
      <c r="C148" s="191">
        <v>777</v>
      </c>
      <c r="D148" s="191">
        <v>603</v>
      </c>
      <c r="E148" s="177"/>
      <c r="Z148" s="38"/>
    </row>
    <row r="149" spans="2:26" x14ac:dyDescent="0.2">
      <c r="B149" s="102">
        <f t="shared" si="2"/>
        <v>41592</v>
      </c>
      <c r="C149" s="191">
        <v>831</v>
      </c>
      <c r="D149" s="191">
        <v>596</v>
      </c>
      <c r="E149" s="177"/>
      <c r="Z149" s="38"/>
    </row>
    <row r="150" spans="2:26" x14ac:dyDescent="0.2">
      <c r="B150" s="102">
        <f t="shared" si="2"/>
        <v>41593</v>
      </c>
      <c r="C150" s="191">
        <v>772</v>
      </c>
      <c r="D150" s="191">
        <v>609</v>
      </c>
      <c r="E150" s="177"/>
      <c r="Z150" s="38"/>
    </row>
    <row r="151" spans="2:26" x14ac:dyDescent="0.2">
      <c r="B151" s="102">
        <f t="shared" si="2"/>
        <v>41594</v>
      </c>
      <c r="C151" s="191">
        <v>389</v>
      </c>
      <c r="D151" s="191">
        <v>245</v>
      </c>
      <c r="E151" s="177"/>
      <c r="Z151" s="38"/>
    </row>
    <row r="152" spans="2:26" x14ac:dyDescent="0.2">
      <c r="B152" s="102">
        <f t="shared" si="2"/>
        <v>41595</v>
      </c>
      <c r="C152" s="191">
        <v>133</v>
      </c>
      <c r="D152" s="191">
        <v>122</v>
      </c>
      <c r="E152" s="177"/>
      <c r="Z152" s="38"/>
    </row>
    <row r="153" spans="2:26" x14ac:dyDescent="0.2">
      <c r="B153" s="102">
        <f t="shared" si="2"/>
        <v>41596</v>
      </c>
      <c r="C153" s="191">
        <v>861</v>
      </c>
      <c r="D153" s="191">
        <v>580</v>
      </c>
      <c r="E153" s="177"/>
      <c r="Z153" s="38"/>
    </row>
    <row r="154" spans="2:26" x14ac:dyDescent="0.2">
      <c r="B154" s="102">
        <f t="shared" si="2"/>
        <v>41597</v>
      </c>
      <c r="C154" s="191">
        <v>926</v>
      </c>
      <c r="D154" s="191">
        <v>507</v>
      </c>
      <c r="E154" s="177"/>
      <c r="Z154" s="38"/>
    </row>
    <row r="155" spans="2:26" x14ac:dyDescent="0.2">
      <c r="B155" s="102">
        <f t="shared" si="2"/>
        <v>41598</v>
      </c>
      <c r="C155" s="191">
        <v>846</v>
      </c>
      <c r="D155" s="191">
        <v>463</v>
      </c>
      <c r="E155" s="177"/>
      <c r="Z155" s="38"/>
    </row>
    <row r="156" spans="2:26" x14ac:dyDescent="0.2">
      <c r="B156" s="102">
        <f t="shared" si="2"/>
        <v>41599</v>
      </c>
      <c r="C156" s="191">
        <v>928</v>
      </c>
      <c r="D156" s="191">
        <v>680</v>
      </c>
      <c r="E156" s="177"/>
      <c r="Z156" s="38"/>
    </row>
    <row r="157" spans="2:26" x14ac:dyDescent="0.2">
      <c r="B157" s="102">
        <f t="shared" si="2"/>
        <v>41600</v>
      </c>
      <c r="C157" s="191">
        <v>1051</v>
      </c>
      <c r="D157" s="191">
        <v>679</v>
      </c>
      <c r="E157" s="177"/>
      <c r="Z157" s="38"/>
    </row>
    <row r="158" spans="2:26" x14ac:dyDescent="0.2">
      <c r="B158" s="102">
        <f t="shared" si="2"/>
        <v>41601</v>
      </c>
      <c r="C158" s="191">
        <v>704</v>
      </c>
      <c r="D158" s="191">
        <v>267</v>
      </c>
      <c r="E158" s="177"/>
      <c r="Z158" s="38"/>
    </row>
    <row r="159" spans="2:26" x14ac:dyDescent="0.2">
      <c r="B159" s="102">
        <f t="shared" si="2"/>
        <v>41602</v>
      </c>
      <c r="C159" s="191">
        <v>154</v>
      </c>
      <c r="D159" s="191">
        <v>137</v>
      </c>
      <c r="E159" s="177"/>
      <c r="Z159" s="38"/>
    </row>
    <row r="160" spans="2:26" x14ac:dyDescent="0.2">
      <c r="B160" s="102">
        <f t="shared" si="2"/>
        <v>41603</v>
      </c>
      <c r="C160" s="191">
        <v>931</v>
      </c>
      <c r="D160" s="191">
        <v>635</v>
      </c>
      <c r="E160" s="177"/>
      <c r="Z160" s="38"/>
    </row>
    <row r="161" spans="2:26" x14ac:dyDescent="0.2">
      <c r="B161" s="102">
        <f t="shared" si="2"/>
        <v>41604</v>
      </c>
      <c r="C161" s="191">
        <v>779</v>
      </c>
      <c r="D161" s="191">
        <v>613</v>
      </c>
      <c r="E161" s="177"/>
      <c r="Z161" s="38"/>
    </row>
    <row r="162" spans="2:26" x14ac:dyDescent="0.2">
      <c r="B162" s="102">
        <f t="shared" si="2"/>
        <v>41605</v>
      </c>
      <c r="C162" s="191">
        <v>706</v>
      </c>
      <c r="D162" s="191">
        <v>588</v>
      </c>
      <c r="E162" s="177"/>
      <c r="Z162" s="38"/>
    </row>
    <row r="163" spans="2:26" x14ac:dyDescent="0.2">
      <c r="B163" s="102">
        <f t="shared" si="2"/>
        <v>41606</v>
      </c>
      <c r="C163" s="191">
        <v>735</v>
      </c>
      <c r="D163" s="191">
        <v>631</v>
      </c>
      <c r="E163" s="177"/>
      <c r="Z163" s="38"/>
    </row>
    <row r="164" spans="2:26" x14ac:dyDescent="0.2">
      <c r="B164" s="102">
        <f t="shared" si="2"/>
        <v>41607</v>
      </c>
      <c r="C164" s="191">
        <v>796</v>
      </c>
      <c r="D164" s="191">
        <v>648</v>
      </c>
      <c r="E164" s="177"/>
      <c r="Z164" s="38"/>
    </row>
    <row r="165" spans="2:26" x14ac:dyDescent="0.2">
      <c r="B165" s="102">
        <f t="shared" si="2"/>
        <v>41608</v>
      </c>
      <c r="C165" s="191">
        <v>264</v>
      </c>
      <c r="D165" s="191">
        <v>231</v>
      </c>
      <c r="E165" s="177"/>
      <c r="Z165" s="38"/>
    </row>
    <row r="166" spans="2:26" x14ac:dyDescent="0.2">
      <c r="B166" s="102">
        <f t="shared" si="2"/>
        <v>41609</v>
      </c>
      <c r="C166" s="191">
        <v>188</v>
      </c>
      <c r="D166" s="191">
        <v>169</v>
      </c>
      <c r="E166" s="177"/>
      <c r="Z166" s="38"/>
    </row>
    <row r="167" spans="2:26" x14ac:dyDescent="0.2">
      <c r="B167" s="102">
        <f t="shared" si="2"/>
        <v>41610</v>
      </c>
      <c r="C167" s="191">
        <v>693</v>
      </c>
      <c r="D167" s="191">
        <v>589</v>
      </c>
      <c r="E167" s="177"/>
      <c r="Z167" s="38"/>
    </row>
    <row r="168" spans="2:26" x14ac:dyDescent="0.2">
      <c r="B168" s="102">
        <f t="shared" si="2"/>
        <v>41611</v>
      </c>
      <c r="C168" s="191">
        <v>723</v>
      </c>
      <c r="D168" s="191">
        <v>511</v>
      </c>
      <c r="E168" s="177"/>
      <c r="Z168" s="38"/>
    </row>
    <row r="169" spans="2:26" x14ac:dyDescent="0.2">
      <c r="B169" s="102">
        <f t="shared" si="2"/>
        <v>41612</v>
      </c>
      <c r="C169" s="191">
        <v>830</v>
      </c>
      <c r="D169" s="191">
        <v>657</v>
      </c>
      <c r="E169" s="177"/>
      <c r="Z169" s="38"/>
    </row>
    <row r="170" spans="2:26" x14ac:dyDescent="0.2">
      <c r="B170" s="102">
        <f t="shared" si="2"/>
        <v>41613</v>
      </c>
      <c r="C170" s="191">
        <v>1553</v>
      </c>
      <c r="D170" s="191">
        <v>993</v>
      </c>
      <c r="E170" s="177"/>
      <c r="Z170" s="38"/>
    </row>
    <row r="171" spans="2:26" x14ac:dyDescent="0.2">
      <c r="B171" s="102">
        <f t="shared" si="2"/>
        <v>41614</v>
      </c>
      <c r="C171" s="191">
        <v>735</v>
      </c>
      <c r="D171" s="191">
        <v>588</v>
      </c>
      <c r="E171" s="177"/>
      <c r="Z171" s="38"/>
    </row>
    <row r="172" spans="2:26" x14ac:dyDescent="0.2">
      <c r="B172" s="102">
        <f t="shared" si="2"/>
        <v>41615</v>
      </c>
      <c r="C172" s="191">
        <v>383</v>
      </c>
      <c r="D172" s="191">
        <v>195</v>
      </c>
      <c r="E172" s="177"/>
      <c r="Z172" s="38"/>
    </row>
    <row r="173" spans="2:26" x14ac:dyDescent="0.2">
      <c r="B173" s="102">
        <f t="shared" si="2"/>
        <v>41616</v>
      </c>
      <c r="C173" s="191">
        <v>135</v>
      </c>
      <c r="D173" s="191">
        <v>113</v>
      </c>
      <c r="E173" s="177"/>
      <c r="Z173" s="38"/>
    </row>
    <row r="174" spans="2:26" x14ac:dyDescent="0.2">
      <c r="B174" s="102">
        <f t="shared" si="2"/>
        <v>41617</v>
      </c>
      <c r="C174" s="191">
        <v>849</v>
      </c>
      <c r="D174" s="191">
        <v>701</v>
      </c>
      <c r="E174" s="177"/>
      <c r="Z174" s="38"/>
    </row>
    <row r="175" spans="2:26" x14ac:dyDescent="0.2">
      <c r="B175" s="102">
        <f t="shared" si="2"/>
        <v>41618</v>
      </c>
      <c r="C175" s="191">
        <v>926</v>
      </c>
      <c r="D175" s="191">
        <v>740</v>
      </c>
      <c r="E175" s="177"/>
      <c r="Z175" s="38"/>
    </row>
    <row r="176" spans="2:26" x14ac:dyDescent="0.2">
      <c r="B176" s="102">
        <f t="shared" si="2"/>
        <v>41619</v>
      </c>
      <c r="C176" s="191">
        <v>791</v>
      </c>
      <c r="D176" s="191">
        <v>582</v>
      </c>
      <c r="E176" s="177"/>
      <c r="Z176" s="38"/>
    </row>
    <row r="177" spans="2:26" x14ac:dyDescent="0.2">
      <c r="B177" s="102">
        <f t="shared" si="2"/>
        <v>41620</v>
      </c>
      <c r="C177" s="191">
        <v>766</v>
      </c>
      <c r="D177" s="191">
        <v>614</v>
      </c>
      <c r="E177" s="177"/>
      <c r="Z177" s="38"/>
    </row>
    <row r="178" spans="2:26" x14ac:dyDescent="0.2">
      <c r="B178" s="102">
        <f t="shared" si="2"/>
        <v>41621</v>
      </c>
      <c r="C178" s="191">
        <v>638</v>
      </c>
      <c r="D178" s="191">
        <v>500</v>
      </c>
      <c r="E178" s="177"/>
      <c r="Z178" s="38"/>
    </row>
    <row r="179" spans="2:26" x14ac:dyDescent="0.2">
      <c r="B179" s="102">
        <f t="shared" si="2"/>
        <v>41622</v>
      </c>
      <c r="C179" s="191">
        <v>262</v>
      </c>
      <c r="D179" s="191">
        <v>197</v>
      </c>
      <c r="E179" s="177"/>
      <c r="Z179" s="38"/>
    </row>
    <row r="180" spans="2:26" x14ac:dyDescent="0.2">
      <c r="B180" s="102">
        <f t="shared" si="2"/>
        <v>41623</v>
      </c>
      <c r="C180" s="191">
        <v>221</v>
      </c>
      <c r="D180" s="191">
        <v>169</v>
      </c>
      <c r="E180" s="177"/>
      <c r="Z180" s="38"/>
    </row>
    <row r="181" spans="2:26" x14ac:dyDescent="0.2">
      <c r="B181" s="102">
        <f t="shared" si="2"/>
        <v>41624</v>
      </c>
      <c r="C181" s="191">
        <v>891</v>
      </c>
      <c r="D181" s="191">
        <v>701</v>
      </c>
      <c r="E181" s="177"/>
      <c r="Z181" s="38"/>
    </row>
    <row r="182" spans="2:26" x14ac:dyDescent="0.2">
      <c r="B182" s="102">
        <f t="shared" si="2"/>
        <v>41625</v>
      </c>
      <c r="C182" s="191">
        <v>707</v>
      </c>
      <c r="D182" s="191">
        <v>556</v>
      </c>
      <c r="E182" s="177"/>
      <c r="Z182" s="38"/>
    </row>
    <row r="183" spans="2:26" x14ac:dyDescent="0.2">
      <c r="B183" s="102">
        <f t="shared" si="2"/>
        <v>41626</v>
      </c>
      <c r="C183" s="191">
        <v>700</v>
      </c>
      <c r="D183" s="191">
        <v>564</v>
      </c>
      <c r="E183" s="177"/>
      <c r="Z183" s="38"/>
    </row>
    <row r="184" spans="2:26" x14ac:dyDescent="0.2">
      <c r="B184" s="102">
        <f t="shared" si="2"/>
        <v>41627</v>
      </c>
      <c r="C184" s="191">
        <v>703</v>
      </c>
      <c r="D184" s="191">
        <v>585</v>
      </c>
      <c r="E184" s="177"/>
      <c r="Z184" s="38"/>
    </row>
    <row r="185" spans="2:26" x14ac:dyDescent="0.2">
      <c r="B185" s="102">
        <f t="shared" si="2"/>
        <v>41628</v>
      </c>
      <c r="C185" s="191">
        <v>813</v>
      </c>
      <c r="D185" s="191">
        <v>565</v>
      </c>
      <c r="E185" s="177"/>
      <c r="Z185" s="38"/>
    </row>
    <row r="186" spans="2:26" x14ac:dyDescent="0.2">
      <c r="B186" s="102">
        <f t="shared" si="2"/>
        <v>41629</v>
      </c>
      <c r="C186" s="191">
        <v>219</v>
      </c>
      <c r="D186" s="191">
        <v>179</v>
      </c>
      <c r="E186" s="177"/>
      <c r="Z186" s="38"/>
    </row>
    <row r="187" spans="2:26" x14ac:dyDescent="0.2">
      <c r="B187" s="102">
        <f t="shared" si="2"/>
        <v>41630</v>
      </c>
      <c r="C187" s="191">
        <v>386</v>
      </c>
      <c r="D187" s="191">
        <v>208</v>
      </c>
      <c r="E187" s="177"/>
      <c r="Z187" s="38"/>
    </row>
    <row r="188" spans="2:26" x14ac:dyDescent="0.2">
      <c r="B188" s="102">
        <f t="shared" si="2"/>
        <v>41631</v>
      </c>
      <c r="C188" s="191">
        <v>636</v>
      </c>
      <c r="D188" s="191">
        <v>529</v>
      </c>
      <c r="E188" s="177"/>
      <c r="Z188" s="38"/>
    </row>
    <row r="189" spans="2:26" x14ac:dyDescent="0.2">
      <c r="B189" s="102">
        <f t="shared" si="2"/>
        <v>41632</v>
      </c>
      <c r="C189" s="191">
        <v>403</v>
      </c>
      <c r="D189" s="191">
        <v>321</v>
      </c>
      <c r="E189" s="177"/>
      <c r="Z189" s="38"/>
    </row>
    <row r="190" spans="2:26" x14ac:dyDescent="0.2">
      <c r="B190" s="102">
        <f t="shared" si="2"/>
        <v>41633</v>
      </c>
      <c r="C190" s="191">
        <v>339</v>
      </c>
      <c r="D190" s="191">
        <v>185</v>
      </c>
      <c r="E190" s="177"/>
      <c r="Z190" s="38"/>
    </row>
    <row r="191" spans="2:26" x14ac:dyDescent="0.2">
      <c r="B191" s="102">
        <f t="shared" si="2"/>
        <v>41634</v>
      </c>
      <c r="C191" s="191">
        <v>235</v>
      </c>
      <c r="D191" s="191">
        <v>202</v>
      </c>
      <c r="E191" s="177"/>
      <c r="Z191" s="38"/>
    </row>
    <row r="192" spans="2:26" x14ac:dyDescent="0.2">
      <c r="B192" s="102">
        <f t="shared" si="2"/>
        <v>41635</v>
      </c>
      <c r="C192" s="191">
        <v>283</v>
      </c>
      <c r="D192" s="191">
        <v>271</v>
      </c>
      <c r="E192" s="177"/>
      <c r="Z192" s="38"/>
    </row>
    <row r="193" spans="2:26" x14ac:dyDescent="0.2">
      <c r="B193" s="102">
        <f t="shared" si="2"/>
        <v>41636</v>
      </c>
      <c r="C193" s="191">
        <v>157</v>
      </c>
      <c r="D193" s="191">
        <v>138</v>
      </c>
      <c r="E193" s="177"/>
      <c r="Z193" s="38"/>
    </row>
    <row r="194" spans="2:26" x14ac:dyDescent="0.2">
      <c r="B194" s="102">
        <f t="shared" si="2"/>
        <v>41637</v>
      </c>
      <c r="C194" s="191">
        <v>133</v>
      </c>
      <c r="D194" s="191">
        <v>125</v>
      </c>
      <c r="E194" s="177"/>
      <c r="Z194" s="38"/>
    </row>
    <row r="195" spans="2:26" x14ac:dyDescent="0.2">
      <c r="B195" s="102">
        <f t="shared" si="2"/>
        <v>41638</v>
      </c>
      <c r="C195" s="191">
        <v>446</v>
      </c>
      <c r="D195" s="191">
        <v>415</v>
      </c>
      <c r="E195" s="177"/>
      <c r="Z195" s="38"/>
    </row>
    <row r="196" spans="2:26" x14ac:dyDescent="0.2">
      <c r="B196" s="102">
        <f t="shared" si="2"/>
        <v>41639</v>
      </c>
      <c r="C196" s="191">
        <v>294</v>
      </c>
      <c r="D196" s="191">
        <v>264</v>
      </c>
      <c r="E196" s="177"/>
      <c r="Z196" s="38"/>
    </row>
    <row r="197" spans="2:26" x14ac:dyDescent="0.2">
      <c r="B197" s="102">
        <f t="shared" si="2"/>
        <v>41640</v>
      </c>
      <c r="C197" s="191">
        <v>112</v>
      </c>
      <c r="D197" s="191">
        <v>106</v>
      </c>
      <c r="E197" s="177"/>
      <c r="Z197" s="38"/>
    </row>
    <row r="198" spans="2:26" x14ac:dyDescent="0.2">
      <c r="B198" s="102">
        <f t="shared" si="2"/>
        <v>41641</v>
      </c>
      <c r="C198" s="191">
        <v>473</v>
      </c>
      <c r="D198" s="191">
        <v>413</v>
      </c>
      <c r="E198" s="177"/>
      <c r="Z198" s="38"/>
    </row>
    <row r="199" spans="2:26" x14ac:dyDescent="0.2">
      <c r="B199" s="102">
        <f t="shared" si="2"/>
        <v>41642</v>
      </c>
      <c r="C199" s="191">
        <v>538</v>
      </c>
      <c r="D199" s="191">
        <v>498</v>
      </c>
      <c r="E199" s="177"/>
      <c r="Z199" s="38"/>
    </row>
    <row r="200" spans="2:26" x14ac:dyDescent="0.2">
      <c r="B200" s="102">
        <f t="shared" si="2"/>
        <v>41643</v>
      </c>
      <c r="C200" s="191">
        <v>116</v>
      </c>
      <c r="D200" s="191">
        <v>108</v>
      </c>
      <c r="E200" s="177"/>
      <c r="Z200" s="38"/>
    </row>
    <row r="201" spans="2:26" x14ac:dyDescent="0.2">
      <c r="B201" s="102">
        <f t="shared" si="2"/>
        <v>41644</v>
      </c>
      <c r="C201" s="191">
        <v>162</v>
      </c>
      <c r="D201" s="191">
        <v>135</v>
      </c>
      <c r="E201" s="177"/>
      <c r="Z201" s="38"/>
    </row>
    <row r="202" spans="2:26" x14ac:dyDescent="0.2">
      <c r="B202" s="102">
        <f t="shared" si="2"/>
        <v>41645</v>
      </c>
      <c r="C202" s="191">
        <v>685</v>
      </c>
      <c r="D202" s="191">
        <v>554</v>
      </c>
      <c r="E202" s="177"/>
      <c r="Z202" s="38"/>
    </row>
    <row r="203" spans="2:26" x14ac:dyDescent="0.2">
      <c r="B203" s="102">
        <f t="shared" si="2"/>
        <v>41646</v>
      </c>
      <c r="C203" s="191">
        <v>653</v>
      </c>
      <c r="D203" s="191">
        <v>537</v>
      </c>
      <c r="E203" s="177"/>
      <c r="Z203" s="38"/>
    </row>
    <row r="204" spans="2:26" x14ac:dyDescent="0.2">
      <c r="B204" s="102">
        <f t="shared" si="2"/>
        <v>41647</v>
      </c>
      <c r="C204" s="191">
        <v>782</v>
      </c>
      <c r="D204" s="191">
        <v>658</v>
      </c>
      <c r="E204" s="177"/>
      <c r="Z204" s="38"/>
    </row>
    <row r="205" spans="2:26" x14ac:dyDescent="0.2">
      <c r="B205" s="102">
        <f t="shared" si="2"/>
        <v>41648</v>
      </c>
      <c r="C205" s="191">
        <v>547</v>
      </c>
      <c r="D205" s="191">
        <v>491</v>
      </c>
      <c r="E205" s="177"/>
      <c r="Z205" s="38"/>
    </row>
    <row r="206" spans="2:26" x14ac:dyDescent="0.2">
      <c r="B206" s="102">
        <f t="shared" si="2"/>
        <v>41649</v>
      </c>
      <c r="C206" s="191">
        <v>696</v>
      </c>
      <c r="D206" s="191">
        <v>604</v>
      </c>
      <c r="E206" s="177"/>
      <c r="Z206" s="38"/>
    </row>
    <row r="207" spans="2:26" x14ac:dyDescent="0.2">
      <c r="B207" s="102">
        <f t="shared" ref="B207:B270" si="3">B206+1</f>
        <v>41650</v>
      </c>
      <c r="C207" s="191">
        <v>298</v>
      </c>
      <c r="D207" s="191">
        <v>188</v>
      </c>
      <c r="E207" s="177"/>
      <c r="Z207" s="38"/>
    </row>
    <row r="208" spans="2:26" x14ac:dyDescent="0.2">
      <c r="B208" s="102">
        <f t="shared" si="3"/>
        <v>41651</v>
      </c>
      <c r="C208" s="191">
        <v>91</v>
      </c>
      <c r="D208" s="191">
        <v>87</v>
      </c>
      <c r="E208" s="177"/>
      <c r="Z208" s="38"/>
    </row>
    <row r="209" spans="2:26" x14ac:dyDescent="0.2">
      <c r="B209" s="102">
        <f t="shared" si="3"/>
        <v>41652</v>
      </c>
      <c r="C209" s="191">
        <v>708</v>
      </c>
      <c r="D209" s="191">
        <v>543</v>
      </c>
      <c r="E209" s="177"/>
      <c r="Z209" s="38"/>
    </row>
    <row r="210" spans="2:26" x14ac:dyDescent="0.2">
      <c r="B210" s="102">
        <f t="shared" si="3"/>
        <v>41653</v>
      </c>
      <c r="C210" s="191">
        <v>794</v>
      </c>
      <c r="D210" s="191">
        <v>622</v>
      </c>
      <c r="E210" s="177"/>
      <c r="Z210" s="38"/>
    </row>
    <row r="211" spans="2:26" x14ac:dyDescent="0.2">
      <c r="B211" s="102">
        <f t="shared" si="3"/>
        <v>41654</v>
      </c>
      <c r="C211" s="191">
        <v>1117</v>
      </c>
      <c r="D211" s="191">
        <v>656</v>
      </c>
      <c r="E211" s="177"/>
      <c r="Z211" s="38"/>
    </row>
    <row r="212" spans="2:26" x14ac:dyDescent="0.2">
      <c r="B212" s="102">
        <f t="shared" si="3"/>
        <v>41655</v>
      </c>
      <c r="C212" s="191">
        <v>1224</v>
      </c>
      <c r="D212" s="191">
        <v>586</v>
      </c>
      <c r="E212" s="177"/>
      <c r="Z212" s="38"/>
    </row>
    <row r="213" spans="2:26" x14ac:dyDescent="0.2">
      <c r="B213" s="102">
        <f t="shared" si="3"/>
        <v>41656</v>
      </c>
      <c r="C213" s="191">
        <v>741</v>
      </c>
      <c r="D213" s="191">
        <v>571</v>
      </c>
      <c r="E213" s="177"/>
      <c r="Z213" s="38"/>
    </row>
    <row r="214" spans="2:26" x14ac:dyDescent="0.2">
      <c r="B214" s="102">
        <f t="shared" si="3"/>
        <v>41657</v>
      </c>
      <c r="C214" s="191">
        <v>265</v>
      </c>
      <c r="D214" s="191">
        <v>188</v>
      </c>
      <c r="E214" s="177"/>
      <c r="Z214" s="38"/>
    </row>
    <row r="215" spans="2:26" x14ac:dyDescent="0.2">
      <c r="B215" s="102">
        <f t="shared" si="3"/>
        <v>41658</v>
      </c>
      <c r="C215" s="191">
        <v>149</v>
      </c>
      <c r="D215" s="191">
        <v>130</v>
      </c>
      <c r="E215" s="177"/>
      <c r="Z215" s="38"/>
    </row>
    <row r="216" spans="2:26" x14ac:dyDescent="0.2">
      <c r="B216" s="102">
        <f t="shared" si="3"/>
        <v>41659</v>
      </c>
      <c r="C216" s="191">
        <v>981</v>
      </c>
      <c r="D216" s="191">
        <v>642</v>
      </c>
      <c r="E216" s="177"/>
      <c r="Z216" s="38"/>
    </row>
    <row r="217" spans="2:26" x14ac:dyDescent="0.2">
      <c r="B217" s="102">
        <f t="shared" si="3"/>
        <v>41660</v>
      </c>
      <c r="C217" s="191">
        <v>1011</v>
      </c>
      <c r="D217" s="191">
        <v>650</v>
      </c>
      <c r="E217" s="177"/>
      <c r="Z217" s="38"/>
    </row>
    <row r="218" spans="2:26" x14ac:dyDescent="0.2">
      <c r="B218" s="102">
        <f t="shared" si="3"/>
        <v>41661</v>
      </c>
      <c r="C218" s="191">
        <v>778</v>
      </c>
      <c r="D218" s="191">
        <v>614</v>
      </c>
      <c r="E218" s="177"/>
      <c r="Z218" s="38"/>
    </row>
    <row r="219" spans="2:26" x14ac:dyDescent="0.2">
      <c r="B219" s="102">
        <f t="shared" si="3"/>
        <v>41662</v>
      </c>
      <c r="C219" s="191">
        <v>715</v>
      </c>
      <c r="D219" s="191">
        <v>612</v>
      </c>
      <c r="E219" s="177"/>
      <c r="Z219" s="38"/>
    </row>
    <row r="220" spans="2:26" x14ac:dyDescent="0.2">
      <c r="B220" s="102">
        <f t="shared" si="3"/>
        <v>41663</v>
      </c>
      <c r="C220" s="191">
        <v>703</v>
      </c>
      <c r="D220" s="191">
        <v>553</v>
      </c>
      <c r="E220" s="177"/>
      <c r="Z220" s="38"/>
    </row>
    <row r="221" spans="2:26" x14ac:dyDescent="0.2">
      <c r="B221" s="102">
        <f t="shared" si="3"/>
        <v>41664</v>
      </c>
      <c r="C221" s="191">
        <v>235</v>
      </c>
      <c r="D221" s="191">
        <v>201</v>
      </c>
      <c r="E221" s="177"/>
      <c r="Z221" s="38"/>
    </row>
    <row r="222" spans="2:26" x14ac:dyDescent="0.2">
      <c r="B222" s="102">
        <f t="shared" si="3"/>
        <v>41665</v>
      </c>
      <c r="C222" s="191">
        <v>105</v>
      </c>
      <c r="D222" s="191">
        <v>89</v>
      </c>
      <c r="E222" s="177"/>
      <c r="Z222" s="38"/>
    </row>
    <row r="223" spans="2:26" x14ac:dyDescent="0.2">
      <c r="B223" s="102">
        <f t="shared" si="3"/>
        <v>41666</v>
      </c>
      <c r="C223" s="191">
        <v>260</v>
      </c>
      <c r="D223" s="191">
        <v>206</v>
      </c>
      <c r="E223" s="177"/>
      <c r="Z223" s="38"/>
    </row>
    <row r="224" spans="2:26" x14ac:dyDescent="0.2">
      <c r="B224" s="102">
        <f t="shared" si="3"/>
        <v>41667</v>
      </c>
      <c r="C224" s="191">
        <v>792</v>
      </c>
      <c r="D224" s="191">
        <v>661</v>
      </c>
      <c r="E224" s="177"/>
      <c r="Z224" s="38"/>
    </row>
    <row r="225" spans="2:26" x14ac:dyDescent="0.2">
      <c r="B225" s="102">
        <f t="shared" si="3"/>
        <v>41668</v>
      </c>
      <c r="C225" s="191">
        <v>912</v>
      </c>
      <c r="D225" s="191">
        <v>579</v>
      </c>
      <c r="E225" s="177"/>
      <c r="Z225" s="38"/>
    </row>
    <row r="226" spans="2:26" x14ac:dyDescent="0.2">
      <c r="B226" s="102">
        <f t="shared" si="3"/>
        <v>41669</v>
      </c>
      <c r="C226" s="191">
        <v>755</v>
      </c>
      <c r="D226" s="191">
        <v>591</v>
      </c>
      <c r="E226" s="177"/>
      <c r="Z226" s="38"/>
    </row>
    <row r="227" spans="2:26" x14ac:dyDescent="0.2">
      <c r="B227" s="102">
        <f t="shared" si="3"/>
        <v>41670</v>
      </c>
      <c r="C227" s="191">
        <v>743</v>
      </c>
      <c r="D227" s="191">
        <v>519</v>
      </c>
      <c r="E227" s="177"/>
      <c r="Z227" s="38"/>
    </row>
    <row r="228" spans="2:26" x14ac:dyDescent="0.2">
      <c r="B228" s="102">
        <f t="shared" si="3"/>
        <v>41671</v>
      </c>
      <c r="C228" s="191">
        <v>184</v>
      </c>
      <c r="D228" s="191">
        <v>147</v>
      </c>
      <c r="E228" s="177"/>
      <c r="Z228" s="38"/>
    </row>
    <row r="229" spans="2:26" x14ac:dyDescent="0.2">
      <c r="B229" s="102">
        <f t="shared" si="3"/>
        <v>41672</v>
      </c>
      <c r="C229" s="191">
        <v>210</v>
      </c>
      <c r="D229" s="191">
        <v>141</v>
      </c>
      <c r="E229" s="177"/>
      <c r="Z229" s="38"/>
    </row>
    <row r="230" spans="2:26" x14ac:dyDescent="0.2">
      <c r="B230" s="102">
        <f t="shared" si="3"/>
        <v>41673</v>
      </c>
      <c r="C230" s="191">
        <v>851</v>
      </c>
      <c r="D230" s="191">
        <v>551</v>
      </c>
      <c r="E230" s="177"/>
      <c r="Z230" s="38"/>
    </row>
    <row r="231" spans="2:26" x14ac:dyDescent="0.2">
      <c r="B231" s="102">
        <f t="shared" si="3"/>
        <v>41674</v>
      </c>
      <c r="C231" s="191">
        <v>771</v>
      </c>
      <c r="D231" s="191">
        <v>530</v>
      </c>
      <c r="E231" s="177"/>
      <c r="Z231" s="38"/>
    </row>
    <row r="232" spans="2:26" x14ac:dyDescent="0.2">
      <c r="B232" s="102">
        <f t="shared" si="3"/>
        <v>41675</v>
      </c>
      <c r="C232" s="191">
        <v>739</v>
      </c>
      <c r="D232" s="191">
        <v>586</v>
      </c>
      <c r="E232" s="177"/>
      <c r="Z232" s="38"/>
    </row>
    <row r="233" spans="2:26" x14ac:dyDescent="0.2">
      <c r="B233" s="102">
        <f t="shared" si="3"/>
        <v>41676</v>
      </c>
      <c r="C233" s="191">
        <v>757</v>
      </c>
      <c r="D233" s="191">
        <v>573</v>
      </c>
      <c r="E233" s="177"/>
      <c r="Z233" s="38"/>
    </row>
    <row r="234" spans="2:26" x14ac:dyDescent="0.2">
      <c r="B234" s="102">
        <f t="shared" si="3"/>
        <v>41677</v>
      </c>
      <c r="C234" s="191">
        <v>586</v>
      </c>
      <c r="D234" s="191">
        <v>469</v>
      </c>
      <c r="E234" s="177"/>
      <c r="Z234" s="38"/>
    </row>
    <row r="235" spans="2:26" x14ac:dyDescent="0.2">
      <c r="B235" s="102">
        <f t="shared" si="3"/>
        <v>41678</v>
      </c>
      <c r="C235" s="191">
        <v>233</v>
      </c>
      <c r="D235" s="191">
        <v>175</v>
      </c>
      <c r="E235" s="177"/>
      <c r="Z235" s="38"/>
    </row>
    <row r="236" spans="2:26" x14ac:dyDescent="0.2">
      <c r="B236" s="102">
        <f t="shared" si="3"/>
        <v>41679</v>
      </c>
      <c r="C236" s="191">
        <v>189</v>
      </c>
      <c r="D236" s="191">
        <v>181</v>
      </c>
      <c r="E236" s="177"/>
      <c r="Z236" s="38"/>
    </row>
    <row r="237" spans="2:26" x14ac:dyDescent="0.2">
      <c r="B237" s="102">
        <f t="shared" si="3"/>
        <v>41680</v>
      </c>
      <c r="C237" s="191">
        <v>730</v>
      </c>
      <c r="D237" s="191">
        <v>572</v>
      </c>
      <c r="E237" s="177"/>
      <c r="Z237" s="38"/>
    </row>
    <row r="238" spans="2:26" x14ac:dyDescent="0.2">
      <c r="B238" s="102">
        <f t="shared" si="3"/>
        <v>41681</v>
      </c>
      <c r="C238" s="191">
        <v>871</v>
      </c>
      <c r="D238" s="191">
        <v>658</v>
      </c>
      <c r="E238" s="177"/>
      <c r="Z238" s="38"/>
    </row>
    <row r="239" spans="2:26" x14ac:dyDescent="0.2">
      <c r="B239" s="102">
        <f t="shared" si="3"/>
        <v>41682</v>
      </c>
      <c r="C239" s="191">
        <v>794</v>
      </c>
      <c r="D239" s="191">
        <v>642</v>
      </c>
      <c r="E239" s="177"/>
      <c r="Z239" s="38"/>
    </row>
    <row r="240" spans="2:26" x14ac:dyDescent="0.2">
      <c r="B240" s="102">
        <f t="shared" si="3"/>
        <v>41683</v>
      </c>
      <c r="C240" s="191">
        <v>777</v>
      </c>
      <c r="D240" s="191">
        <v>655</v>
      </c>
      <c r="E240" s="177"/>
      <c r="Z240" s="38"/>
    </row>
    <row r="241" spans="2:26" x14ac:dyDescent="0.2">
      <c r="B241" s="102">
        <f t="shared" si="3"/>
        <v>41684</v>
      </c>
      <c r="C241" s="191">
        <v>665</v>
      </c>
      <c r="D241" s="191">
        <v>500</v>
      </c>
      <c r="E241" s="177"/>
      <c r="Z241" s="38"/>
    </row>
    <row r="242" spans="2:26" x14ac:dyDescent="0.2">
      <c r="B242" s="102">
        <f t="shared" si="3"/>
        <v>41685</v>
      </c>
      <c r="C242" s="191">
        <v>345</v>
      </c>
      <c r="D242" s="191">
        <v>196</v>
      </c>
      <c r="E242" s="177"/>
      <c r="Z242" s="38"/>
    </row>
    <row r="243" spans="2:26" x14ac:dyDescent="0.2">
      <c r="B243" s="102">
        <f t="shared" si="3"/>
        <v>41686</v>
      </c>
      <c r="C243" s="191">
        <v>411</v>
      </c>
      <c r="D243" s="191">
        <v>245</v>
      </c>
      <c r="E243" s="177"/>
      <c r="Z243" s="38"/>
    </row>
    <row r="244" spans="2:26" x14ac:dyDescent="0.2">
      <c r="B244" s="102">
        <f t="shared" si="3"/>
        <v>41687</v>
      </c>
      <c r="C244" s="191">
        <v>763</v>
      </c>
      <c r="D244" s="191">
        <v>624</v>
      </c>
      <c r="E244" s="177"/>
      <c r="Z244" s="38"/>
    </row>
    <row r="245" spans="2:26" x14ac:dyDescent="0.2">
      <c r="B245" s="102">
        <f t="shared" si="3"/>
        <v>41688</v>
      </c>
      <c r="C245" s="191">
        <v>721</v>
      </c>
      <c r="D245" s="191">
        <v>622</v>
      </c>
      <c r="E245" s="177"/>
      <c r="Z245" s="38"/>
    </row>
    <row r="246" spans="2:26" x14ac:dyDescent="0.2">
      <c r="B246" s="102">
        <f t="shared" si="3"/>
        <v>41689</v>
      </c>
      <c r="C246" s="191">
        <v>805</v>
      </c>
      <c r="D246" s="191">
        <v>596</v>
      </c>
      <c r="E246" s="177"/>
      <c r="Z246" s="38"/>
    </row>
    <row r="247" spans="2:26" x14ac:dyDescent="0.2">
      <c r="B247" s="102">
        <f t="shared" si="3"/>
        <v>41690</v>
      </c>
      <c r="C247" s="191">
        <v>722</v>
      </c>
      <c r="D247" s="191">
        <v>553</v>
      </c>
      <c r="E247" s="177"/>
      <c r="Z247" s="38"/>
    </row>
    <row r="248" spans="2:26" x14ac:dyDescent="0.2">
      <c r="B248" s="102">
        <f t="shared" si="3"/>
        <v>41691</v>
      </c>
      <c r="C248" s="191">
        <v>725</v>
      </c>
      <c r="D248" s="191">
        <v>613</v>
      </c>
      <c r="E248" s="177"/>
      <c r="Z248" s="38"/>
    </row>
    <row r="249" spans="2:26" x14ac:dyDescent="0.2">
      <c r="B249" s="102">
        <f t="shared" si="3"/>
        <v>41692</v>
      </c>
      <c r="C249" s="191">
        <v>129</v>
      </c>
      <c r="D249" s="191">
        <v>117</v>
      </c>
      <c r="E249" s="177"/>
      <c r="Z249" s="38"/>
    </row>
    <row r="250" spans="2:26" x14ac:dyDescent="0.2">
      <c r="B250" s="102">
        <f t="shared" si="3"/>
        <v>41693</v>
      </c>
      <c r="C250" s="191">
        <v>107</v>
      </c>
      <c r="D250" s="191">
        <v>102</v>
      </c>
      <c r="E250" s="177"/>
      <c r="Z250" s="38"/>
    </row>
    <row r="251" spans="2:26" x14ac:dyDescent="0.2">
      <c r="B251" s="102">
        <f t="shared" si="3"/>
        <v>41694</v>
      </c>
      <c r="C251" s="191">
        <v>920</v>
      </c>
      <c r="D251" s="191">
        <v>658</v>
      </c>
      <c r="E251" s="177"/>
      <c r="Z251" s="38"/>
    </row>
    <row r="252" spans="2:26" x14ac:dyDescent="0.2">
      <c r="B252" s="102">
        <f t="shared" si="3"/>
        <v>41695</v>
      </c>
      <c r="C252" s="191">
        <v>781</v>
      </c>
      <c r="D252" s="191">
        <v>637</v>
      </c>
      <c r="E252" s="177"/>
      <c r="Z252" s="38"/>
    </row>
    <row r="253" spans="2:26" x14ac:dyDescent="0.2">
      <c r="B253" s="102">
        <f t="shared" si="3"/>
        <v>41696</v>
      </c>
      <c r="C253" s="191">
        <v>946</v>
      </c>
      <c r="D253" s="191">
        <v>668</v>
      </c>
      <c r="E253" s="177"/>
      <c r="Z253" s="38"/>
    </row>
    <row r="254" spans="2:26" x14ac:dyDescent="0.2">
      <c r="B254" s="102">
        <f t="shared" si="3"/>
        <v>41697</v>
      </c>
      <c r="C254" s="191">
        <v>892</v>
      </c>
      <c r="D254" s="191">
        <v>693</v>
      </c>
      <c r="E254" s="177"/>
      <c r="Z254" s="38"/>
    </row>
    <row r="255" spans="2:26" x14ac:dyDescent="0.2">
      <c r="B255" s="102">
        <f t="shared" si="3"/>
        <v>41698</v>
      </c>
      <c r="C255" s="191">
        <v>824</v>
      </c>
      <c r="D255" s="191">
        <v>518</v>
      </c>
      <c r="E255" s="177"/>
      <c r="Z255" s="38"/>
    </row>
    <row r="256" spans="2:26" x14ac:dyDescent="0.2">
      <c r="B256" s="102">
        <f t="shared" si="3"/>
        <v>41699</v>
      </c>
      <c r="C256" s="191">
        <v>354</v>
      </c>
      <c r="D256" s="191">
        <v>188</v>
      </c>
      <c r="E256" s="177"/>
      <c r="Z256" s="38"/>
    </row>
    <row r="257" spans="2:26" x14ac:dyDescent="0.2">
      <c r="B257" s="102">
        <f t="shared" si="3"/>
        <v>41700</v>
      </c>
      <c r="C257" s="191">
        <v>158</v>
      </c>
      <c r="D257" s="191">
        <v>145</v>
      </c>
      <c r="E257" s="177"/>
      <c r="Z257" s="38"/>
    </row>
    <row r="258" spans="2:26" x14ac:dyDescent="0.2">
      <c r="B258" s="102">
        <f t="shared" si="3"/>
        <v>41701</v>
      </c>
      <c r="C258" s="191">
        <v>896</v>
      </c>
      <c r="D258" s="191">
        <v>690</v>
      </c>
      <c r="E258" s="177"/>
      <c r="Z258" s="38"/>
    </row>
    <row r="259" spans="2:26" x14ac:dyDescent="0.2">
      <c r="B259" s="102">
        <f t="shared" si="3"/>
        <v>41702</v>
      </c>
      <c r="C259" s="191">
        <v>821</v>
      </c>
      <c r="D259" s="191">
        <v>623</v>
      </c>
      <c r="E259" s="177"/>
      <c r="Z259" s="38"/>
    </row>
    <row r="260" spans="2:26" x14ac:dyDescent="0.2">
      <c r="B260" s="102">
        <f t="shared" si="3"/>
        <v>41703</v>
      </c>
      <c r="C260" s="191">
        <v>776</v>
      </c>
      <c r="D260" s="191">
        <v>673</v>
      </c>
      <c r="E260" s="177"/>
      <c r="Z260" s="38"/>
    </row>
    <row r="261" spans="2:26" x14ac:dyDescent="0.2">
      <c r="B261" s="102">
        <f t="shared" si="3"/>
        <v>41704</v>
      </c>
      <c r="C261" s="191">
        <v>759</v>
      </c>
      <c r="D261" s="191">
        <v>595</v>
      </c>
      <c r="E261" s="177"/>
      <c r="Z261" s="38"/>
    </row>
    <row r="262" spans="2:26" x14ac:dyDescent="0.2">
      <c r="B262" s="102">
        <f t="shared" si="3"/>
        <v>41705</v>
      </c>
      <c r="C262" s="191">
        <v>1492</v>
      </c>
      <c r="D262" s="191">
        <v>714</v>
      </c>
      <c r="E262" s="177"/>
      <c r="Z262" s="38"/>
    </row>
    <row r="263" spans="2:26" x14ac:dyDescent="0.2">
      <c r="B263" s="102">
        <f t="shared" si="3"/>
        <v>41706</v>
      </c>
      <c r="C263" s="191">
        <v>342</v>
      </c>
      <c r="D263" s="191">
        <v>223</v>
      </c>
      <c r="E263" s="177"/>
      <c r="Z263" s="38"/>
    </row>
    <row r="264" spans="2:26" x14ac:dyDescent="0.2">
      <c r="B264" s="102">
        <f t="shared" si="3"/>
        <v>41707</v>
      </c>
      <c r="C264" s="191">
        <v>262</v>
      </c>
      <c r="D264" s="191">
        <v>180</v>
      </c>
      <c r="E264" s="177"/>
      <c r="Z264" s="38"/>
    </row>
    <row r="265" spans="2:26" x14ac:dyDescent="0.2">
      <c r="B265" s="102">
        <f t="shared" si="3"/>
        <v>41708</v>
      </c>
      <c r="C265" s="191">
        <v>761</v>
      </c>
      <c r="D265" s="191">
        <v>619</v>
      </c>
      <c r="E265" s="177"/>
      <c r="Z265" s="38"/>
    </row>
    <row r="266" spans="2:26" x14ac:dyDescent="0.2">
      <c r="B266" s="102">
        <f t="shared" si="3"/>
        <v>41709</v>
      </c>
      <c r="C266" s="191">
        <v>805</v>
      </c>
      <c r="D266" s="191">
        <v>636</v>
      </c>
      <c r="E266" s="177"/>
      <c r="Z266" s="38"/>
    </row>
    <row r="267" spans="2:26" x14ac:dyDescent="0.2">
      <c r="B267" s="102">
        <f t="shared" si="3"/>
        <v>41710</v>
      </c>
      <c r="C267" s="191">
        <v>741</v>
      </c>
      <c r="D267" s="191">
        <v>619</v>
      </c>
      <c r="E267" s="177"/>
      <c r="Z267" s="38"/>
    </row>
    <row r="268" spans="2:26" x14ac:dyDescent="0.2">
      <c r="B268" s="102">
        <f t="shared" si="3"/>
        <v>41711</v>
      </c>
      <c r="C268" s="191">
        <v>745</v>
      </c>
      <c r="D268" s="191">
        <v>579</v>
      </c>
      <c r="E268" s="177"/>
      <c r="Z268" s="38"/>
    </row>
    <row r="269" spans="2:26" x14ac:dyDescent="0.2">
      <c r="B269" s="102">
        <f t="shared" si="3"/>
        <v>41712</v>
      </c>
      <c r="C269" s="191">
        <v>641</v>
      </c>
      <c r="D269" s="191">
        <v>527</v>
      </c>
      <c r="E269" s="177"/>
      <c r="Z269" s="38"/>
    </row>
    <row r="270" spans="2:26" x14ac:dyDescent="0.2">
      <c r="B270" s="102">
        <f t="shared" si="3"/>
        <v>41713</v>
      </c>
      <c r="C270" s="191">
        <v>1020</v>
      </c>
      <c r="D270" s="191">
        <v>172</v>
      </c>
      <c r="E270" s="177"/>
      <c r="Z270" s="38"/>
    </row>
    <row r="271" spans="2:26" x14ac:dyDescent="0.2">
      <c r="B271" s="102">
        <f t="shared" ref="B271:B334" si="4">B270+1</f>
        <v>41714</v>
      </c>
      <c r="C271" s="191">
        <v>443</v>
      </c>
      <c r="D271" s="191">
        <v>256</v>
      </c>
      <c r="E271" s="177"/>
      <c r="Z271" s="38"/>
    </row>
    <row r="272" spans="2:26" x14ac:dyDescent="0.2">
      <c r="B272" s="102">
        <f t="shared" si="4"/>
        <v>41715</v>
      </c>
      <c r="C272" s="191">
        <v>865</v>
      </c>
      <c r="D272" s="191">
        <v>645</v>
      </c>
      <c r="E272" s="177"/>
      <c r="Z272" s="38"/>
    </row>
    <row r="273" spans="2:26" x14ac:dyDescent="0.2">
      <c r="B273" s="102">
        <f t="shared" si="4"/>
        <v>41716</v>
      </c>
      <c r="C273" s="191">
        <v>1162</v>
      </c>
      <c r="D273" s="191">
        <v>683</v>
      </c>
      <c r="E273" s="177"/>
      <c r="Z273" s="38"/>
    </row>
    <row r="274" spans="2:26" x14ac:dyDescent="0.2">
      <c r="B274" s="102">
        <f t="shared" si="4"/>
        <v>41717</v>
      </c>
      <c r="C274" s="191">
        <v>812</v>
      </c>
      <c r="D274" s="191">
        <v>666</v>
      </c>
      <c r="E274" s="177"/>
      <c r="Z274" s="38"/>
    </row>
    <row r="275" spans="2:26" x14ac:dyDescent="0.2">
      <c r="B275" s="102">
        <f t="shared" si="4"/>
        <v>41718</v>
      </c>
      <c r="C275" s="191">
        <v>781</v>
      </c>
      <c r="D275" s="191">
        <v>692</v>
      </c>
      <c r="E275" s="177"/>
      <c r="Z275" s="38"/>
    </row>
    <row r="276" spans="2:26" x14ac:dyDescent="0.2">
      <c r="B276" s="102">
        <f t="shared" si="4"/>
        <v>41719</v>
      </c>
      <c r="C276" s="191">
        <v>702</v>
      </c>
      <c r="D276" s="191">
        <v>581</v>
      </c>
      <c r="E276" s="177"/>
      <c r="Z276" s="38"/>
    </row>
    <row r="277" spans="2:26" x14ac:dyDescent="0.2">
      <c r="B277" s="102">
        <f t="shared" si="4"/>
        <v>41720</v>
      </c>
      <c r="C277" s="191">
        <v>239</v>
      </c>
      <c r="D277" s="191">
        <v>84</v>
      </c>
      <c r="E277" s="177"/>
      <c r="Z277" s="38"/>
    </row>
    <row r="278" spans="2:26" x14ac:dyDescent="0.2">
      <c r="B278" s="102">
        <f t="shared" si="4"/>
        <v>41721</v>
      </c>
      <c r="C278" s="191">
        <v>161</v>
      </c>
      <c r="D278" s="191">
        <v>137</v>
      </c>
      <c r="E278" s="177"/>
      <c r="Z278" s="38"/>
    </row>
    <row r="279" spans="2:26" x14ac:dyDescent="0.2">
      <c r="B279" s="102">
        <f t="shared" si="4"/>
        <v>41722</v>
      </c>
      <c r="C279" s="191">
        <v>925</v>
      </c>
      <c r="D279" s="191">
        <v>729</v>
      </c>
      <c r="E279" s="177"/>
      <c r="Z279" s="38"/>
    </row>
    <row r="280" spans="2:26" x14ac:dyDescent="0.2">
      <c r="B280" s="102">
        <f t="shared" si="4"/>
        <v>41723</v>
      </c>
      <c r="C280" s="191">
        <v>828</v>
      </c>
      <c r="D280" s="191">
        <v>670</v>
      </c>
      <c r="E280" s="177"/>
      <c r="Z280" s="38"/>
    </row>
    <row r="281" spans="2:26" x14ac:dyDescent="0.2">
      <c r="B281" s="102">
        <f t="shared" si="4"/>
        <v>41724</v>
      </c>
      <c r="C281" s="191">
        <v>831</v>
      </c>
      <c r="D281" s="191">
        <v>660</v>
      </c>
      <c r="E281" s="177"/>
      <c r="Z281" s="38"/>
    </row>
    <row r="282" spans="2:26" x14ac:dyDescent="0.2">
      <c r="B282" s="102">
        <f t="shared" si="4"/>
        <v>41725</v>
      </c>
      <c r="C282" s="191">
        <v>762</v>
      </c>
      <c r="D282" s="191">
        <v>650</v>
      </c>
      <c r="E282" s="177"/>
      <c r="Z282" s="38"/>
    </row>
    <row r="283" spans="2:26" x14ac:dyDescent="0.2">
      <c r="B283" s="102">
        <f t="shared" si="4"/>
        <v>41726</v>
      </c>
      <c r="C283" s="191">
        <v>796</v>
      </c>
      <c r="D283" s="191">
        <v>584</v>
      </c>
      <c r="E283" s="177"/>
      <c r="Z283" s="38"/>
    </row>
    <row r="284" spans="2:26" x14ac:dyDescent="0.2">
      <c r="B284" s="102">
        <f t="shared" si="4"/>
        <v>41727</v>
      </c>
      <c r="C284" s="191">
        <v>369</v>
      </c>
      <c r="D284" s="191">
        <v>180</v>
      </c>
      <c r="E284" s="177"/>
      <c r="Z284" s="38"/>
    </row>
    <row r="285" spans="2:26" x14ac:dyDescent="0.2">
      <c r="B285" s="102">
        <f t="shared" si="4"/>
        <v>41728</v>
      </c>
      <c r="C285" s="191">
        <v>672</v>
      </c>
      <c r="D285" s="191">
        <v>143</v>
      </c>
      <c r="E285" s="177"/>
      <c r="Z285" s="38"/>
    </row>
    <row r="286" spans="2:26" x14ac:dyDescent="0.2">
      <c r="B286" s="102">
        <f t="shared" si="4"/>
        <v>41729</v>
      </c>
      <c r="C286" s="191">
        <v>1046</v>
      </c>
      <c r="D286" s="191">
        <v>739</v>
      </c>
      <c r="E286" s="177"/>
      <c r="Z286" s="38"/>
    </row>
    <row r="287" spans="2:26" x14ac:dyDescent="0.2">
      <c r="B287" s="102">
        <f t="shared" si="4"/>
        <v>41730</v>
      </c>
      <c r="C287" s="191">
        <v>779</v>
      </c>
      <c r="D287" s="191">
        <v>595</v>
      </c>
      <c r="E287" s="177"/>
      <c r="Z287" s="38"/>
    </row>
    <row r="288" spans="2:26" x14ac:dyDescent="0.2">
      <c r="B288" s="102">
        <f t="shared" si="4"/>
        <v>41731</v>
      </c>
      <c r="C288" s="191">
        <v>801</v>
      </c>
      <c r="D288" s="191">
        <v>656</v>
      </c>
      <c r="E288" s="177"/>
      <c r="Z288" s="38"/>
    </row>
    <row r="289" spans="2:26" x14ac:dyDescent="0.2">
      <c r="B289" s="102">
        <f t="shared" si="4"/>
        <v>41732</v>
      </c>
      <c r="C289" s="191">
        <v>790</v>
      </c>
      <c r="D289" s="191">
        <v>632</v>
      </c>
      <c r="E289" s="177"/>
      <c r="Z289" s="38"/>
    </row>
    <row r="290" spans="2:26" x14ac:dyDescent="0.2">
      <c r="B290" s="102">
        <f t="shared" si="4"/>
        <v>41733</v>
      </c>
      <c r="C290" s="191">
        <v>719</v>
      </c>
      <c r="D290" s="191">
        <v>530</v>
      </c>
      <c r="E290" s="177"/>
      <c r="Z290" s="38"/>
    </row>
    <row r="291" spans="2:26" x14ac:dyDescent="0.2">
      <c r="B291" s="102">
        <f t="shared" si="4"/>
        <v>41734</v>
      </c>
      <c r="C291" s="191">
        <v>201</v>
      </c>
      <c r="D291" s="191">
        <v>139</v>
      </c>
      <c r="E291" s="177"/>
      <c r="Z291" s="38"/>
    </row>
    <row r="292" spans="2:26" x14ac:dyDescent="0.2">
      <c r="B292" s="102">
        <f t="shared" si="4"/>
        <v>41735</v>
      </c>
      <c r="C292" s="191">
        <v>262</v>
      </c>
      <c r="D292" s="191">
        <v>151</v>
      </c>
      <c r="E292" s="177"/>
      <c r="Z292" s="38"/>
    </row>
    <row r="293" spans="2:26" x14ac:dyDescent="0.2">
      <c r="B293" s="102">
        <f t="shared" si="4"/>
        <v>41736</v>
      </c>
      <c r="C293" s="191">
        <v>871</v>
      </c>
      <c r="D293" s="191">
        <v>645</v>
      </c>
      <c r="E293" s="177"/>
      <c r="Z293" s="38"/>
    </row>
    <row r="294" spans="2:26" x14ac:dyDescent="0.2">
      <c r="B294" s="102">
        <f t="shared" si="4"/>
        <v>41737</v>
      </c>
      <c r="C294" s="191">
        <v>786</v>
      </c>
      <c r="D294" s="191">
        <v>623</v>
      </c>
      <c r="E294" s="177"/>
      <c r="Z294" s="38"/>
    </row>
    <row r="295" spans="2:26" x14ac:dyDescent="0.2">
      <c r="B295" s="102">
        <f t="shared" si="4"/>
        <v>41738</v>
      </c>
      <c r="C295" s="191">
        <v>778</v>
      </c>
      <c r="D295" s="191">
        <v>558</v>
      </c>
      <c r="E295" s="177"/>
      <c r="Z295" s="38"/>
    </row>
    <row r="296" spans="2:26" x14ac:dyDescent="0.2">
      <c r="B296" s="102">
        <f t="shared" si="4"/>
        <v>41739</v>
      </c>
      <c r="C296" s="191">
        <v>788</v>
      </c>
      <c r="D296" s="191">
        <v>567</v>
      </c>
      <c r="E296" s="177"/>
      <c r="Z296" s="38"/>
    </row>
    <row r="297" spans="2:26" x14ac:dyDescent="0.2">
      <c r="B297" s="102">
        <f t="shared" si="4"/>
        <v>41740</v>
      </c>
      <c r="C297" s="191">
        <v>722</v>
      </c>
      <c r="D297" s="191">
        <v>560</v>
      </c>
      <c r="E297" s="177"/>
      <c r="Z297" s="38"/>
    </row>
    <row r="298" spans="2:26" x14ac:dyDescent="0.2">
      <c r="B298" s="102">
        <f t="shared" si="4"/>
        <v>41741</v>
      </c>
      <c r="C298" s="191">
        <v>225</v>
      </c>
      <c r="D298" s="191">
        <v>181</v>
      </c>
      <c r="E298" s="177"/>
      <c r="Z298" s="38"/>
    </row>
    <row r="299" spans="2:26" x14ac:dyDescent="0.2">
      <c r="B299" s="102">
        <f t="shared" si="4"/>
        <v>41742</v>
      </c>
      <c r="C299" s="191">
        <v>126</v>
      </c>
      <c r="D299" s="191">
        <v>122</v>
      </c>
      <c r="E299" s="177"/>
      <c r="Z299" s="38"/>
    </row>
    <row r="300" spans="2:26" x14ac:dyDescent="0.2">
      <c r="B300" s="102">
        <f t="shared" si="4"/>
        <v>41743</v>
      </c>
      <c r="C300" s="191">
        <v>748</v>
      </c>
      <c r="D300" s="191">
        <v>582</v>
      </c>
      <c r="E300" s="177"/>
      <c r="Z300" s="38"/>
    </row>
    <row r="301" spans="2:26" x14ac:dyDescent="0.2">
      <c r="B301" s="102">
        <f t="shared" si="4"/>
        <v>41744</v>
      </c>
      <c r="C301" s="191">
        <v>698</v>
      </c>
      <c r="D301" s="191">
        <v>538</v>
      </c>
      <c r="E301" s="177"/>
      <c r="Z301" s="38"/>
    </row>
    <row r="302" spans="2:26" x14ac:dyDescent="0.2">
      <c r="B302" s="102">
        <f t="shared" si="4"/>
        <v>41745</v>
      </c>
      <c r="C302" s="191">
        <v>709</v>
      </c>
      <c r="D302" s="191">
        <v>520</v>
      </c>
      <c r="E302" s="177"/>
      <c r="Z302" s="38"/>
    </row>
    <row r="303" spans="2:26" x14ac:dyDescent="0.2">
      <c r="B303" s="102">
        <f t="shared" si="4"/>
        <v>41746</v>
      </c>
      <c r="C303" s="191">
        <v>629</v>
      </c>
      <c r="D303" s="191">
        <v>452</v>
      </c>
      <c r="E303" s="177"/>
      <c r="Z303" s="38"/>
    </row>
    <row r="304" spans="2:26" x14ac:dyDescent="0.2">
      <c r="B304" s="102">
        <f t="shared" si="4"/>
        <v>41747</v>
      </c>
      <c r="C304" s="191">
        <v>108</v>
      </c>
      <c r="D304" s="191">
        <v>103</v>
      </c>
      <c r="E304" s="177"/>
      <c r="Z304" s="38"/>
    </row>
    <row r="305" spans="2:26" x14ac:dyDescent="0.2">
      <c r="B305" s="102">
        <f t="shared" si="4"/>
        <v>41748</v>
      </c>
      <c r="C305" s="191">
        <v>99</v>
      </c>
      <c r="D305" s="191">
        <v>98</v>
      </c>
      <c r="E305" s="177"/>
      <c r="Z305" s="38"/>
    </row>
    <row r="306" spans="2:26" x14ac:dyDescent="0.2">
      <c r="B306" s="102">
        <f t="shared" si="4"/>
        <v>41749</v>
      </c>
      <c r="C306" s="191">
        <v>72</v>
      </c>
      <c r="D306" s="191">
        <v>69</v>
      </c>
      <c r="E306" s="177"/>
      <c r="Z306" s="38"/>
    </row>
    <row r="307" spans="2:26" x14ac:dyDescent="0.2">
      <c r="B307" s="102">
        <f t="shared" si="4"/>
        <v>41750</v>
      </c>
      <c r="C307" s="191">
        <v>122</v>
      </c>
      <c r="D307" s="191">
        <v>113</v>
      </c>
      <c r="E307" s="177"/>
      <c r="Z307" s="38"/>
    </row>
    <row r="308" spans="2:26" x14ac:dyDescent="0.2">
      <c r="B308" s="102">
        <f t="shared" si="4"/>
        <v>41751</v>
      </c>
      <c r="C308" s="191">
        <v>643</v>
      </c>
      <c r="D308" s="191">
        <v>469</v>
      </c>
      <c r="E308" s="177"/>
      <c r="Z308" s="38"/>
    </row>
    <row r="309" spans="2:26" x14ac:dyDescent="0.2">
      <c r="B309" s="102">
        <f t="shared" si="4"/>
        <v>41752</v>
      </c>
      <c r="C309" s="191">
        <v>602</v>
      </c>
      <c r="D309" s="191">
        <v>539</v>
      </c>
      <c r="E309" s="177"/>
      <c r="Z309" s="38"/>
    </row>
    <row r="310" spans="2:26" x14ac:dyDescent="0.2">
      <c r="B310" s="102">
        <f t="shared" si="4"/>
        <v>41753</v>
      </c>
      <c r="C310" s="191">
        <v>558</v>
      </c>
      <c r="D310" s="191">
        <v>420</v>
      </c>
      <c r="E310" s="177"/>
      <c r="Z310" s="38"/>
    </row>
    <row r="311" spans="2:26" x14ac:dyDescent="0.2">
      <c r="B311" s="102">
        <f t="shared" si="4"/>
        <v>41754</v>
      </c>
      <c r="C311" s="191">
        <v>147</v>
      </c>
      <c r="D311" s="191">
        <v>133</v>
      </c>
      <c r="E311" s="177"/>
      <c r="Z311" s="38"/>
    </row>
    <row r="312" spans="2:26" x14ac:dyDescent="0.2">
      <c r="B312" s="102">
        <f t="shared" si="4"/>
        <v>41755</v>
      </c>
      <c r="C312" s="191">
        <v>145</v>
      </c>
      <c r="D312" s="191">
        <v>123</v>
      </c>
      <c r="E312" s="177"/>
      <c r="Z312" s="38"/>
    </row>
    <row r="313" spans="2:26" x14ac:dyDescent="0.2">
      <c r="B313" s="102">
        <f t="shared" si="4"/>
        <v>41756</v>
      </c>
      <c r="C313" s="191">
        <v>79</v>
      </c>
      <c r="D313" s="191">
        <v>75</v>
      </c>
      <c r="E313" s="177"/>
      <c r="Z313" s="38"/>
    </row>
    <row r="314" spans="2:26" x14ac:dyDescent="0.2">
      <c r="B314" s="102">
        <f t="shared" si="4"/>
        <v>41757</v>
      </c>
      <c r="C314" s="191">
        <v>728</v>
      </c>
      <c r="D314" s="191">
        <v>546</v>
      </c>
      <c r="E314" s="177"/>
      <c r="Z314" s="38"/>
    </row>
    <row r="315" spans="2:26" x14ac:dyDescent="0.2">
      <c r="B315" s="102">
        <f t="shared" si="4"/>
        <v>41758</v>
      </c>
      <c r="C315" s="191">
        <v>744</v>
      </c>
      <c r="D315" s="191">
        <v>667</v>
      </c>
      <c r="E315" s="177"/>
      <c r="Z315" s="38"/>
    </row>
    <row r="316" spans="2:26" x14ac:dyDescent="0.2">
      <c r="B316" s="102">
        <f t="shared" si="4"/>
        <v>41759</v>
      </c>
      <c r="C316" s="191">
        <v>711</v>
      </c>
      <c r="D316" s="191">
        <v>558</v>
      </c>
      <c r="E316" s="177"/>
      <c r="Z316" s="38"/>
    </row>
    <row r="317" spans="2:26" x14ac:dyDescent="0.2">
      <c r="B317" s="102">
        <f t="shared" si="4"/>
        <v>41760</v>
      </c>
      <c r="C317" s="191">
        <v>705</v>
      </c>
      <c r="D317" s="191">
        <v>553</v>
      </c>
      <c r="E317" s="177"/>
      <c r="Z317" s="38"/>
    </row>
    <row r="318" spans="2:26" x14ac:dyDescent="0.2">
      <c r="B318" s="102">
        <f t="shared" si="4"/>
        <v>41761</v>
      </c>
      <c r="C318" s="191">
        <v>617</v>
      </c>
      <c r="D318" s="191">
        <v>493</v>
      </c>
      <c r="E318" s="177"/>
      <c r="Z318" s="38"/>
    </row>
    <row r="319" spans="2:26" x14ac:dyDescent="0.2">
      <c r="B319" s="102">
        <f t="shared" si="4"/>
        <v>41762</v>
      </c>
      <c r="C319" s="191">
        <v>222</v>
      </c>
      <c r="D319" s="191">
        <v>191</v>
      </c>
      <c r="E319" s="177"/>
      <c r="Z319" s="38"/>
    </row>
    <row r="320" spans="2:26" x14ac:dyDescent="0.2">
      <c r="B320" s="102">
        <f t="shared" si="4"/>
        <v>41763</v>
      </c>
      <c r="C320" s="191">
        <v>205</v>
      </c>
      <c r="D320" s="191">
        <v>165</v>
      </c>
      <c r="E320" s="177"/>
      <c r="Z320" s="38"/>
    </row>
    <row r="321" spans="2:26" x14ac:dyDescent="0.2">
      <c r="B321" s="102">
        <f t="shared" si="4"/>
        <v>41764</v>
      </c>
      <c r="C321" s="191">
        <v>695</v>
      </c>
      <c r="D321" s="191">
        <v>453</v>
      </c>
      <c r="E321" s="177"/>
      <c r="Z321" s="38"/>
    </row>
    <row r="322" spans="2:26" x14ac:dyDescent="0.2">
      <c r="B322" s="102">
        <f t="shared" si="4"/>
        <v>41765</v>
      </c>
      <c r="C322" s="191">
        <v>682</v>
      </c>
      <c r="D322" s="191">
        <v>514</v>
      </c>
      <c r="E322" s="177"/>
      <c r="Z322" s="38"/>
    </row>
    <row r="323" spans="2:26" x14ac:dyDescent="0.2">
      <c r="B323" s="102">
        <f t="shared" si="4"/>
        <v>41766</v>
      </c>
      <c r="C323" s="191">
        <v>729</v>
      </c>
      <c r="D323" s="191">
        <v>486</v>
      </c>
      <c r="E323" s="177"/>
      <c r="Z323" s="38"/>
    </row>
    <row r="324" spans="2:26" x14ac:dyDescent="0.2">
      <c r="B324" s="102">
        <f t="shared" si="4"/>
        <v>41767</v>
      </c>
      <c r="C324" s="191">
        <v>833</v>
      </c>
      <c r="D324" s="191">
        <v>596</v>
      </c>
      <c r="E324" s="177"/>
      <c r="Z324" s="38"/>
    </row>
    <row r="325" spans="2:26" x14ac:dyDescent="0.2">
      <c r="B325" s="102">
        <f t="shared" si="4"/>
        <v>41768</v>
      </c>
      <c r="C325" s="191">
        <v>669</v>
      </c>
      <c r="D325" s="191">
        <v>473</v>
      </c>
      <c r="E325" s="177"/>
      <c r="Z325" s="38"/>
    </row>
    <row r="326" spans="2:26" x14ac:dyDescent="0.2">
      <c r="B326" s="102">
        <f t="shared" si="4"/>
        <v>41769</v>
      </c>
      <c r="C326" s="191">
        <v>209</v>
      </c>
      <c r="D326" s="191">
        <v>149</v>
      </c>
      <c r="E326" s="177"/>
      <c r="Z326" s="38"/>
    </row>
    <row r="327" spans="2:26" x14ac:dyDescent="0.2">
      <c r="B327" s="102">
        <f t="shared" si="4"/>
        <v>41770</v>
      </c>
      <c r="C327" s="191">
        <v>93</v>
      </c>
      <c r="D327" s="191">
        <v>88</v>
      </c>
      <c r="E327" s="177"/>
      <c r="Z327" s="38"/>
    </row>
    <row r="328" spans="2:26" x14ac:dyDescent="0.2">
      <c r="B328" s="102">
        <f t="shared" si="4"/>
        <v>41771</v>
      </c>
      <c r="C328" s="191">
        <v>752</v>
      </c>
      <c r="D328" s="191">
        <v>550</v>
      </c>
      <c r="E328" s="177"/>
      <c r="Z328" s="38"/>
    </row>
    <row r="329" spans="2:26" x14ac:dyDescent="0.2">
      <c r="B329" s="102">
        <f t="shared" si="4"/>
        <v>41772</v>
      </c>
      <c r="C329" s="191">
        <v>697</v>
      </c>
      <c r="D329" s="191">
        <v>511</v>
      </c>
      <c r="E329" s="177"/>
      <c r="Z329" s="38"/>
    </row>
    <row r="330" spans="2:26" x14ac:dyDescent="0.2">
      <c r="B330" s="102">
        <f t="shared" si="4"/>
        <v>41773</v>
      </c>
      <c r="C330" s="191">
        <v>658</v>
      </c>
      <c r="D330" s="191">
        <v>505</v>
      </c>
      <c r="E330" s="177"/>
      <c r="Z330" s="38"/>
    </row>
    <row r="331" spans="2:26" x14ac:dyDescent="0.2">
      <c r="B331" s="102">
        <f t="shared" si="4"/>
        <v>41774</v>
      </c>
      <c r="C331" s="191">
        <v>768</v>
      </c>
      <c r="D331" s="191">
        <v>556</v>
      </c>
      <c r="E331" s="177"/>
      <c r="Z331" s="38"/>
    </row>
    <row r="332" spans="2:26" x14ac:dyDescent="0.2">
      <c r="B332" s="102">
        <f t="shared" si="4"/>
        <v>41775</v>
      </c>
      <c r="C332" s="191">
        <v>665</v>
      </c>
      <c r="D332" s="191">
        <v>514</v>
      </c>
      <c r="E332" s="177"/>
      <c r="Z332" s="38"/>
    </row>
    <row r="333" spans="2:26" x14ac:dyDescent="0.2">
      <c r="B333" s="102">
        <f t="shared" si="4"/>
        <v>41776</v>
      </c>
      <c r="C333" s="191">
        <v>164</v>
      </c>
      <c r="D333" s="191">
        <v>145</v>
      </c>
      <c r="E333" s="177"/>
      <c r="Z333" s="38"/>
    </row>
    <row r="334" spans="2:26" x14ac:dyDescent="0.2">
      <c r="B334" s="102">
        <f t="shared" si="4"/>
        <v>41777</v>
      </c>
      <c r="C334" s="191">
        <v>98</v>
      </c>
      <c r="D334" s="191">
        <v>91</v>
      </c>
      <c r="E334" s="177"/>
      <c r="Z334" s="38"/>
    </row>
    <row r="335" spans="2:26" x14ac:dyDescent="0.2">
      <c r="B335" s="102">
        <f t="shared" ref="B335:B377" si="5">B334+1</f>
        <v>41778</v>
      </c>
      <c r="C335" s="191">
        <v>692</v>
      </c>
      <c r="D335" s="191">
        <v>610</v>
      </c>
      <c r="E335" s="177"/>
      <c r="Z335" s="38"/>
    </row>
    <row r="336" spans="2:26" x14ac:dyDescent="0.2">
      <c r="B336" s="102">
        <f t="shared" si="5"/>
        <v>41779</v>
      </c>
      <c r="C336" s="191">
        <v>924</v>
      </c>
      <c r="D336" s="191">
        <v>640</v>
      </c>
      <c r="E336" s="177"/>
      <c r="Z336" s="38"/>
    </row>
    <row r="337" spans="2:26" x14ac:dyDescent="0.2">
      <c r="B337" s="102">
        <f t="shared" si="5"/>
        <v>41780</v>
      </c>
      <c r="C337" s="191">
        <v>707</v>
      </c>
      <c r="D337" s="191">
        <v>584</v>
      </c>
      <c r="E337" s="177"/>
      <c r="Z337" s="38"/>
    </row>
    <row r="338" spans="2:26" x14ac:dyDescent="0.2">
      <c r="B338" s="102">
        <f t="shared" si="5"/>
        <v>41781</v>
      </c>
      <c r="C338" s="191">
        <v>723</v>
      </c>
      <c r="D338" s="191">
        <v>561</v>
      </c>
      <c r="E338" s="177"/>
      <c r="Z338" s="38"/>
    </row>
    <row r="339" spans="2:26" x14ac:dyDescent="0.2">
      <c r="B339" s="102">
        <f t="shared" si="5"/>
        <v>41782</v>
      </c>
      <c r="C339" s="191">
        <v>672</v>
      </c>
      <c r="D339" s="191">
        <v>567</v>
      </c>
      <c r="E339" s="177"/>
      <c r="Z339" s="38"/>
    </row>
    <row r="340" spans="2:26" x14ac:dyDescent="0.2">
      <c r="B340" s="102">
        <f t="shared" si="5"/>
        <v>41783</v>
      </c>
      <c r="C340" s="191">
        <v>212</v>
      </c>
      <c r="D340" s="191">
        <v>161</v>
      </c>
      <c r="E340" s="177"/>
      <c r="Z340" s="38"/>
    </row>
    <row r="341" spans="2:26" x14ac:dyDescent="0.2">
      <c r="B341" s="102">
        <f t="shared" si="5"/>
        <v>41784</v>
      </c>
      <c r="C341" s="191">
        <v>155</v>
      </c>
      <c r="D341" s="191">
        <v>127</v>
      </c>
      <c r="E341" s="177"/>
      <c r="Z341" s="38"/>
    </row>
    <row r="342" spans="2:26" x14ac:dyDescent="0.2">
      <c r="B342" s="102">
        <f t="shared" si="5"/>
        <v>41785</v>
      </c>
      <c r="C342" s="191">
        <v>696</v>
      </c>
      <c r="D342" s="191">
        <v>497</v>
      </c>
      <c r="E342" s="177"/>
      <c r="Z342" s="38"/>
    </row>
    <row r="343" spans="2:26" x14ac:dyDescent="0.2">
      <c r="B343" s="102">
        <f t="shared" si="5"/>
        <v>41786</v>
      </c>
      <c r="C343" s="191">
        <v>756</v>
      </c>
      <c r="D343" s="191">
        <v>575</v>
      </c>
      <c r="E343" s="177"/>
      <c r="Z343" s="38"/>
    </row>
    <row r="344" spans="2:26" x14ac:dyDescent="0.2">
      <c r="B344" s="102">
        <f t="shared" si="5"/>
        <v>41787</v>
      </c>
      <c r="C344" s="191">
        <v>740</v>
      </c>
      <c r="D344" s="191">
        <v>600</v>
      </c>
      <c r="E344" s="177"/>
      <c r="Z344" s="38"/>
    </row>
    <row r="345" spans="2:26" x14ac:dyDescent="0.2">
      <c r="B345" s="102">
        <f t="shared" si="5"/>
        <v>41788</v>
      </c>
      <c r="C345" s="191">
        <v>755</v>
      </c>
      <c r="D345" s="191">
        <v>601</v>
      </c>
      <c r="E345" s="177"/>
      <c r="Z345" s="38"/>
    </row>
    <row r="346" spans="2:26" x14ac:dyDescent="0.2">
      <c r="B346" s="102">
        <f t="shared" si="5"/>
        <v>41789</v>
      </c>
      <c r="C346" s="191">
        <v>628</v>
      </c>
      <c r="D346" s="191">
        <v>530</v>
      </c>
      <c r="E346" s="177"/>
      <c r="Z346" s="38"/>
    </row>
    <row r="347" spans="2:26" x14ac:dyDescent="0.2">
      <c r="B347" s="102">
        <f t="shared" si="5"/>
        <v>41790</v>
      </c>
      <c r="C347" s="191">
        <v>169</v>
      </c>
      <c r="D347" s="191">
        <v>147</v>
      </c>
      <c r="E347" s="177"/>
      <c r="Z347" s="38"/>
    </row>
    <row r="348" spans="2:26" x14ac:dyDescent="0.2">
      <c r="B348" s="102">
        <f t="shared" si="5"/>
        <v>41791</v>
      </c>
      <c r="C348" s="191">
        <v>181</v>
      </c>
      <c r="D348" s="191">
        <v>172</v>
      </c>
      <c r="E348" s="177"/>
      <c r="Z348" s="38"/>
    </row>
    <row r="349" spans="2:26" x14ac:dyDescent="0.2">
      <c r="B349" s="102">
        <f t="shared" si="5"/>
        <v>41792</v>
      </c>
      <c r="C349" s="191">
        <v>788</v>
      </c>
      <c r="D349" s="191">
        <v>628</v>
      </c>
      <c r="E349" s="177"/>
      <c r="Z349" s="38"/>
    </row>
    <row r="350" spans="2:26" x14ac:dyDescent="0.2">
      <c r="B350" s="102">
        <f t="shared" si="5"/>
        <v>41793</v>
      </c>
      <c r="C350" s="191">
        <v>691</v>
      </c>
      <c r="D350" s="191">
        <v>612</v>
      </c>
      <c r="E350" s="177"/>
      <c r="Z350" s="38"/>
    </row>
    <row r="351" spans="2:26" x14ac:dyDescent="0.2">
      <c r="B351" s="102">
        <f t="shared" si="5"/>
        <v>41794</v>
      </c>
      <c r="C351" s="191">
        <v>675</v>
      </c>
      <c r="D351" s="191">
        <v>564</v>
      </c>
      <c r="E351" s="177"/>
      <c r="Z351" s="38"/>
    </row>
    <row r="352" spans="2:26" x14ac:dyDescent="0.2">
      <c r="B352" s="102">
        <f t="shared" si="5"/>
        <v>41795</v>
      </c>
      <c r="C352" s="191">
        <v>643</v>
      </c>
      <c r="D352" s="191">
        <v>533</v>
      </c>
      <c r="E352" s="177"/>
      <c r="Z352" s="38"/>
    </row>
    <row r="353" spans="2:26" x14ac:dyDescent="0.2">
      <c r="B353" s="102">
        <f t="shared" si="5"/>
        <v>41796</v>
      </c>
      <c r="C353" s="191">
        <v>611</v>
      </c>
      <c r="D353" s="191">
        <v>548</v>
      </c>
      <c r="E353" s="177"/>
      <c r="Z353" s="38"/>
    </row>
    <row r="354" spans="2:26" x14ac:dyDescent="0.2">
      <c r="B354" s="102">
        <f t="shared" si="5"/>
        <v>41797</v>
      </c>
      <c r="C354" s="191">
        <v>170</v>
      </c>
      <c r="D354" s="191">
        <v>138</v>
      </c>
      <c r="E354" s="177"/>
      <c r="Z354" s="38"/>
    </row>
    <row r="355" spans="2:26" x14ac:dyDescent="0.2">
      <c r="B355" s="102">
        <f t="shared" si="5"/>
        <v>41798</v>
      </c>
      <c r="C355" s="191">
        <v>99</v>
      </c>
      <c r="D355" s="191">
        <v>92</v>
      </c>
      <c r="E355" s="177"/>
      <c r="Z355" s="38"/>
    </row>
    <row r="356" spans="2:26" x14ac:dyDescent="0.2">
      <c r="B356" s="102">
        <f t="shared" si="5"/>
        <v>41799</v>
      </c>
      <c r="C356" s="191">
        <v>137</v>
      </c>
      <c r="D356" s="191">
        <v>132</v>
      </c>
      <c r="E356" s="177"/>
      <c r="Z356" s="38"/>
    </row>
    <row r="357" spans="2:26" x14ac:dyDescent="0.2">
      <c r="B357" s="102">
        <f t="shared" si="5"/>
        <v>41800</v>
      </c>
      <c r="C357" s="191">
        <v>742</v>
      </c>
      <c r="D357" s="191">
        <v>553</v>
      </c>
      <c r="E357" s="177"/>
      <c r="Z357" s="38"/>
    </row>
    <row r="358" spans="2:26" x14ac:dyDescent="0.2">
      <c r="B358" s="102">
        <f t="shared" si="5"/>
        <v>41801</v>
      </c>
      <c r="C358" s="191">
        <v>815</v>
      </c>
      <c r="D358" s="191">
        <v>610</v>
      </c>
      <c r="E358" s="177"/>
      <c r="Z358" s="38"/>
    </row>
    <row r="359" spans="2:26" x14ac:dyDescent="0.2">
      <c r="B359" s="102">
        <f t="shared" si="5"/>
        <v>41802</v>
      </c>
      <c r="C359" s="191">
        <v>683</v>
      </c>
      <c r="D359" s="191">
        <v>577</v>
      </c>
      <c r="E359" s="177"/>
      <c r="Z359" s="38"/>
    </row>
    <row r="360" spans="2:26" x14ac:dyDescent="0.2">
      <c r="B360" s="102">
        <f t="shared" si="5"/>
        <v>41803</v>
      </c>
      <c r="C360" s="191">
        <v>690</v>
      </c>
      <c r="D360" s="191">
        <v>521</v>
      </c>
      <c r="E360" s="177"/>
      <c r="Z360" s="38"/>
    </row>
    <row r="361" spans="2:26" x14ac:dyDescent="0.2">
      <c r="B361" s="102">
        <f t="shared" si="5"/>
        <v>41804</v>
      </c>
      <c r="C361" s="191">
        <v>315</v>
      </c>
      <c r="D361" s="191">
        <v>227</v>
      </c>
      <c r="E361" s="177"/>
      <c r="Z361" s="38"/>
    </row>
    <row r="362" spans="2:26" x14ac:dyDescent="0.2">
      <c r="B362" s="102">
        <f t="shared" si="5"/>
        <v>41805</v>
      </c>
      <c r="C362" s="191">
        <v>148</v>
      </c>
      <c r="D362" s="191">
        <v>131</v>
      </c>
      <c r="E362" s="177"/>
      <c r="Z362" s="38"/>
    </row>
    <row r="363" spans="2:26" x14ac:dyDescent="0.2">
      <c r="B363" s="102">
        <f t="shared" si="5"/>
        <v>41806</v>
      </c>
      <c r="C363" s="191">
        <v>844</v>
      </c>
      <c r="D363" s="191">
        <v>631</v>
      </c>
      <c r="E363" s="177"/>
      <c r="Z363" s="38"/>
    </row>
    <row r="364" spans="2:26" x14ac:dyDescent="0.2">
      <c r="B364" s="102">
        <f t="shared" si="5"/>
        <v>41807</v>
      </c>
      <c r="C364" s="191">
        <v>789</v>
      </c>
      <c r="D364" s="191">
        <v>524</v>
      </c>
      <c r="E364" s="177"/>
      <c r="Z364" s="38"/>
    </row>
    <row r="365" spans="2:26" x14ac:dyDescent="0.2">
      <c r="B365" s="102">
        <f t="shared" si="5"/>
        <v>41808</v>
      </c>
      <c r="C365" s="191">
        <v>713</v>
      </c>
      <c r="D365" s="191">
        <v>450</v>
      </c>
      <c r="E365" s="177"/>
      <c r="Z365" s="38"/>
    </row>
    <row r="366" spans="2:26" x14ac:dyDescent="0.2">
      <c r="B366" s="102">
        <f t="shared" si="5"/>
        <v>41809</v>
      </c>
      <c r="C366" s="191">
        <v>770</v>
      </c>
      <c r="D366" s="191">
        <v>504</v>
      </c>
      <c r="E366" s="177"/>
      <c r="Z366" s="38"/>
    </row>
    <row r="367" spans="2:26" x14ac:dyDescent="0.2">
      <c r="B367" s="102">
        <f t="shared" si="5"/>
        <v>41810</v>
      </c>
      <c r="C367" s="191">
        <v>677</v>
      </c>
      <c r="D367" s="191">
        <v>548</v>
      </c>
      <c r="E367" s="177"/>
      <c r="Z367" s="38"/>
    </row>
    <row r="368" spans="2:26" x14ac:dyDescent="0.2">
      <c r="B368" s="102">
        <f t="shared" si="5"/>
        <v>41811</v>
      </c>
      <c r="C368" s="191">
        <v>290</v>
      </c>
      <c r="D368" s="191">
        <v>196</v>
      </c>
      <c r="E368" s="177"/>
      <c r="Z368" s="38"/>
    </row>
    <row r="369" spans="2:26" x14ac:dyDescent="0.2">
      <c r="B369" s="102">
        <f t="shared" si="5"/>
        <v>41812</v>
      </c>
      <c r="C369" s="191">
        <v>125</v>
      </c>
      <c r="D369" s="191">
        <v>120</v>
      </c>
      <c r="E369" s="177"/>
      <c r="Z369" s="38"/>
    </row>
    <row r="370" spans="2:26" x14ac:dyDescent="0.2">
      <c r="B370" s="102">
        <f t="shared" si="5"/>
        <v>41813</v>
      </c>
      <c r="C370" s="191">
        <v>695</v>
      </c>
      <c r="D370" s="191">
        <v>519</v>
      </c>
      <c r="E370" s="177"/>
      <c r="Z370" s="38"/>
    </row>
    <row r="371" spans="2:26" x14ac:dyDescent="0.2">
      <c r="B371" s="102">
        <f t="shared" si="5"/>
        <v>41814</v>
      </c>
      <c r="C371" s="192"/>
      <c r="D371" s="192"/>
      <c r="E371" s="177"/>
      <c r="Z371" s="38"/>
    </row>
    <row r="372" spans="2:26" x14ac:dyDescent="0.2">
      <c r="B372" s="102">
        <f t="shared" si="5"/>
        <v>41815</v>
      </c>
      <c r="C372" s="191">
        <v>1194</v>
      </c>
      <c r="D372" s="191">
        <v>771</v>
      </c>
      <c r="E372" s="177"/>
      <c r="Z372" s="38"/>
    </row>
    <row r="373" spans="2:26" x14ac:dyDescent="0.2">
      <c r="B373" s="102">
        <f t="shared" si="5"/>
        <v>41816</v>
      </c>
      <c r="C373" s="191">
        <v>1080</v>
      </c>
      <c r="D373" s="191">
        <v>609</v>
      </c>
      <c r="E373" s="177"/>
      <c r="Z373" s="38"/>
    </row>
    <row r="374" spans="2:26" x14ac:dyDescent="0.2">
      <c r="B374" s="102">
        <f t="shared" si="5"/>
        <v>41817</v>
      </c>
      <c r="C374" s="191">
        <v>728</v>
      </c>
      <c r="D374" s="191">
        <v>522</v>
      </c>
      <c r="E374" s="177"/>
      <c r="Z374" s="38"/>
    </row>
    <row r="375" spans="2:26" x14ac:dyDescent="0.2">
      <c r="B375" s="102">
        <f t="shared" si="5"/>
        <v>41818</v>
      </c>
      <c r="C375" s="191">
        <v>687</v>
      </c>
      <c r="D375" s="191">
        <v>284</v>
      </c>
      <c r="E375" s="177"/>
      <c r="Z375" s="38"/>
    </row>
    <row r="376" spans="2:26" x14ac:dyDescent="0.2">
      <c r="B376" s="102">
        <f t="shared" si="5"/>
        <v>41819</v>
      </c>
      <c r="C376" s="191">
        <v>398</v>
      </c>
      <c r="D376" s="191">
        <v>248</v>
      </c>
      <c r="E376" s="177"/>
      <c r="Z376" s="38"/>
    </row>
    <row r="377" spans="2:26" x14ac:dyDescent="0.2">
      <c r="B377" s="102">
        <f t="shared" si="5"/>
        <v>41820</v>
      </c>
      <c r="C377" s="191">
        <v>953</v>
      </c>
      <c r="D377" s="191">
        <v>670</v>
      </c>
      <c r="E377" s="177"/>
      <c r="Z377" s="38"/>
    </row>
  </sheetData>
  <mergeCells count="3">
    <mergeCell ref="C11:D11"/>
    <mergeCell ref="B6:F6"/>
    <mergeCell ref="B10:J10"/>
  </mergeCells>
  <phoneticPr fontId="38" type="noConversion"/>
  <pageMargins left="0.70866141732283472" right="0.70866141732283472" top="0.74803149606299213" bottom="0.74803149606299213" header="0.31496062992125984" footer="0.31496062992125984"/>
  <pageSetup paperSize="9" scale="75" fitToHeight="5" orientation="portrait" r:id="rId1"/>
  <headerFooter scaleWithDoc="0" alignWithMargins="0">
    <oddFooter>&amp;L&amp;8&amp;D&amp;C&amp;8&amp; Template: &amp;A
&amp;F&amp;R&amp;8&amp;P of &amp;N</oddFooter>
  </headerFooter>
  <rowBreaks count="4" manualBreakCount="4">
    <brk id="74" min="1" max="9" man="1"/>
    <brk id="161" min="1" max="9" man="1"/>
    <brk id="248" min="1" max="9" man="1"/>
    <brk id="335" min="1" max="9" man="1"/>
  </rowBreaks>
  <colBreaks count="1" manualBreakCount="1">
    <brk id="10" max="37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8"/>
  <sheetViews>
    <sheetView view="pageBreakPreview" topLeftCell="A19" zoomScaleNormal="100" zoomScaleSheetLayoutView="100" zoomScalePageLayoutView="85" workbookViewId="0">
      <selection activeCell="K24" sqref="K24"/>
    </sheetView>
  </sheetViews>
  <sheetFormatPr defaultColWidth="8.85546875" defaultRowHeight="12.75" x14ac:dyDescent="0.2"/>
  <cols>
    <col min="1" max="1" width="12.85546875" style="32" customWidth="1"/>
    <col min="2" max="2" width="24.140625" style="32" customWidth="1"/>
    <col min="3" max="3" width="21.28515625" style="32" customWidth="1"/>
    <col min="4" max="4" width="15.28515625" style="32" customWidth="1"/>
    <col min="5" max="5" width="16.5703125" style="32" customWidth="1"/>
    <col min="6" max="6" width="14.28515625" style="32" customWidth="1"/>
    <col min="7" max="7" width="14.7109375" style="32" customWidth="1"/>
    <col min="8" max="8" width="16.140625" style="32" customWidth="1"/>
    <col min="9" max="9" width="5" style="32" customWidth="1"/>
    <col min="10" max="16384" width="8.85546875" style="32"/>
  </cols>
  <sheetData>
    <row r="1" spans="2:11" ht="20.25" x14ac:dyDescent="0.3">
      <c r="B1" s="31" t="str">
        <f>Cover!C22</f>
        <v>Endeavour Energy</v>
      </c>
      <c r="E1" s="37"/>
    </row>
    <row r="2" spans="2:11" ht="20.25" x14ac:dyDescent="0.3">
      <c r="B2" s="31" t="s">
        <v>37</v>
      </c>
      <c r="E2" s="37"/>
      <c r="K2" s="106"/>
    </row>
    <row r="3" spans="2:11" ht="20.25" x14ac:dyDescent="0.3">
      <c r="B3" s="33" t="str">
        <f>Cover!C26</f>
        <v>2013-14</v>
      </c>
      <c r="E3" s="37"/>
      <c r="K3" s="106"/>
    </row>
    <row r="4" spans="2:11" ht="18" x14ac:dyDescent="0.25">
      <c r="B4" s="34" t="s">
        <v>39</v>
      </c>
      <c r="E4" s="37"/>
      <c r="H4" s="230"/>
      <c r="I4" s="230"/>
      <c r="J4" s="230"/>
    </row>
    <row r="5" spans="2:11" ht="18" x14ac:dyDescent="0.25">
      <c r="B5" s="34"/>
      <c r="E5" s="37"/>
      <c r="H5" s="107"/>
      <c r="I5" s="107"/>
      <c r="J5" s="107"/>
    </row>
    <row r="6" spans="2:11" ht="48" customHeight="1" x14ac:dyDescent="0.2">
      <c r="B6" s="225" t="s">
        <v>193</v>
      </c>
      <c r="C6" s="226"/>
      <c r="D6" s="226"/>
      <c r="E6" s="37"/>
      <c r="H6" s="107"/>
      <c r="I6" s="107"/>
      <c r="J6" s="107"/>
    </row>
    <row r="7" spans="2:11" ht="18" x14ac:dyDescent="0.25">
      <c r="B7" s="34"/>
      <c r="E7" s="37"/>
      <c r="H7" s="107"/>
      <c r="I7" s="107"/>
      <c r="J7" s="107"/>
    </row>
    <row r="8" spans="2:11" x14ac:dyDescent="0.2">
      <c r="B8" s="239" t="s">
        <v>40</v>
      </c>
      <c r="C8" s="240"/>
      <c r="D8" s="240"/>
      <c r="E8" s="240"/>
      <c r="F8" s="240"/>
      <c r="G8" s="241"/>
      <c r="H8" s="151" t="s">
        <v>38</v>
      </c>
      <c r="I8" s="107"/>
      <c r="J8" s="107"/>
    </row>
    <row r="9" spans="2:11" ht="18" x14ac:dyDescent="0.25">
      <c r="B9" s="34"/>
      <c r="E9" s="37"/>
      <c r="H9" s="107"/>
      <c r="I9" s="107"/>
      <c r="J9" s="107"/>
    </row>
    <row r="10" spans="2:11" x14ac:dyDescent="0.2">
      <c r="B10" s="244" t="s">
        <v>97</v>
      </c>
      <c r="C10" s="245"/>
      <c r="D10" s="245"/>
      <c r="E10" s="245"/>
      <c r="F10" s="245"/>
      <c r="G10" s="245"/>
      <c r="H10" s="246"/>
    </row>
    <row r="11" spans="2:11" x14ac:dyDescent="0.2">
      <c r="B11" s="247"/>
      <c r="C11" s="248"/>
      <c r="D11" s="248"/>
      <c r="E11" s="248"/>
      <c r="F11" s="248"/>
      <c r="G11" s="248"/>
      <c r="H11" s="249"/>
      <c r="I11" s="38"/>
      <c r="J11" s="38"/>
      <c r="K11" s="38"/>
    </row>
    <row r="12" spans="2:11" ht="15.75" x14ac:dyDescent="0.25">
      <c r="B12" s="55"/>
      <c r="C12" s="38"/>
      <c r="D12" s="38"/>
      <c r="E12" s="38"/>
      <c r="F12" s="38"/>
      <c r="G12" s="38"/>
      <c r="H12" s="38"/>
      <c r="I12" s="38"/>
      <c r="J12" s="38"/>
      <c r="K12" s="38"/>
    </row>
    <row r="13" spans="2:11" ht="15.75" x14ac:dyDescent="0.25">
      <c r="B13" s="55" t="s">
        <v>88</v>
      </c>
      <c r="C13" s="38"/>
      <c r="D13" s="38"/>
      <c r="I13" s="38"/>
      <c r="J13" s="38"/>
      <c r="K13" s="38"/>
    </row>
    <row r="14" spans="2:11" x14ac:dyDescent="0.2">
      <c r="B14" s="38"/>
      <c r="C14" s="38"/>
      <c r="D14" s="38"/>
      <c r="E14" s="38"/>
      <c r="F14" s="38"/>
      <c r="G14" s="38"/>
      <c r="H14" s="38"/>
      <c r="I14" s="38"/>
      <c r="J14" s="38"/>
      <c r="K14" s="38"/>
    </row>
    <row r="15" spans="2:11" x14ac:dyDescent="0.2">
      <c r="B15" s="239" t="s">
        <v>41</v>
      </c>
      <c r="C15" s="240"/>
      <c r="D15" s="240"/>
      <c r="E15" s="240"/>
      <c r="F15" s="240"/>
      <c r="G15" s="241"/>
      <c r="H15" s="56"/>
      <c r="I15" s="38"/>
      <c r="J15" s="38"/>
      <c r="K15" s="38"/>
    </row>
    <row r="16" spans="2:11" x14ac:dyDescent="0.2">
      <c r="B16" s="236" t="s">
        <v>42</v>
      </c>
      <c r="C16" s="242"/>
      <c r="D16" s="242"/>
      <c r="E16" s="242"/>
      <c r="F16" s="242"/>
      <c r="G16" s="243"/>
      <c r="H16" s="57"/>
      <c r="I16" s="38"/>
      <c r="J16" s="38"/>
      <c r="K16" s="38"/>
    </row>
    <row r="17" spans="2:11" x14ac:dyDescent="0.2">
      <c r="B17" s="236" t="s">
        <v>43</v>
      </c>
      <c r="C17" s="237"/>
      <c r="D17" s="237"/>
      <c r="E17" s="237"/>
      <c r="F17" s="237"/>
      <c r="G17" s="238"/>
      <c r="H17" s="57"/>
      <c r="I17" s="38"/>
      <c r="J17" s="38"/>
      <c r="K17" s="38"/>
    </row>
    <row r="18" spans="2:11" x14ac:dyDescent="0.2">
      <c r="B18" s="236" t="s">
        <v>44</v>
      </c>
      <c r="C18" s="242"/>
      <c r="D18" s="242"/>
      <c r="E18" s="242"/>
      <c r="F18" s="242"/>
      <c r="G18" s="243"/>
      <c r="H18" s="57"/>
      <c r="I18" s="38"/>
      <c r="J18" s="38"/>
      <c r="K18" s="38"/>
    </row>
    <row r="19" spans="2:11" x14ac:dyDescent="0.2">
      <c r="B19" s="236" t="s">
        <v>43</v>
      </c>
      <c r="C19" s="237"/>
      <c r="D19" s="237"/>
      <c r="E19" s="237"/>
      <c r="F19" s="237"/>
      <c r="G19" s="238"/>
      <c r="H19" s="57"/>
      <c r="I19" s="38"/>
      <c r="J19" s="38"/>
      <c r="K19" s="38"/>
    </row>
    <row r="20" spans="2:11" x14ac:dyDescent="0.2">
      <c r="B20" s="236" t="s">
        <v>45</v>
      </c>
      <c r="C20" s="237"/>
      <c r="D20" s="237"/>
      <c r="E20" s="237"/>
      <c r="F20" s="237"/>
      <c r="G20" s="238"/>
      <c r="H20" s="57"/>
      <c r="I20" s="38"/>
      <c r="J20" s="38"/>
      <c r="K20" s="38"/>
    </row>
    <row r="21" spans="2:11" x14ac:dyDescent="0.2">
      <c r="B21" s="236" t="s">
        <v>46</v>
      </c>
      <c r="C21" s="237"/>
      <c r="D21" s="237"/>
      <c r="E21" s="237"/>
      <c r="F21" s="237"/>
      <c r="G21" s="238"/>
      <c r="H21" s="57"/>
      <c r="I21" s="38"/>
      <c r="J21" s="38"/>
      <c r="K21" s="38"/>
    </row>
    <row r="22" spans="2:11" x14ac:dyDescent="0.2">
      <c r="B22" s="236" t="s">
        <v>47</v>
      </c>
      <c r="C22" s="237"/>
      <c r="D22" s="237"/>
      <c r="E22" s="237"/>
      <c r="F22" s="237"/>
      <c r="G22" s="238"/>
      <c r="H22" s="57"/>
      <c r="I22" s="38"/>
      <c r="J22" s="38"/>
      <c r="K22" s="38"/>
    </row>
    <row r="23" spans="2:11" x14ac:dyDescent="0.2">
      <c r="B23" s="236" t="s">
        <v>48</v>
      </c>
      <c r="C23" s="237"/>
      <c r="D23" s="237"/>
      <c r="E23" s="237"/>
      <c r="F23" s="237"/>
      <c r="G23" s="238"/>
      <c r="H23" s="57"/>
      <c r="I23" s="38"/>
      <c r="J23" s="38"/>
      <c r="K23" s="38"/>
    </row>
    <row r="24" spans="2:11" x14ac:dyDescent="0.2">
      <c r="B24" s="236" t="s">
        <v>49</v>
      </c>
      <c r="C24" s="237"/>
      <c r="D24" s="237"/>
      <c r="E24" s="237"/>
      <c r="F24" s="237"/>
      <c r="G24" s="238"/>
      <c r="H24" s="57"/>
      <c r="I24" s="38"/>
      <c r="J24" s="38"/>
      <c r="K24" s="38"/>
    </row>
    <row r="25" spans="2:11" x14ac:dyDescent="0.2">
      <c r="B25" s="236" t="s">
        <v>48</v>
      </c>
      <c r="C25" s="237"/>
      <c r="D25" s="237"/>
      <c r="E25" s="237"/>
      <c r="F25" s="237"/>
      <c r="G25" s="238"/>
      <c r="H25" s="57"/>
      <c r="I25" s="38"/>
      <c r="J25" s="38"/>
      <c r="K25" s="38"/>
    </row>
    <row r="26" spans="2:11" x14ac:dyDescent="0.2">
      <c r="B26" s="236" t="s">
        <v>50</v>
      </c>
      <c r="C26" s="242"/>
      <c r="D26" s="242"/>
      <c r="E26" s="242"/>
      <c r="F26" s="242"/>
      <c r="G26" s="243"/>
      <c r="H26" s="57"/>
      <c r="I26" s="38"/>
      <c r="J26" s="38"/>
      <c r="K26" s="38"/>
    </row>
    <row r="27" spans="2:11" x14ac:dyDescent="0.2">
      <c r="B27" s="236" t="s">
        <v>51</v>
      </c>
      <c r="C27" s="237"/>
      <c r="D27" s="237"/>
      <c r="E27" s="237"/>
      <c r="F27" s="237"/>
      <c r="G27" s="238"/>
      <c r="H27" s="57"/>
      <c r="I27" s="38"/>
      <c r="J27" s="38"/>
      <c r="K27" s="38"/>
    </row>
    <row r="28" spans="2:11" x14ac:dyDescent="0.2">
      <c r="B28" s="236" t="s">
        <v>52</v>
      </c>
      <c r="C28" s="237"/>
      <c r="D28" s="237"/>
      <c r="E28" s="237"/>
      <c r="F28" s="237"/>
      <c r="G28" s="238"/>
      <c r="H28" s="57"/>
      <c r="I28" s="38"/>
      <c r="J28" s="38"/>
      <c r="K28" s="38"/>
    </row>
    <row r="29" spans="2:11" x14ac:dyDescent="0.2">
      <c r="B29" s="236" t="s">
        <v>53</v>
      </c>
      <c r="C29" s="237"/>
      <c r="D29" s="237"/>
      <c r="E29" s="237"/>
      <c r="F29" s="237"/>
      <c r="G29" s="238"/>
      <c r="H29" s="57"/>
      <c r="I29" s="38"/>
      <c r="J29" s="38"/>
      <c r="K29" s="38"/>
    </row>
    <row r="30" spans="2:11" x14ac:dyDescent="0.2">
      <c r="B30" s="236" t="s">
        <v>54</v>
      </c>
      <c r="C30" s="237"/>
      <c r="D30" s="237"/>
      <c r="E30" s="237"/>
      <c r="F30" s="237"/>
      <c r="G30" s="238"/>
      <c r="H30" s="57"/>
      <c r="I30" s="38"/>
      <c r="J30" s="38"/>
      <c r="K30" s="38"/>
    </row>
    <row r="31" spans="2:11" x14ac:dyDescent="0.2">
      <c r="B31" s="236" t="s">
        <v>55</v>
      </c>
      <c r="C31" s="237"/>
      <c r="D31" s="237"/>
      <c r="E31" s="237"/>
      <c r="F31" s="237"/>
      <c r="G31" s="238"/>
      <c r="H31" s="57"/>
      <c r="I31" s="38"/>
      <c r="J31" s="38"/>
      <c r="K31" s="38"/>
    </row>
    <row r="32" spans="2:11" x14ac:dyDescent="0.2">
      <c r="B32" s="236" t="s">
        <v>56</v>
      </c>
      <c r="C32" s="237"/>
      <c r="D32" s="237"/>
      <c r="E32" s="237"/>
      <c r="F32" s="237"/>
      <c r="G32" s="238"/>
      <c r="H32" s="57"/>
      <c r="I32" s="38"/>
      <c r="J32" s="38"/>
      <c r="K32" s="38"/>
    </row>
    <row r="33" spans="2:11" x14ac:dyDescent="0.2">
      <c r="B33" s="236" t="s">
        <v>57</v>
      </c>
      <c r="C33" s="237"/>
      <c r="D33" s="237"/>
      <c r="E33" s="237"/>
      <c r="F33" s="237"/>
      <c r="G33" s="238"/>
      <c r="H33" s="57"/>
      <c r="I33" s="38"/>
      <c r="J33" s="38"/>
      <c r="K33" s="38"/>
    </row>
    <row r="34" spans="2:11" x14ac:dyDescent="0.2">
      <c r="B34" s="239" t="s">
        <v>58</v>
      </c>
      <c r="C34" s="240"/>
      <c r="D34" s="240"/>
      <c r="E34" s="240"/>
      <c r="F34" s="240"/>
      <c r="G34" s="241"/>
      <c r="H34" s="56"/>
      <c r="I34" s="38"/>
      <c r="J34" s="38"/>
      <c r="K34" s="38"/>
    </row>
    <row r="35" spans="2:11" x14ac:dyDescent="0.2">
      <c r="B35" s="236" t="s">
        <v>59</v>
      </c>
      <c r="C35" s="237"/>
      <c r="D35" s="237"/>
      <c r="E35" s="237"/>
      <c r="F35" s="237"/>
      <c r="G35" s="238"/>
      <c r="H35" s="57"/>
      <c r="I35" s="38"/>
      <c r="J35" s="38"/>
      <c r="K35" s="38"/>
    </row>
    <row r="36" spans="2:11" x14ac:dyDescent="0.2">
      <c r="B36" s="250" t="s">
        <v>60</v>
      </c>
      <c r="C36" s="251"/>
      <c r="D36" s="251"/>
      <c r="E36" s="251"/>
      <c r="F36" s="251"/>
      <c r="G36" s="252"/>
      <c r="H36" s="57"/>
      <c r="I36" s="38"/>
      <c r="J36" s="38"/>
      <c r="K36" s="38"/>
    </row>
    <row r="37" spans="2:11" x14ac:dyDescent="0.2">
      <c r="B37" s="239" t="s">
        <v>61</v>
      </c>
      <c r="C37" s="240"/>
      <c r="D37" s="240"/>
      <c r="E37" s="240"/>
      <c r="F37" s="240"/>
      <c r="G37" s="241"/>
      <c r="H37" s="56"/>
      <c r="I37" s="38"/>
      <c r="J37" s="38"/>
      <c r="K37" s="38"/>
    </row>
    <row r="38" spans="2:11" x14ac:dyDescent="0.2">
      <c r="B38" s="250" t="s">
        <v>62</v>
      </c>
      <c r="C38" s="251"/>
      <c r="D38" s="251"/>
      <c r="E38" s="251"/>
      <c r="F38" s="251"/>
      <c r="G38" s="252"/>
      <c r="H38" s="57"/>
      <c r="I38" s="38"/>
      <c r="J38" s="38"/>
      <c r="K38" s="38"/>
    </row>
    <row r="39" spans="2:11" x14ac:dyDescent="0.2">
      <c r="B39" s="236" t="s">
        <v>63</v>
      </c>
      <c r="C39" s="237"/>
      <c r="D39" s="237"/>
      <c r="E39" s="237"/>
      <c r="F39" s="237"/>
      <c r="G39" s="238"/>
      <c r="H39" s="57"/>
      <c r="I39" s="38"/>
      <c r="J39" s="38"/>
      <c r="K39" s="38"/>
    </row>
    <row r="40" spans="2:11" x14ac:dyDescent="0.2">
      <c r="B40" s="236" t="s">
        <v>64</v>
      </c>
      <c r="C40" s="242"/>
      <c r="D40" s="242"/>
      <c r="E40" s="242"/>
      <c r="F40" s="242"/>
      <c r="G40" s="243"/>
      <c r="H40" s="57"/>
      <c r="I40" s="38"/>
      <c r="J40" s="38"/>
      <c r="K40" s="38"/>
    </row>
    <row r="41" spans="2:11" x14ac:dyDescent="0.2">
      <c r="B41" s="250" t="s">
        <v>65</v>
      </c>
      <c r="C41" s="251"/>
      <c r="D41" s="251"/>
      <c r="E41" s="251"/>
      <c r="F41" s="251"/>
      <c r="G41" s="252"/>
      <c r="H41" s="57"/>
      <c r="I41" s="38"/>
      <c r="J41" s="38"/>
      <c r="K41" s="38"/>
    </row>
    <row r="42" spans="2:11" x14ac:dyDescent="0.2">
      <c r="B42" s="250" t="s">
        <v>66</v>
      </c>
      <c r="C42" s="251"/>
      <c r="D42" s="251"/>
      <c r="E42" s="251"/>
      <c r="F42" s="251"/>
      <c r="G42" s="252"/>
      <c r="H42" s="57"/>
      <c r="I42" s="38"/>
      <c r="J42" s="38"/>
      <c r="K42" s="38"/>
    </row>
    <row r="43" spans="2:11" x14ac:dyDescent="0.2">
      <c r="B43" s="250" t="s">
        <v>67</v>
      </c>
      <c r="C43" s="251"/>
      <c r="D43" s="251"/>
      <c r="E43" s="251"/>
      <c r="F43" s="251"/>
      <c r="G43" s="252"/>
      <c r="H43" s="57"/>
      <c r="I43" s="38"/>
      <c r="J43" s="38"/>
      <c r="K43" s="38"/>
    </row>
    <row r="44" spans="2:11" x14ac:dyDescent="0.2">
      <c r="B44" s="250" t="s">
        <v>68</v>
      </c>
      <c r="C44" s="251"/>
      <c r="D44" s="251"/>
      <c r="E44" s="251"/>
      <c r="F44" s="251"/>
      <c r="G44" s="252"/>
      <c r="H44" s="57"/>
      <c r="I44" s="38"/>
      <c r="J44" s="38"/>
      <c r="K44" s="38"/>
    </row>
    <row r="45" spans="2:11" x14ac:dyDescent="0.2">
      <c r="B45" s="239" t="s">
        <v>69</v>
      </c>
      <c r="C45" s="240"/>
      <c r="D45" s="240"/>
      <c r="E45" s="240"/>
      <c r="F45" s="240"/>
      <c r="G45" s="241"/>
      <c r="H45" s="56"/>
      <c r="I45" s="38"/>
      <c r="J45" s="38"/>
      <c r="K45" s="38"/>
    </row>
    <row r="46" spans="2:11" x14ac:dyDescent="0.2">
      <c r="B46" s="250" t="s">
        <v>70</v>
      </c>
      <c r="C46" s="242"/>
      <c r="D46" s="242"/>
      <c r="E46" s="242"/>
      <c r="F46" s="242"/>
      <c r="G46" s="243"/>
      <c r="H46" s="57"/>
      <c r="I46" s="38"/>
      <c r="J46" s="38"/>
      <c r="K46" s="38"/>
    </row>
    <row r="47" spans="2:11" x14ac:dyDescent="0.2">
      <c r="B47" s="250" t="s">
        <v>71</v>
      </c>
      <c r="C47" s="251"/>
      <c r="D47" s="251"/>
      <c r="E47" s="253"/>
      <c r="F47" s="253"/>
      <c r="G47" s="252"/>
      <c r="H47" s="57"/>
      <c r="I47" s="38"/>
      <c r="J47" s="38"/>
      <c r="K47" s="38"/>
    </row>
    <row r="48" spans="2:11" x14ac:dyDescent="0.2">
      <c r="B48" s="58" t="s">
        <v>72</v>
      </c>
      <c r="C48" s="58"/>
      <c r="D48" s="88"/>
      <c r="E48" s="90"/>
      <c r="F48" s="90"/>
      <c r="G48" s="89"/>
      <c r="H48" s="57">
        <f>SUM(H19,H21,H25,H27,H29,H31,H33,H36,H40,H47)</f>
        <v>0</v>
      </c>
      <c r="I48" s="38"/>
      <c r="J48" s="38"/>
      <c r="K48" s="38"/>
    </row>
  </sheetData>
  <mergeCells count="37">
    <mergeCell ref="B47:G47"/>
    <mergeCell ref="B42:G42"/>
    <mergeCell ref="B43:G43"/>
    <mergeCell ref="B44:G44"/>
    <mergeCell ref="B45:G45"/>
    <mergeCell ref="B46:G46"/>
    <mergeCell ref="B37:G37"/>
    <mergeCell ref="B38:G38"/>
    <mergeCell ref="B39:G39"/>
    <mergeCell ref="B40:G40"/>
    <mergeCell ref="B41:G41"/>
    <mergeCell ref="B36:G36"/>
    <mergeCell ref="B25:G25"/>
    <mergeCell ref="B26:G26"/>
    <mergeCell ref="B27:G27"/>
    <mergeCell ref="B28:G28"/>
    <mergeCell ref="B29:G29"/>
    <mergeCell ref="B30:G30"/>
    <mergeCell ref="B31:G31"/>
    <mergeCell ref="B32:G32"/>
    <mergeCell ref="B33:G33"/>
    <mergeCell ref="B34:G34"/>
    <mergeCell ref="B35:G35"/>
    <mergeCell ref="B24:G24"/>
    <mergeCell ref="H4:J4"/>
    <mergeCell ref="B15:G15"/>
    <mergeCell ref="B16:G16"/>
    <mergeCell ref="B17:G17"/>
    <mergeCell ref="B8:G8"/>
    <mergeCell ref="B18:G18"/>
    <mergeCell ref="B10:H11"/>
    <mergeCell ref="B6:D6"/>
    <mergeCell ref="B19:G19"/>
    <mergeCell ref="B20:G20"/>
    <mergeCell ref="B21:G21"/>
    <mergeCell ref="B22:G22"/>
    <mergeCell ref="B23:G23"/>
  </mergeCells>
  <phoneticPr fontId="38" type="noConversion"/>
  <conditionalFormatting sqref="H16:H33 H35:H36 H38:H44 H46:H47">
    <cfRule type="expression" dxfId="0" priority="2" stopIfTrue="1">
      <formula>$H$8="yes"</formula>
    </cfRule>
  </conditionalFormatting>
  <dataValidations count="1">
    <dataValidation type="list" allowBlank="1" showInputMessage="1" showErrorMessage="1" sqref="H8">
      <formula1>"Yes, No"</formula1>
    </dataValidation>
  </dataValidations>
  <pageMargins left="0.70866141732283472" right="0.70866141732283472" top="0.74803149606299213" bottom="0.74803149606299213" header="0.31496062992125984" footer="0.31496062992125984"/>
  <pageSetup paperSize="9" scale="72" fitToHeight="100" orientation="landscape" r:id="rId1"/>
  <headerFooter scaleWithDoc="0" alignWithMargins="0">
    <oddFooter>&amp;L&amp;8&amp;D&amp;C&amp;8&amp; Template: &amp;A
&amp;F&amp;R&amp;8&amp;P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9"/>
  <sheetViews>
    <sheetView view="pageBreakPreview" topLeftCell="A28" zoomScaleNormal="100" zoomScaleSheetLayoutView="100" zoomScalePageLayoutView="85" workbookViewId="0">
      <selection activeCell="I54" sqref="I54"/>
    </sheetView>
  </sheetViews>
  <sheetFormatPr defaultRowHeight="12.75" x14ac:dyDescent="0.2"/>
  <cols>
    <col min="1" max="1" width="9.140625" style="130"/>
    <col min="2" max="2" width="13" style="130" bestFit="1" customWidth="1"/>
    <col min="3" max="6" width="9.140625" style="130"/>
    <col min="7" max="7" width="12.7109375" style="130" customWidth="1"/>
    <col min="8" max="8" width="14.140625" style="130" customWidth="1"/>
    <col min="9" max="9" width="5.5703125" style="130" customWidth="1"/>
    <col min="10" max="11" width="9.140625" style="130" hidden="1" customWidth="1"/>
    <col min="12" max="16384" width="9.140625" style="130"/>
  </cols>
  <sheetData>
    <row r="1" spans="2:8" ht="20.25" x14ac:dyDescent="0.3">
      <c r="B1" s="129" t="str">
        <f>[4]Cover!C22</f>
        <v>Endeavour Energy</v>
      </c>
    </row>
    <row r="2" spans="2:8" ht="20.25" x14ac:dyDescent="0.3">
      <c r="B2" s="131" t="s">
        <v>125</v>
      </c>
    </row>
    <row r="3" spans="2:8" ht="20.25" x14ac:dyDescent="0.3">
      <c r="B3" s="111" t="str">
        <f>Cover!C26</f>
        <v>2013-14</v>
      </c>
    </row>
    <row r="4" spans="2:8" ht="20.25" x14ac:dyDescent="0.3">
      <c r="B4" s="132"/>
    </row>
    <row r="5" spans="2:8" ht="75" customHeight="1" x14ac:dyDescent="0.2">
      <c r="B5" s="255" t="s">
        <v>194</v>
      </c>
      <c r="C5" s="256"/>
      <c r="D5" s="256"/>
      <c r="E5" s="256"/>
      <c r="F5" s="256"/>
      <c r="G5" s="257"/>
    </row>
    <row r="6" spans="2:8" ht="20.25" x14ac:dyDescent="0.3">
      <c r="B6" s="132"/>
    </row>
    <row r="7" spans="2:8" ht="15.75" x14ac:dyDescent="0.25">
      <c r="B7" s="133" t="s">
        <v>126</v>
      </c>
    </row>
    <row r="8" spans="2:8" x14ac:dyDescent="0.2">
      <c r="H8" s="134" t="str">
        <f>$B$3</f>
        <v>2013-14</v>
      </c>
    </row>
    <row r="9" spans="2:8" x14ac:dyDescent="0.2">
      <c r="B9" s="254" t="s">
        <v>127</v>
      </c>
      <c r="C9" s="254"/>
      <c r="D9" s="254"/>
      <c r="E9" s="254"/>
      <c r="F9" s="254"/>
      <c r="G9" s="254"/>
      <c r="H9" s="178"/>
    </row>
    <row r="10" spans="2:8" x14ac:dyDescent="0.2">
      <c r="B10" s="254" t="s">
        <v>128</v>
      </c>
      <c r="C10" s="254"/>
      <c r="D10" s="254"/>
      <c r="E10" s="254"/>
      <c r="F10" s="254"/>
      <c r="G10" s="254"/>
      <c r="H10" s="179"/>
    </row>
    <row r="11" spans="2:8" x14ac:dyDescent="0.2">
      <c r="B11" s="254" t="s">
        <v>129</v>
      </c>
      <c r="C11" s="254"/>
      <c r="D11" s="254"/>
      <c r="E11" s="254"/>
      <c r="F11" s="254"/>
      <c r="G11" s="254"/>
      <c r="H11" s="179"/>
    </row>
    <row r="12" spans="2:8" x14ac:dyDescent="0.2">
      <c r="B12" s="254" t="s">
        <v>130</v>
      </c>
      <c r="C12" s="254"/>
      <c r="D12" s="254"/>
      <c r="E12" s="254"/>
      <c r="F12" s="254"/>
      <c r="G12" s="254"/>
      <c r="H12" s="179"/>
    </row>
    <row r="13" spans="2:8" x14ac:dyDescent="0.2">
      <c r="B13" s="254" t="s">
        <v>131</v>
      </c>
      <c r="C13" s="254"/>
      <c r="D13" s="254"/>
      <c r="E13" s="254"/>
      <c r="F13" s="254"/>
      <c r="G13" s="254"/>
      <c r="H13" s="179"/>
    </row>
    <row r="14" spans="2:8" x14ac:dyDescent="0.2">
      <c r="B14" s="254" t="s">
        <v>132</v>
      </c>
      <c r="C14" s="254"/>
      <c r="D14" s="254"/>
      <c r="E14" s="254"/>
      <c r="F14" s="254"/>
      <c r="G14" s="254"/>
      <c r="H14" s="179"/>
    </row>
    <row r="15" spans="2:8" x14ac:dyDescent="0.2">
      <c r="B15" s="254" t="s">
        <v>133</v>
      </c>
      <c r="C15" s="254"/>
      <c r="D15" s="254"/>
      <c r="E15" s="254"/>
      <c r="F15" s="254"/>
      <c r="G15" s="254"/>
      <c r="H15" s="179"/>
    </row>
    <row r="16" spans="2:8" x14ac:dyDescent="0.2">
      <c r="B16" s="254" t="s">
        <v>134</v>
      </c>
      <c r="C16" s="254"/>
      <c r="D16" s="254"/>
      <c r="E16" s="254"/>
      <c r="F16" s="254"/>
      <c r="G16" s="254"/>
      <c r="H16" s="179"/>
    </row>
    <row r="17" spans="2:8" x14ac:dyDescent="0.2">
      <c r="B17" s="254" t="s">
        <v>135</v>
      </c>
      <c r="C17" s="254"/>
      <c r="D17" s="254"/>
      <c r="E17" s="254"/>
      <c r="F17" s="254"/>
      <c r="G17" s="254"/>
      <c r="H17" s="179"/>
    </row>
    <row r="18" spans="2:8" x14ac:dyDescent="0.2">
      <c r="B18" s="254" t="s">
        <v>136</v>
      </c>
      <c r="C18" s="254"/>
      <c r="D18" s="254"/>
      <c r="E18" s="254"/>
      <c r="F18" s="254"/>
      <c r="G18" s="254"/>
      <c r="H18" s="179"/>
    </row>
    <row r="19" spans="2:8" x14ac:dyDescent="0.2">
      <c r="B19" s="254" t="s">
        <v>137</v>
      </c>
      <c r="C19" s="254"/>
      <c r="D19" s="254"/>
      <c r="E19" s="254"/>
      <c r="F19" s="254"/>
      <c r="G19" s="254"/>
      <c r="H19" s="179"/>
    </row>
    <row r="20" spans="2:8" x14ac:dyDescent="0.2">
      <c r="B20" s="254" t="s">
        <v>138</v>
      </c>
      <c r="C20" s="254"/>
      <c r="D20" s="254"/>
      <c r="E20" s="254"/>
      <c r="F20" s="254"/>
      <c r="G20" s="254"/>
      <c r="H20" s="179"/>
    </row>
    <row r="21" spans="2:8" x14ac:dyDescent="0.2">
      <c r="B21" s="254" t="s">
        <v>139</v>
      </c>
      <c r="C21" s="254"/>
      <c r="D21" s="254"/>
      <c r="E21" s="254"/>
      <c r="F21" s="254"/>
      <c r="G21" s="254"/>
      <c r="H21" s="179"/>
    </row>
    <row r="22" spans="2:8" x14ac:dyDescent="0.2">
      <c r="B22" s="254" t="s">
        <v>140</v>
      </c>
      <c r="C22" s="254"/>
      <c r="D22" s="254"/>
      <c r="E22" s="254"/>
      <c r="F22" s="254"/>
      <c r="G22" s="254"/>
      <c r="H22" s="179"/>
    </row>
    <row r="23" spans="2:8" x14ac:dyDescent="0.2">
      <c r="B23" s="254" t="s">
        <v>141</v>
      </c>
      <c r="C23" s="254"/>
      <c r="D23" s="254"/>
      <c r="E23" s="254"/>
      <c r="F23" s="254"/>
      <c r="G23" s="254"/>
      <c r="H23" s="179"/>
    </row>
    <row r="25" spans="2:8" ht="15.75" x14ac:dyDescent="0.25">
      <c r="B25" s="133" t="s">
        <v>142</v>
      </c>
    </row>
    <row r="26" spans="2:8" x14ac:dyDescent="0.2">
      <c r="H26" s="134" t="str">
        <f>$B$3</f>
        <v>2013-14</v>
      </c>
    </row>
    <row r="27" spans="2:8" x14ac:dyDescent="0.2">
      <c r="B27" s="254" t="s">
        <v>143</v>
      </c>
      <c r="C27" s="254"/>
      <c r="D27" s="254"/>
      <c r="E27" s="254"/>
      <c r="F27" s="254"/>
      <c r="G27" s="254"/>
      <c r="H27" s="180">
        <v>239</v>
      </c>
    </row>
    <row r="28" spans="2:8" x14ac:dyDescent="0.2">
      <c r="B28" s="258" t="s">
        <v>144</v>
      </c>
      <c r="C28" s="258"/>
      <c r="D28" s="258"/>
      <c r="E28" s="258"/>
      <c r="F28" s="258"/>
      <c r="G28" s="258"/>
      <c r="H28" s="135"/>
    </row>
    <row r="29" spans="2:8" x14ac:dyDescent="0.2">
      <c r="B29" s="254" t="s">
        <v>145</v>
      </c>
      <c r="C29" s="254"/>
      <c r="D29" s="254"/>
      <c r="E29" s="254"/>
      <c r="F29" s="254"/>
      <c r="G29" s="254"/>
      <c r="H29" s="178"/>
    </row>
    <row r="30" spans="2:8" x14ac:dyDescent="0.2">
      <c r="B30" s="254" t="s">
        <v>146</v>
      </c>
      <c r="C30" s="254"/>
      <c r="D30" s="254"/>
      <c r="E30" s="254"/>
      <c r="F30" s="254"/>
      <c r="G30" s="254"/>
      <c r="H30" s="178"/>
    </row>
    <row r="31" spans="2:8" x14ac:dyDescent="0.2">
      <c r="B31" s="254" t="s">
        <v>147</v>
      </c>
      <c r="C31" s="254"/>
      <c r="D31" s="254"/>
      <c r="E31" s="254"/>
      <c r="F31" s="254"/>
      <c r="G31" s="254"/>
      <c r="H31" s="178"/>
    </row>
    <row r="32" spans="2:8" x14ac:dyDescent="0.2">
      <c r="B32" s="254" t="s">
        <v>148</v>
      </c>
      <c r="C32" s="254"/>
      <c r="D32" s="254"/>
      <c r="E32" s="254"/>
      <c r="F32" s="254"/>
      <c r="G32" s="254"/>
      <c r="H32" s="178"/>
    </row>
    <row r="33" spans="2:8" x14ac:dyDescent="0.2">
      <c r="B33" s="254" t="s">
        <v>149</v>
      </c>
      <c r="C33" s="254"/>
      <c r="D33" s="254"/>
      <c r="E33" s="254"/>
      <c r="F33" s="254"/>
      <c r="G33" s="254"/>
      <c r="H33" s="178"/>
    </row>
    <row r="34" spans="2:8" x14ac:dyDescent="0.2">
      <c r="B34" s="254" t="s">
        <v>150</v>
      </c>
      <c r="C34" s="254"/>
      <c r="D34" s="254"/>
      <c r="E34" s="254"/>
      <c r="F34" s="254"/>
      <c r="G34" s="254"/>
      <c r="H34" s="178"/>
    </row>
    <row r="35" spans="2:8" x14ac:dyDescent="0.2">
      <c r="B35" s="254" t="s">
        <v>151</v>
      </c>
      <c r="C35" s="254"/>
      <c r="D35" s="254"/>
      <c r="E35" s="254"/>
      <c r="F35" s="254"/>
      <c r="G35" s="254"/>
      <c r="H35" s="178"/>
    </row>
    <row r="36" spans="2:8" x14ac:dyDescent="0.2">
      <c r="B36" s="254" t="s">
        <v>76</v>
      </c>
      <c r="C36" s="254"/>
      <c r="D36" s="254"/>
      <c r="E36" s="254"/>
      <c r="F36" s="254"/>
      <c r="G36" s="254"/>
      <c r="H36" s="178"/>
    </row>
    <row r="37" spans="2:8" x14ac:dyDescent="0.2">
      <c r="B37" s="260" t="s">
        <v>152</v>
      </c>
      <c r="C37" s="261"/>
      <c r="D37" s="262"/>
      <c r="E37" s="262"/>
      <c r="F37" s="262"/>
      <c r="G37" s="263"/>
      <c r="H37" s="135"/>
    </row>
    <row r="38" spans="2:8" x14ac:dyDescent="0.2">
      <c r="B38" s="254" t="s">
        <v>153</v>
      </c>
      <c r="C38" s="254"/>
      <c r="D38" s="254"/>
      <c r="E38" s="254"/>
      <c r="F38" s="254"/>
      <c r="G38" s="254"/>
      <c r="H38" s="179"/>
    </row>
    <row r="39" spans="2:8" x14ac:dyDescent="0.2">
      <c r="B39" s="254" t="s">
        <v>154</v>
      </c>
      <c r="C39" s="254"/>
      <c r="D39" s="254"/>
      <c r="E39" s="254"/>
      <c r="F39" s="254"/>
      <c r="G39" s="254"/>
      <c r="H39" s="179"/>
    </row>
    <row r="40" spans="2:8" x14ac:dyDescent="0.2">
      <c r="B40" s="254" t="s">
        <v>155</v>
      </c>
      <c r="C40" s="254"/>
      <c r="D40" s="254"/>
      <c r="E40" s="254"/>
      <c r="F40" s="254"/>
      <c r="G40" s="254"/>
      <c r="H40" s="179"/>
    </row>
    <row r="41" spans="2:8" x14ac:dyDescent="0.2">
      <c r="B41" s="254" t="s">
        <v>156</v>
      </c>
      <c r="C41" s="254"/>
      <c r="D41" s="254"/>
      <c r="E41" s="254"/>
      <c r="F41" s="254"/>
      <c r="G41" s="254"/>
      <c r="H41" s="179"/>
    </row>
    <row r="42" spans="2:8" x14ac:dyDescent="0.2">
      <c r="B42" s="254" t="s">
        <v>157</v>
      </c>
      <c r="C42" s="254"/>
      <c r="D42" s="254"/>
      <c r="E42" s="254"/>
      <c r="F42" s="254"/>
      <c r="G42" s="254"/>
      <c r="H42" s="179"/>
    </row>
    <row r="43" spans="2:8" x14ac:dyDescent="0.2">
      <c r="B43" s="254" t="s">
        <v>158</v>
      </c>
      <c r="C43" s="254"/>
      <c r="D43" s="254"/>
      <c r="E43" s="254"/>
      <c r="F43" s="254"/>
      <c r="G43" s="254"/>
      <c r="H43" s="179"/>
    </row>
    <row r="44" spans="2:8" x14ac:dyDescent="0.2">
      <c r="B44" s="254" t="s">
        <v>159</v>
      </c>
      <c r="C44" s="254"/>
      <c r="D44" s="254"/>
      <c r="E44" s="254"/>
      <c r="F44" s="254"/>
      <c r="G44" s="254"/>
      <c r="H44" s="179"/>
    </row>
    <row r="45" spans="2:8" x14ac:dyDescent="0.2">
      <c r="B45" s="254" t="s">
        <v>76</v>
      </c>
      <c r="C45" s="254"/>
      <c r="D45" s="254"/>
      <c r="E45" s="254"/>
      <c r="F45" s="254"/>
      <c r="G45" s="254"/>
      <c r="H45" s="179"/>
    </row>
    <row r="46" spans="2:8" ht="12" customHeight="1" x14ac:dyDescent="0.2"/>
    <row r="47" spans="2:8" ht="15.75" x14ac:dyDescent="0.25">
      <c r="B47" s="133" t="s">
        <v>160</v>
      </c>
    </row>
    <row r="48" spans="2:8" x14ac:dyDescent="0.2">
      <c r="H48" s="134" t="str">
        <f>$B$3</f>
        <v>2013-14</v>
      </c>
    </row>
    <row r="49" spans="2:10" x14ac:dyDescent="0.2">
      <c r="B49" s="259" t="s">
        <v>161</v>
      </c>
      <c r="C49" s="259"/>
      <c r="D49" s="259"/>
      <c r="E49" s="259"/>
      <c r="F49" s="259"/>
      <c r="G49" s="259"/>
      <c r="H49" s="135"/>
    </row>
    <row r="50" spans="2:10" x14ac:dyDescent="0.2">
      <c r="B50" s="264" t="s">
        <v>62</v>
      </c>
      <c r="C50" s="264"/>
      <c r="D50" s="264"/>
      <c r="E50" s="264"/>
      <c r="F50" s="264"/>
      <c r="G50" s="264"/>
      <c r="H50" s="181">
        <v>9</v>
      </c>
    </row>
    <row r="51" spans="2:10" x14ac:dyDescent="0.2">
      <c r="B51" s="264" t="s">
        <v>162</v>
      </c>
      <c r="C51" s="264"/>
      <c r="D51" s="264"/>
      <c r="E51" s="264"/>
      <c r="F51" s="264"/>
      <c r="G51" s="264"/>
      <c r="H51" s="181">
        <v>0</v>
      </c>
    </row>
    <row r="52" spans="2:10" x14ac:dyDescent="0.2">
      <c r="B52" s="259" t="s">
        <v>163</v>
      </c>
      <c r="C52" s="259"/>
      <c r="D52" s="259"/>
      <c r="E52" s="259"/>
      <c r="F52" s="259"/>
      <c r="G52" s="259"/>
      <c r="H52" s="135"/>
    </row>
    <row r="53" spans="2:10" x14ac:dyDescent="0.2">
      <c r="B53" s="264" t="s">
        <v>164</v>
      </c>
      <c r="C53" s="264"/>
      <c r="D53" s="264"/>
      <c r="E53" s="264"/>
      <c r="F53" s="264"/>
      <c r="G53" s="264"/>
      <c r="H53" s="181">
        <v>1381</v>
      </c>
    </row>
    <row r="54" spans="2:10" x14ac:dyDescent="0.2">
      <c r="B54" s="264" t="s">
        <v>165</v>
      </c>
      <c r="C54" s="264"/>
      <c r="D54" s="264"/>
      <c r="E54" s="264"/>
      <c r="F54" s="264"/>
      <c r="G54" s="264"/>
      <c r="H54" s="181">
        <v>673</v>
      </c>
    </row>
    <row r="55" spans="2:10" x14ac:dyDescent="0.2">
      <c r="B55" s="264" t="s">
        <v>166</v>
      </c>
      <c r="C55" s="264"/>
      <c r="D55" s="264"/>
      <c r="E55" s="264"/>
      <c r="F55" s="264"/>
      <c r="G55" s="264"/>
      <c r="H55" s="181">
        <v>3.6</v>
      </c>
    </row>
    <row r="56" spans="2:10" x14ac:dyDescent="0.2">
      <c r="B56" s="264" t="s">
        <v>167</v>
      </c>
      <c r="C56" s="264"/>
      <c r="D56" s="264"/>
      <c r="E56" s="264"/>
      <c r="F56" s="264"/>
      <c r="G56" s="264"/>
      <c r="H56" s="181">
        <v>198907</v>
      </c>
    </row>
    <row r="57" spans="2:10" x14ac:dyDescent="0.2">
      <c r="B57" s="259" t="s">
        <v>168</v>
      </c>
      <c r="C57" s="259"/>
      <c r="D57" s="259"/>
      <c r="E57" s="259"/>
      <c r="F57" s="259"/>
      <c r="G57" s="259"/>
      <c r="H57" s="135"/>
      <c r="I57" s="136"/>
      <c r="J57" s="136"/>
    </row>
    <row r="58" spans="2:10" x14ac:dyDescent="0.2">
      <c r="B58" s="264" t="s">
        <v>169</v>
      </c>
      <c r="C58" s="264"/>
      <c r="D58" s="264"/>
      <c r="E58" s="264"/>
      <c r="F58" s="264"/>
      <c r="G58" s="264"/>
      <c r="H58" s="181">
        <v>342777</v>
      </c>
      <c r="I58" s="136"/>
      <c r="J58" s="136"/>
    </row>
    <row r="59" spans="2:10" x14ac:dyDescent="0.2">
      <c r="B59" s="264" t="s">
        <v>170</v>
      </c>
      <c r="C59" s="264"/>
      <c r="D59" s="264"/>
      <c r="E59" s="264"/>
      <c r="F59" s="264"/>
      <c r="G59" s="264"/>
      <c r="H59" s="181">
        <v>64591</v>
      </c>
      <c r="I59" s="136"/>
      <c r="J59" s="136"/>
    </row>
    <row r="60" spans="2:10" x14ac:dyDescent="0.2">
      <c r="B60" s="264" t="s">
        <v>171</v>
      </c>
      <c r="C60" s="264"/>
      <c r="D60" s="264"/>
      <c r="E60" s="264"/>
      <c r="F60" s="264"/>
      <c r="G60" s="264"/>
      <c r="H60" s="181">
        <v>38.909999999999997</v>
      </c>
      <c r="I60" s="136"/>
      <c r="J60" s="136"/>
    </row>
    <row r="61" spans="2:10" x14ac:dyDescent="0.2">
      <c r="B61" s="264" t="s">
        <v>172</v>
      </c>
      <c r="C61" s="264"/>
      <c r="D61" s="264"/>
      <c r="E61" s="264"/>
      <c r="F61" s="264"/>
      <c r="G61" s="264"/>
      <c r="H61" s="181">
        <v>4.62</v>
      </c>
      <c r="I61" s="136"/>
      <c r="J61" s="136"/>
    </row>
    <row r="62" spans="2:10" x14ac:dyDescent="0.2">
      <c r="B62" s="264" t="s">
        <v>173</v>
      </c>
      <c r="C62" s="264"/>
      <c r="D62" s="264"/>
      <c r="E62" s="264"/>
      <c r="F62" s="264"/>
      <c r="G62" s="264"/>
      <c r="H62" s="181">
        <v>0</v>
      </c>
      <c r="I62" s="136"/>
      <c r="J62" s="136"/>
    </row>
    <row r="63" spans="2:10" x14ac:dyDescent="0.2">
      <c r="B63" s="268" t="s">
        <v>174</v>
      </c>
      <c r="C63" s="269"/>
      <c r="D63" s="269"/>
      <c r="E63" s="269"/>
      <c r="F63" s="269"/>
      <c r="G63" s="270"/>
      <c r="H63" s="135"/>
    </row>
    <row r="64" spans="2:10" x14ac:dyDescent="0.2">
      <c r="B64" s="271" t="s">
        <v>175</v>
      </c>
      <c r="C64" s="272"/>
      <c r="D64" s="272"/>
      <c r="E64" s="272"/>
      <c r="F64" s="272"/>
      <c r="G64" s="273"/>
      <c r="H64" s="179"/>
    </row>
    <row r="65" spans="2:8" x14ac:dyDescent="0.2">
      <c r="B65" s="271" t="s">
        <v>176</v>
      </c>
      <c r="C65" s="272"/>
      <c r="D65" s="272"/>
      <c r="E65" s="272"/>
      <c r="F65" s="272"/>
      <c r="G65" s="273"/>
      <c r="H65" s="179"/>
    </row>
    <row r="66" spans="2:8" x14ac:dyDescent="0.2">
      <c r="B66" s="271" t="s">
        <v>177</v>
      </c>
      <c r="C66" s="272"/>
      <c r="D66" s="272"/>
      <c r="E66" s="272"/>
      <c r="F66" s="272"/>
      <c r="G66" s="273"/>
      <c r="H66" s="179"/>
    </row>
    <row r="67" spans="2:8" x14ac:dyDescent="0.2">
      <c r="B67" s="271" t="s">
        <v>178</v>
      </c>
      <c r="C67" s="272"/>
      <c r="D67" s="272"/>
      <c r="E67" s="272"/>
      <c r="F67" s="272"/>
      <c r="G67" s="273"/>
      <c r="H67" s="179"/>
    </row>
    <row r="68" spans="2:8" x14ac:dyDescent="0.2">
      <c r="B68" s="271" t="s">
        <v>179</v>
      </c>
      <c r="C68" s="272"/>
      <c r="D68" s="272"/>
      <c r="E68" s="272"/>
      <c r="F68" s="272"/>
      <c r="G68" s="273"/>
      <c r="H68" s="179"/>
    </row>
    <row r="69" spans="2:8" x14ac:dyDescent="0.2">
      <c r="B69" s="265" t="s">
        <v>180</v>
      </c>
      <c r="C69" s="266"/>
      <c r="D69" s="266"/>
      <c r="E69" s="266"/>
      <c r="F69" s="266"/>
      <c r="G69" s="267"/>
      <c r="H69" s="181">
        <f>2613+H27</f>
        <v>2852</v>
      </c>
    </row>
  </sheetData>
  <mergeCells count="56">
    <mergeCell ref="B62:G62"/>
    <mergeCell ref="B69:G69"/>
    <mergeCell ref="B63:G63"/>
    <mergeCell ref="B64:G64"/>
    <mergeCell ref="B65:G65"/>
    <mergeCell ref="B66:G66"/>
    <mergeCell ref="B67:G67"/>
    <mergeCell ref="B68:G68"/>
    <mergeCell ref="B61:G61"/>
    <mergeCell ref="B50:G50"/>
    <mergeCell ref="B51:G51"/>
    <mergeCell ref="B52:G52"/>
    <mergeCell ref="B53:G53"/>
    <mergeCell ref="B54:G54"/>
    <mergeCell ref="B55:G55"/>
    <mergeCell ref="B56:G56"/>
    <mergeCell ref="B57:G57"/>
    <mergeCell ref="B58:G58"/>
    <mergeCell ref="B59:G59"/>
    <mergeCell ref="B60:G60"/>
    <mergeCell ref="B49:G49"/>
    <mergeCell ref="B35:G35"/>
    <mergeCell ref="B36:G36"/>
    <mergeCell ref="B37:G37"/>
    <mergeCell ref="B38:G38"/>
    <mergeCell ref="B39:G39"/>
    <mergeCell ref="B40:G40"/>
    <mergeCell ref="B41:G41"/>
    <mergeCell ref="B42:G42"/>
    <mergeCell ref="B43:G43"/>
    <mergeCell ref="B44:G44"/>
    <mergeCell ref="B45:G45"/>
    <mergeCell ref="B34:G34"/>
    <mergeCell ref="B20:G20"/>
    <mergeCell ref="B21:G21"/>
    <mergeCell ref="B22:G22"/>
    <mergeCell ref="B23:G23"/>
    <mergeCell ref="B27:G27"/>
    <mergeCell ref="B28:G28"/>
    <mergeCell ref="B29:G29"/>
    <mergeCell ref="B30:G30"/>
    <mergeCell ref="B31:G31"/>
    <mergeCell ref="B32:G32"/>
    <mergeCell ref="B33:G33"/>
    <mergeCell ref="B19:G19"/>
    <mergeCell ref="B5:G5"/>
    <mergeCell ref="B9:G9"/>
    <mergeCell ref="B10:G10"/>
    <mergeCell ref="B11:G11"/>
    <mergeCell ref="B12:G12"/>
    <mergeCell ref="B13:G13"/>
    <mergeCell ref="B14:G14"/>
    <mergeCell ref="B15:G15"/>
    <mergeCell ref="B16:G16"/>
    <mergeCell ref="B17:G17"/>
    <mergeCell ref="B18:G18"/>
  </mergeCells>
  <dataValidations count="1">
    <dataValidation type="whole" allowBlank="1" showInputMessage="1" showErrorMessage="1" errorTitle="Whole Number" error="This field must contain a whole number. Text and decimals are not acceptable." sqref="C39:C45">
      <formula1>-1000</formula1>
      <formula2>9999999999</formula2>
    </dataValidation>
  </dataValidations>
  <pageMargins left="0.70866141732283472" right="0.70866141732283472" top="0.74803149606299213" bottom="0.74803149606299213" header="0.31496062992125984" footer="0.31496062992125984"/>
  <pageSetup paperSize="9" scale="76" orientation="portrait" r:id="rId1"/>
  <headerFooter scaleWithDoc="0" alignWithMargins="0">
    <oddFooter>&amp;L&amp;8&amp;D&amp;C&amp;8&amp; Template: &amp;A
&amp;F&amp;R&amp;8&amp;P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248"/>
  <sheetViews>
    <sheetView view="pageBreakPreview" zoomScale="70" zoomScaleNormal="100" zoomScaleSheetLayoutView="70" zoomScalePageLayoutView="85" workbookViewId="0">
      <selection activeCell="C1255" sqref="C1255"/>
    </sheetView>
  </sheetViews>
  <sheetFormatPr defaultRowHeight="12.75" x14ac:dyDescent="0.2"/>
  <cols>
    <col min="1" max="1" width="11.28515625" style="138" customWidth="1"/>
    <col min="2" max="2" width="14.7109375" style="138" customWidth="1"/>
    <col min="3" max="3" width="61.28515625" style="138" customWidth="1"/>
    <col min="4" max="18" width="14.7109375" style="138" customWidth="1"/>
    <col min="19" max="19" width="2.85546875" style="138" customWidth="1"/>
    <col min="20" max="16384" width="9.140625" style="138"/>
  </cols>
  <sheetData>
    <row r="1" spans="2:18" ht="20.25" x14ac:dyDescent="0.3">
      <c r="B1" s="137" t="str">
        <f>[5]Cover!C22</f>
        <v>Endeavour Energy</v>
      </c>
    </row>
    <row r="2" spans="2:18" ht="20.25" x14ac:dyDescent="0.3">
      <c r="B2" s="137" t="s">
        <v>111</v>
      </c>
    </row>
    <row r="3" spans="2:18" ht="20.25" x14ac:dyDescent="0.3">
      <c r="B3" s="111" t="str">
        <f>Cover!C26</f>
        <v>2013-14</v>
      </c>
    </row>
    <row r="4" spans="2:18" ht="20.25" x14ac:dyDescent="0.3">
      <c r="B4" s="111"/>
    </row>
    <row r="5" spans="2:18" ht="47.1" customHeight="1" x14ac:dyDescent="0.2">
      <c r="B5" s="274" t="s">
        <v>234</v>
      </c>
      <c r="C5" s="275"/>
      <c r="D5" s="275"/>
      <c r="E5" s="275"/>
    </row>
    <row r="6" spans="2:18" ht="20.25" x14ac:dyDescent="0.3">
      <c r="B6" s="111"/>
    </row>
    <row r="7" spans="2:18" ht="15.75" x14ac:dyDescent="0.2">
      <c r="B7" s="139" t="s">
        <v>112</v>
      </c>
    </row>
    <row r="8" spans="2:18" x14ac:dyDescent="0.2">
      <c r="B8" s="140"/>
    </row>
    <row r="9" spans="2:18" ht="66" customHeight="1" x14ac:dyDescent="0.2">
      <c r="B9" s="118" t="s">
        <v>75</v>
      </c>
      <c r="C9" s="118" t="s">
        <v>113</v>
      </c>
      <c r="D9" s="118" t="s">
        <v>87</v>
      </c>
      <c r="E9" s="118" t="s">
        <v>181</v>
      </c>
      <c r="F9" s="118" t="s">
        <v>114</v>
      </c>
      <c r="G9" s="118" t="s">
        <v>115</v>
      </c>
      <c r="H9" s="118" t="s">
        <v>2179</v>
      </c>
      <c r="I9" s="118" t="s">
        <v>116</v>
      </c>
      <c r="J9" s="118" t="s">
        <v>117</v>
      </c>
      <c r="K9" s="118" t="s">
        <v>118</v>
      </c>
      <c r="L9" s="118" t="s">
        <v>2180</v>
      </c>
      <c r="M9" s="118" t="s">
        <v>2181</v>
      </c>
      <c r="N9" s="118" t="s">
        <v>182</v>
      </c>
      <c r="O9" s="118" t="s">
        <v>183</v>
      </c>
      <c r="P9" s="118" t="s">
        <v>119</v>
      </c>
      <c r="Q9" s="118" t="s">
        <v>2182</v>
      </c>
      <c r="R9" s="118" t="s">
        <v>120</v>
      </c>
    </row>
    <row r="10" spans="2:18" x14ac:dyDescent="0.2">
      <c r="B10" s="182" t="s">
        <v>297</v>
      </c>
      <c r="C10" s="182" t="s">
        <v>298</v>
      </c>
      <c r="D10" s="182" t="s">
        <v>237</v>
      </c>
      <c r="E10" s="182">
        <v>1464</v>
      </c>
      <c r="F10" s="182">
        <v>29.368227000000001</v>
      </c>
      <c r="G10" s="182">
        <v>7.1291520000000004</v>
      </c>
      <c r="H10" s="182">
        <v>4.3630359800000003</v>
      </c>
      <c r="I10" s="182">
        <v>5.6145414999999996</v>
      </c>
      <c r="J10" s="182">
        <v>0.69698422000000004</v>
      </c>
      <c r="K10" s="182">
        <v>7</v>
      </c>
      <c r="L10" s="182">
        <v>262.10000000000002</v>
      </c>
      <c r="M10" s="182">
        <v>250</v>
      </c>
      <c r="N10" s="182">
        <v>2.09</v>
      </c>
      <c r="O10" s="182">
        <v>1.08</v>
      </c>
      <c r="P10" s="182">
        <v>7</v>
      </c>
      <c r="Q10" s="182">
        <v>32.54</v>
      </c>
      <c r="R10" s="182">
        <v>0.11</v>
      </c>
    </row>
    <row r="11" spans="2:18" x14ac:dyDescent="0.2">
      <c r="B11" s="182" t="s">
        <v>295</v>
      </c>
      <c r="C11" s="182" t="s">
        <v>296</v>
      </c>
      <c r="D11" s="182" t="s">
        <v>237</v>
      </c>
      <c r="E11" s="182">
        <v>1410</v>
      </c>
      <c r="F11" s="182">
        <v>54.941930999999997</v>
      </c>
      <c r="G11" s="182">
        <v>10.919124</v>
      </c>
      <c r="H11" s="182">
        <v>2.7462358400000002</v>
      </c>
      <c r="I11" s="182">
        <v>8.1392220099999992</v>
      </c>
      <c r="J11" s="182">
        <v>4.3886305200000004</v>
      </c>
      <c r="K11" s="182">
        <v>9</v>
      </c>
      <c r="L11" s="182">
        <v>394.6</v>
      </c>
      <c r="M11" s="182">
        <v>114.8</v>
      </c>
      <c r="N11" s="182">
        <v>2.2000000000000002</v>
      </c>
      <c r="O11" s="182">
        <v>1.18</v>
      </c>
      <c r="P11" s="182">
        <v>16</v>
      </c>
      <c r="Q11" s="182">
        <v>212.74</v>
      </c>
      <c r="R11" s="182">
        <v>0.67</v>
      </c>
    </row>
    <row r="12" spans="2:18" x14ac:dyDescent="0.2">
      <c r="B12" s="182" t="s">
        <v>1064</v>
      </c>
      <c r="C12" s="182" t="s">
        <v>1065</v>
      </c>
      <c r="D12" s="182" t="s">
        <v>103</v>
      </c>
      <c r="E12" s="182">
        <v>1543</v>
      </c>
      <c r="F12" s="182">
        <v>3.9993409999999998</v>
      </c>
      <c r="G12" s="182">
        <v>5.747439</v>
      </c>
      <c r="H12" s="182">
        <v>3.1722510499999999</v>
      </c>
      <c r="I12" s="182">
        <v>2.967011E-2</v>
      </c>
      <c r="J12" s="182">
        <v>0.35288118000000002</v>
      </c>
      <c r="K12" s="182">
        <v>3</v>
      </c>
      <c r="L12" s="182">
        <v>1.3</v>
      </c>
      <c r="M12" s="182">
        <v>1.3</v>
      </c>
      <c r="N12" s="182">
        <v>0.01</v>
      </c>
      <c r="O12" s="182">
        <v>0.01</v>
      </c>
      <c r="P12" s="182">
        <v>4</v>
      </c>
      <c r="Q12" s="182">
        <v>15.63</v>
      </c>
      <c r="R12" s="182">
        <v>0.09</v>
      </c>
    </row>
    <row r="13" spans="2:18" x14ac:dyDescent="0.2">
      <c r="B13" s="182" t="s">
        <v>1062</v>
      </c>
      <c r="C13" s="182" t="s">
        <v>1063</v>
      </c>
      <c r="D13" s="182" t="s">
        <v>103</v>
      </c>
      <c r="E13" s="182">
        <v>1450</v>
      </c>
      <c r="F13" s="182">
        <v>1.582165</v>
      </c>
      <c r="G13" s="182">
        <v>7.6656219999999999</v>
      </c>
      <c r="H13" s="182">
        <v>3.0103043</v>
      </c>
      <c r="I13" s="182">
        <v>0</v>
      </c>
      <c r="J13" s="182">
        <v>0.49333139999999998</v>
      </c>
      <c r="K13" s="182"/>
      <c r="L13" s="182"/>
      <c r="M13" s="182"/>
      <c r="N13" s="182"/>
      <c r="O13" s="182"/>
      <c r="P13" s="182">
        <v>3</v>
      </c>
      <c r="Q13" s="182">
        <v>23.26</v>
      </c>
      <c r="R13" s="182">
        <v>0.1</v>
      </c>
    </row>
    <row r="14" spans="2:18" x14ac:dyDescent="0.2">
      <c r="B14" s="182" t="s">
        <v>1066</v>
      </c>
      <c r="C14" s="182" t="s">
        <v>1067</v>
      </c>
      <c r="D14" s="182" t="s">
        <v>103</v>
      </c>
      <c r="E14" s="182">
        <v>2102</v>
      </c>
      <c r="F14" s="182">
        <v>6.2801159999999996</v>
      </c>
      <c r="G14" s="182">
        <v>5.8461540000000003</v>
      </c>
      <c r="H14" s="182">
        <v>4.2056618500000003</v>
      </c>
      <c r="I14" s="182">
        <v>0.80362398000000002</v>
      </c>
      <c r="J14" s="182">
        <v>2.79671504</v>
      </c>
      <c r="K14" s="182">
        <v>9</v>
      </c>
      <c r="L14" s="182">
        <v>26.1</v>
      </c>
      <c r="M14" s="182">
        <v>26.1</v>
      </c>
      <c r="N14" s="182">
        <v>0.26</v>
      </c>
      <c r="O14" s="182">
        <v>0.26</v>
      </c>
      <c r="P14" s="182">
        <v>8</v>
      </c>
      <c r="Q14" s="182">
        <v>90.94</v>
      </c>
      <c r="R14" s="182">
        <v>0.24</v>
      </c>
    </row>
    <row r="15" spans="2:18" x14ac:dyDescent="0.2">
      <c r="B15" s="182" t="s">
        <v>1068</v>
      </c>
      <c r="C15" s="182" t="s">
        <v>1069</v>
      </c>
      <c r="D15" s="182" t="s">
        <v>103</v>
      </c>
      <c r="E15" s="182">
        <v>857</v>
      </c>
      <c r="F15" s="182">
        <v>14.624756</v>
      </c>
      <c r="G15" s="182">
        <v>1.6931419999999999</v>
      </c>
      <c r="H15" s="182">
        <v>3.5994094200000002</v>
      </c>
      <c r="I15" s="182">
        <v>8.1074597799999992</v>
      </c>
      <c r="J15" s="182">
        <v>0.42705644999999998</v>
      </c>
      <c r="K15" s="182">
        <v>4</v>
      </c>
      <c r="L15" s="182">
        <v>646.6</v>
      </c>
      <c r="M15" s="182">
        <v>236.7</v>
      </c>
      <c r="N15" s="182">
        <v>2.54</v>
      </c>
      <c r="O15" s="182">
        <v>1.53</v>
      </c>
      <c r="P15" s="182">
        <v>4</v>
      </c>
      <c r="Q15" s="182">
        <v>34.06</v>
      </c>
      <c r="R15" s="182">
        <v>0.08</v>
      </c>
    </row>
    <row r="16" spans="2:18" x14ac:dyDescent="0.2">
      <c r="B16" s="182" t="s">
        <v>1977</v>
      </c>
      <c r="C16" s="182" t="s">
        <v>1978</v>
      </c>
      <c r="D16" s="182" t="s">
        <v>103</v>
      </c>
      <c r="E16" s="182">
        <v>870</v>
      </c>
      <c r="F16" s="182"/>
      <c r="G16" s="182">
        <v>7.5608209999999998</v>
      </c>
      <c r="H16" s="182">
        <v>3.4675657200000001</v>
      </c>
      <c r="I16" s="182">
        <v>8.3860489999999996E-2</v>
      </c>
      <c r="J16" s="182">
        <v>0</v>
      </c>
      <c r="K16" s="182">
        <v>3</v>
      </c>
      <c r="L16" s="182">
        <v>6.6</v>
      </c>
      <c r="M16" s="182">
        <v>6.6</v>
      </c>
      <c r="N16" s="182">
        <v>0.03</v>
      </c>
      <c r="O16" s="182">
        <v>0.03</v>
      </c>
      <c r="P16" s="182"/>
      <c r="Q16" s="182"/>
      <c r="R16" s="182"/>
    </row>
    <row r="17" spans="2:18" x14ac:dyDescent="0.2">
      <c r="B17" s="182" t="s">
        <v>573</v>
      </c>
      <c r="C17" s="182" t="s">
        <v>574</v>
      </c>
      <c r="D17" s="182" t="s">
        <v>237</v>
      </c>
      <c r="E17" s="182">
        <v>1299</v>
      </c>
      <c r="F17" s="182">
        <v>39.567354999999999</v>
      </c>
      <c r="G17" s="182">
        <v>6.3298769999999998</v>
      </c>
      <c r="H17" s="182">
        <v>5.2775588100000004</v>
      </c>
      <c r="I17" s="182">
        <v>0.97399303000000004</v>
      </c>
      <c r="J17" s="182">
        <v>0.94452773999999995</v>
      </c>
      <c r="K17" s="182">
        <v>10</v>
      </c>
      <c r="L17" s="182">
        <v>51.3</v>
      </c>
      <c r="M17" s="182">
        <v>51.3</v>
      </c>
      <c r="N17" s="182">
        <v>1.07</v>
      </c>
      <c r="O17" s="182">
        <v>1.07</v>
      </c>
      <c r="P17" s="182">
        <v>5</v>
      </c>
      <c r="Q17" s="182">
        <v>49.7</v>
      </c>
      <c r="R17" s="182">
        <v>0.13</v>
      </c>
    </row>
    <row r="18" spans="2:18" x14ac:dyDescent="0.2">
      <c r="B18" s="182" t="s">
        <v>1973</v>
      </c>
      <c r="C18" s="182" t="s">
        <v>1974</v>
      </c>
      <c r="D18" s="182" t="s">
        <v>103</v>
      </c>
      <c r="E18" s="182">
        <v>814</v>
      </c>
      <c r="F18" s="182"/>
      <c r="G18" s="182">
        <v>6.8547099999999999</v>
      </c>
      <c r="H18" s="182">
        <v>2.51493777</v>
      </c>
      <c r="I18" s="182">
        <v>0.48623574000000003</v>
      </c>
      <c r="J18" s="182">
        <v>0</v>
      </c>
      <c r="K18" s="182">
        <v>2</v>
      </c>
      <c r="L18" s="182">
        <v>40.799999999999997</v>
      </c>
      <c r="M18" s="182">
        <v>40.799999999999997</v>
      </c>
      <c r="N18" s="182">
        <v>1.08</v>
      </c>
      <c r="O18" s="182">
        <v>1.08</v>
      </c>
      <c r="P18" s="182"/>
      <c r="Q18" s="182"/>
      <c r="R18" s="182"/>
    </row>
    <row r="19" spans="2:18" x14ac:dyDescent="0.2">
      <c r="B19" s="182" t="s">
        <v>1971</v>
      </c>
      <c r="C19" s="182" t="s">
        <v>1972</v>
      </c>
      <c r="D19" s="182" t="s">
        <v>103</v>
      </c>
      <c r="E19" s="182">
        <v>2063</v>
      </c>
      <c r="F19" s="182">
        <v>0.56356600000000001</v>
      </c>
      <c r="G19" s="182">
        <v>12.693417</v>
      </c>
      <c r="H19" s="182">
        <v>4.6297718100000003</v>
      </c>
      <c r="I19" s="182">
        <v>0.51925617000000002</v>
      </c>
      <c r="J19" s="182">
        <v>1.42637441</v>
      </c>
      <c r="K19" s="182">
        <v>12</v>
      </c>
      <c r="L19" s="182">
        <v>17.2</v>
      </c>
      <c r="M19" s="182">
        <v>17.2</v>
      </c>
      <c r="N19" s="182">
        <v>0.09</v>
      </c>
      <c r="O19" s="182">
        <v>0.09</v>
      </c>
      <c r="P19" s="182">
        <v>4</v>
      </c>
      <c r="Q19" s="182">
        <v>47.26</v>
      </c>
      <c r="R19" s="182">
        <v>0.14000000000000001</v>
      </c>
    </row>
    <row r="20" spans="2:18" x14ac:dyDescent="0.2">
      <c r="B20" s="182" t="s">
        <v>1975</v>
      </c>
      <c r="C20" s="182" t="s">
        <v>1976</v>
      </c>
      <c r="D20" s="182" t="s">
        <v>103</v>
      </c>
      <c r="E20" s="182">
        <v>1162</v>
      </c>
      <c r="F20" s="182"/>
      <c r="G20" s="182">
        <v>7.7172749999999999</v>
      </c>
      <c r="H20" s="182">
        <v>2.6629761599999999</v>
      </c>
      <c r="I20" s="182">
        <v>9.7437300000000008E-3</v>
      </c>
      <c r="J20" s="182">
        <v>0.25105476999999998</v>
      </c>
      <c r="K20" s="182">
        <v>2</v>
      </c>
      <c r="L20" s="182">
        <v>0.6</v>
      </c>
      <c r="M20" s="182">
        <v>0.6</v>
      </c>
      <c r="N20" s="182">
        <v>0</v>
      </c>
      <c r="O20" s="182">
        <v>0</v>
      </c>
      <c r="P20" s="182">
        <v>2</v>
      </c>
      <c r="Q20" s="182">
        <v>14.77</v>
      </c>
      <c r="R20" s="182">
        <v>0.05</v>
      </c>
    </row>
    <row r="21" spans="2:18" x14ac:dyDescent="0.2">
      <c r="B21" s="182" t="s">
        <v>1967</v>
      </c>
      <c r="C21" s="182" t="s">
        <v>1968</v>
      </c>
      <c r="D21" s="182" t="s">
        <v>103</v>
      </c>
      <c r="E21" s="182">
        <v>828</v>
      </c>
      <c r="F21" s="182"/>
      <c r="G21" s="182">
        <v>6.3012490000000003</v>
      </c>
      <c r="H21" s="182">
        <v>3.29609269</v>
      </c>
      <c r="I21" s="182">
        <v>4.5309830000000002E-2</v>
      </c>
      <c r="J21" s="182">
        <v>6.1447000000000003E-3</v>
      </c>
      <c r="K21" s="182">
        <v>1</v>
      </c>
      <c r="L21" s="182">
        <v>3.7</v>
      </c>
      <c r="M21" s="182"/>
      <c r="N21" s="182">
        <v>0.02</v>
      </c>
      <c r="O21" s="182"/>
      <c r="P21" s="182">
        <v>1</v>
      </c>
      <c r="Q21" s="182">
        <v>0.51</v>
      </c>
      <c r="R21" s="182">
        <v>0</v>
      </c>
    </row>
    <row r="22" spans="2:18" x14ac:dyDescent="0.2">
      <c r="B22" s="182" t="s">
        <v>1969</v>
      </c>
      <c r="C22" s="182" t="s">
        <v>1970</v>
      </c>
      <c r="D22" s="182" t="s">
        <v>103</v>
      </c>
      <c r="E22" s="182">
        <v>894</v>
      </c>
      <c r="F22" s="182"/>
      <c r="G22" s="182">
        <v>7.174893</v>
      </c>
      <c r="H22" s="182">
        <v>3.6184619800000002</v>
      </c>
      <c r="I22" s="182">
        <v>1.6712259599999999</v>
      </c>
      <c r="J22" s="182">
        <v>0.14747273</v>
      </c>
      <c r="K22" s="182">
        <v>2</v>
      </c>
      <c r="L22" s="182">
        <v>127.8</v>
      </c>
      <c r="M22" s="182">
        <v>127.8</v>
      </c>
      <c r="N22" s="182">
        <v>1.6</v>
      </c>
      <c r="O22" s="182">
        <v>1.6</v>
      </c>
      <c r="P22" s="182">
        <v>2</v>
      </c>
      <c r="Q22" s="182">
        <v>11.28</v>
      </c>
      <c r="R22" s="182">
        <v>0.04</v>
      </c>
    </row>
    <row r="23" spans="2:18" x14ac:dyDescent="0.2">
      <c r="B23" s="182" t="s">
        <v>1078</v>
      </c>
      <c r="C23" s="182" t="s">
        <v>1079</v>
      </c>
      <c r="D23" s="182" t="s">
        <v>103</v>
      </c>
      <c r="E23" s="182">
        <v>1210</v>
      </c>
      <c r="F23" s="182"/>
      <c r="G23" s="182">
        <v>7.3294199999999998</v>
      </c>
      <c r="H23" s="182">
        <v>3.6199861900000001</v>
      </c>
      <c r="I23" s="182">
        <v>0.42420355999999998</v>
      </c>
      <c r="J23" s="182">
        <v>0</v>
      </c>
      <c r="K23" s="182">
        <v>3</v>
      </c>
      <c r="L23" s="182">
        <v>24</v>
      </c>
      <c r="M23" s="182">
        <v>24</v>
      </c>
      <c r="N23" s="182">
        <v>0.12</v>
      </c>
      <c r="O23" s="182">
        <v>0.12</v>
      </c>
      <c r="P23" s="182"/>
      <c r="Q23" s="182"/>
      <c r="R23" s="182"/>
    </row>
    <row r="24" spans="2:18" x14ac:dyDescent="0.2">
      <c r="B24" s="182" t="s">
        <v>1072</v>
      </c>
      <c r="C24" s="182" t="s">
        <v>1073</v>
      </c>
      <c r="D24" s="182" t="s">
        <v>103</v>
      </c>
      <c r="E24" s="182">
        <v>899</v>
      </c>
      <c r="F24" s="182">
        <v>9.9190860000000001</v>
      </c>
      <c r="G24" s="182">
        <v>6.1573019999999996</v>
      </c>
      <c r="H24" s="182">
        <v>4.5726141299999998</v>
      </c>
      <c r="I24" s="182">
        <v>4.1030630300000004</v>
      </c>
      <c r="J24" s="182">
        <v>2.2208691300000001</v>
      </c>
      <c r="K24" s="182">
        <v>2</v>
      </c>
      <c r="L24" s="182">
        <v>312</v>
      </c>
      <c r="M24" s="182">
        <v>312</v>
      </c>
      <c r="N24" s="182">
        <v>2.41</v>
      </c>
      <c r="O24" s="182">
        <v>2.41</v>
      </c>
      <c r="P24" s="182">
        <v>7</v>
      </c>
      <c r="Q24" s="182">
        <v>168.85</v>
      </c>
      <c r="R24" s="182">
        <v>0.65</v>
      </c>
    </row>
    <row r="25" spans="2:18" x14ac:dyDescent="0.2">
      <c r="B25" s="182" t="s">
        <v>1076</v>
      </c>
      <c r="C25" s="182" t="s">
        <v>1077</v>
      </c>
      <c r="D25" s="182" t="s">
        <v>103</v>
      </c>
      <c r="E25" s="182">
        <v>1074</v>
      </c>
      <c r="F25" s="182"/>
      <c r="G25" s="182">
        <v>4.9582899999999999</v>
      </c>
      <c r="H25" s="182">
        <v>3.1873025799999999</v>
      </c>
      <c r="I25" s="182">
        <v>1.00949E-3</v>
      </c>
      <c r="J25" s="182">
        <v>0</v>
      </c>
      <c r="K25" s="182">
        <v>1</v>
      </c>
      <c r="L25" s="182">
        <v>0.1</v>
      </c>
      <c r="M25" s="182">
        <v>0.1</v>
      </c>
      <c r="N25" s="182">
        <v>0</v>
      </c>
      <c r="O25" s="182">
        <v>0</v>
      </c>
      <c r="P25" s="182"/>
      <c r="Q25" s="182"/>
      <c r="R25" s="182"/>
    </row>
    <row r="26" spans="2:18" x14ac:dyDescent="0.2">
      <c r="B26" s="182" t="s">
        <v>1074</v>
      </c>
      <c r="C26" s="182" t="s">
        <v>1075</v>
      </c>
      <c r="D26" s="182" t="s">
        <v>103</v>
      </c>
      <c r="E26" s="182">
        <v>37</v>
      </c>
      <c r="F26" s="182">
        <v>0.25925999999999999</v>
      </c>
      <c r="G26" s="182">
        <v>3.0973649999999999</v>
      </c>
      <c r="H26" s="182">
        <v>2.3756635699999999</v>
      </c>
      <c r="I26" s="182">
        <v>6.4958200000000002E-3</v>
      </c>
      <c r="J26" s="182">
        <v>0</v>
      </c>
      <c r="K26" s="182">
        <v>2</v>
      </c>
      <c r="L26" s="182">
        <v>12</v>
      </c>
      <c r="M26" s="182">
        <v>12</v>
      </c>
      <c r="N26" s="182">
        <v>0.19</v>
      </c>
      <c r="O26" s="182">
        <v>0.19</v>
      </c>
      <c r="P26" s="182"/>
      <c r="Q26" s="182"/>
      <c r="R26" s="182"/>
    </row>
    <row r="27" spans="2:18" x14ac:dyDescent="0.2">
      <c r="B27" s="182" t="s">
        <v>1070</v>
      </c>
      <c r="C27" s="182" t="s">
        <v>1071</v>
      </c>
      <c r="D27" s="182" t="s">
        <v>103</v>
      </c>
      <c r="E27" s="182">
        <v>1084</v>
      </c>
      <c r="F27" s="182">
        <v>6.7153299999999998</v>
      </c>
      <c r="G27" s="182">
        <v>2.8081170000000002</v>
      </c>
      <c r="H27" s="182">
        <v>3.46127837</v>
      </c>
      <c r="I27" s="182">
        <v>1.8469643</v>
      </c>
      <c r="J27" s="182">
        <v>3.6429280000000001E-2</v>
      </c>
      <c r="K27" s="182">
        <v>6</v>
      </c>
      <c r="L27" s="182">
        <v>116.5</v>
      </c>
      <c r="M27" s="182">
        <v>116.5</v>
      </c>
      <c r="N27" s="182">
        <v>1.25</v>
      </c>
      <c r="O27" s="182">
        <v>1.25</v>
      </c>
      <c r="P27" s="182">
        <v>2</v>
      </c>
      <c r="Q27" s="182">
        <v>2.2999999999999998</v>
      </c>
      <c r="R27" s="182">
        <v>0.01</v>
      </c>
    </row>
    <row r="28" spans="2:18" x14ac:dyDescent="0.2">
      <c r="B28" s="182" t="s">
        <v>1080</v>
      </c>
      <c r="C28" s="182" t="s">
        <v>1081</v>
      </c>
      <c r="D28" s="182" t="s">
        <v>103</v>
      </c>
      <c r="E28" s="182">
        <v>1331</v>
      </c>
      <c r="F28" s="182">
        <v>5.4213170000000002</v>
      </c>
      <c r="G28" s="182">
        <v>4.6598300000000004</v>
      </c>
      <c r="H28" s="182">
        <v>4.7631397199999999</v>
      </c>
      <c r="I28" s="182">
        <v>3.6427081700000001</v>
      </c>
      <c r="J28" s="182">
        <v>0.70312892000000005</v>
      </c>
      <c r="K28" s="182">
        <v>5</v>
      </c>
      <c r="L28" s="182">
        <v>187.1</v>
      </c>
      <c r="M28" s="182">
        <v>187.1</v>
      </c>
      <c r="N28" s="182">
        <v>1.1499999999999999</v>
      </c>
      <c r="O28" s="182">
        <v>1.1499999999999999</v>
      </c>
      <c r="P28" s="182">
        <v>1</v>
      </c>
      <c r="Q28" s="182">
        <v>36.11</v>
      </c>
      <c r="R28" s="182">
        <v>7.0000000000000007E-2</v>
      </c>
    </row>
    <row r="29" spans="2:18" x14ac:dyDescent="0.2">
      <c r="B29" s="182" t="s">
        <v>587</v>
      </c>
      <c r="C29" s="182" t="s">
        <v>588</v>
      </c>
      <c r="D29" s="182" t="s">
        <v>237</v>
      </c>
      <c r="E29" s="182">
        <v>292</v>
      </c>
      <c r="F29" s="182">
        <v>18.622412000000001</v>
      </c>
      <c r="G29" s="182">
        <v>6.6257999999999997E-2</v>
      </c>
      <c r="H29" s="182">
        <v>1.18125865</v>
      </c>
      <c r="I29" s="182">
        <v>0.92481672999999998</v>
      </c>
      <c r="J29" s="182">
        <v>0.28967858000000002</v>
      </c>
      <c r="K29" s="182">
        <v>4</v>
      </c>
      <c r="L29" s="182">
        <v>216.5</v>
      </c>
      <c r="M29" s="182">
        <v>216.5</v>
      </c>
      <c r="N29" s="182">
        <v>2.17</v>
      </c>
      <c r="O29" s="182">
        <v>2.17</v>
      </c>
      <c r="P29" s="182">
        <v>1</v>
      </c>
      <c r="Q29" s="182">
        <v>67.81</v>
      </c>
      <c r="R29" s="182">
        <v>0.11</v>
      </c>
    </row>
    <row r="30" spans="2:18" x14ac:dyDescent="0.2">
      <c r="B30" s="182" t="s">
        <v>589</v>
      </c>
      <c r="C30" s="182" t="s">
        <v>590</v>
      </c>
      <c r="D30" s="182" t="s">
        <v>237</v>
      </c>
      <c r="E30" s="182">
        <v>36</v>
      </c>
      <c r="F30" s="182">
        <v>13.717404999999999</v>
      </c>
      <c r="G30" s="182">
        <v>0.12232</v>
      </c>
      <c r="H30" s="182">
        <v>0.16747198999999999</v>
      </c>
      <c r="I30" s="182">
        <v>0.11220164000000001</v>
      </c>
      <c r="J30" s="182">
        <v>0</v>
      </c>
      <c r="K30" s="182">
        <v>3</v>
      </c>
      <c r="L30" s="182">
        <v>213</v>
      </c>
      <c r="M30" s="182">
        <v>213</v>
      </c>
      <c r="N30" s="182">
        <v>3</v>
      </c>
      <c r="O30" s="182">
        <v>3</v>
      </c>
      <c r="P30" s="182"/>
      <c r="Q30" s="182"/>
      <c r="R30" s="182"/>
    </row>
    <row r="31" spans="2:18" x14ac:dyDescent="0.2">
      <c r="B31" s="182" t="s">
        <v>2029</v>
      </c>
      <c r="C31" s="182" t="s">
        <v>2030</v>
      </c>
      <c r="D31" s="182" t="s">
        <v>103</v>
      </c>
      <c r="E31" s="182">
        <v>358</v>
      </c>
      <c r="F31" s="182">
        <v>4.160507</v>
      </c>
      <c r="G31" s="182">
        <v>2.2456700000000001</v>
      </c>
      <c r="H31" s="182">
        <v>1.1050484199999999</v>
      </c>
      <c r="I31" s="182">
        <v>0.22024731</v>
      </c>
      <c r="J31" s="182">
        <v>1.0445985200000001</v>
      </c>
      <c r="K31" s="182">
        <v>5</v>
      </c>
      <c r="L31" s="182">
        <v>42.1</v>
      </c>
      <c r="M31" s="182">
        <v>42.1</v>
      </c>
      <c r="N31" s="182">
        <v>1.08</v>
      </c>
      <c r="O31" s="182">
        <v>1.08</v>
      </c>
      <c r="P31" s="182">
        <v>1</v>
      </c>
      <c r="Q31" s="182">
        <v>199.44</v>
      </c>
      <c r="R31" s="182">
        <v>0.33</v>
      </c>
    </row>
    <row r="32" spans="2:18" x14ac:dyDescent="0.2">
      <c r="B32" s="182" t="s">
        <v>585</v>
      </c>
      <c r="C32" s="182" t="s">
        <v>586</v>
      </c>
      <c r="D32" s="182" t="s">
        <v>237</v>
      </c>
      <c r="E32" s="182">
        <v>576</v>
      </c>
      <c r="F32" s="182">
        <v>34.566026999999998</v>
      </c>
      <c r="G32" s="182">
        <v>0.14146</v>
      </c>
      <c r="H32" s="182">
        <v>1.73378286</v>
      </c>
      <c r="I32" s="182">
        <v>1.44735204</v>
      </c>
      <c r="J32" s="182">
        <v>0.83567882000000004</v>
      </c>
      <c r="K32" s="182">
        <v>7</v>
      </c>
      <c r="L32" s="182">
        <v>171.8</v>
      </c>
      <c r="M32" s="182">
        <v>171.8</v>
      </c>
      <c r="N32" s="182">
        <v>2.04</v>
      </c>
      <c r="O32" s="182">
        <v>2.04</v>
      </c>
      <c r="P32" s="182">
        <v>3</v>
      </c>
      <c r="Q32" s="182">
        <v>99.17</v>
      </c>
      <c r="R32" s="182">
        <v>0.24</v>
      </c>
    </row>
    <row r="33" spans="2:18" x14ac:dyDescent="0.2">
      <c r="B33" s="182">
        <v>17063</v>
      </c>
      <c r="C33" s="182" t="s">
        <v>815</v>
      </c>
      <c r="D33" s="182" t="s">
        <v>103</v>
      </c>
      <c r="E33" s="182">
        <v>6</v>
      </c>
      <c r="F33" s="182"/>
      <c r="G33" s="182">
        <v>0.97916000000000003</v>
      </c>
      <c r="H33" s="182">
        <v>3.8840546499999999</v>
      </c>
      <c r="I33" s="182">
        <v>0</v>
      </c>
      <c r="J33" s="182">
        <v>8.9537019999999995E-2</v>
      </c>
      <c r="K33" s="182"/>
      <c r="L33" s="182"/>
      <c r="M33" s="182"/>
      <c r="N33" s="182"/>
      <c r="O33" s="182"/>
      <c r="P33" s="182">
        <v>1</v>
      </c>
      <c r="Q33" s="182">
        <v>1020</v>
      </c>
      <c r="R33" s="182">
        <v>2.83</v>
      </c>
    </row>
    <row r="34" spans="2:18" x14ac:dyDescent="0.2">
      <c r="B34" s="182">
        <v>46770</v>
      </c>
      <c r="C34" s="182" t="s">
        <v>938</v>
      </c>
      <c r="D34" s="182" t="s">
        <v>103</v>
      </c>
      <c r="E34" s="182">
        <v>6</v>
      </c>
      <c r="F34" s="182"/>
      <c r="G34" s="182">
        <v>1.2463900000000001</v>
      </c>
      <c r="H34" s="182">
        <v>2.80072616</v>
      </c>
      <c r="I34" s="182">
        <v>0</v>
      </c>
      <c r="J34" s="182">
        <v>0.26027181999999999</v>
      </c>
      <c r="K34" s="182"/>
      <c r="L34" s="182"/>
      <c r="M34" s="182"/>
      <c r="N34" s="182"/>
      <c r="O34" s="182"/>
      <c r="P34" s="182">
        <v>6</v>
      </c>
      <c r="Q34" s="182">
        <v>2965</v>
      </c>
      <c r="R34" s="182">
        <v>4.67</v>
      </c>
    </row>
    <row r="35" spans="2:18" x14ac:dyDescent="0.2">
      <c r="B35" s="182">
        <v>46772</v>
      </c>
      <c r="C35" s="182" t="s">
        <v>939</v>
      </c>
      <c r="D35" s="182" t="s">
        <v>103</v>
      </c>
      <c r="E35" s="182">
        <v>15</v>
      </c>
      <c r="F35" s="182">
        <v>1.02925</v>
      </c>
      <c r="G35" s="182">
        <v>1.280168</v>
      </c>
      <c r="H35" s="182">
        <v>2.2834491799999999</v>
      </c>
      <c r="I35" s="182">
        <v>0</v>
      </c>
      <c r="J35" s="182">
        <v>6.1446969999999997E-2</v>
      </c>
      <c r="K35" s="182"/>
      <c r="L35" s="182"/>
      <c r="M35" s="182"/>
      <c r="N35" s="182"/>
      <c r="O35" s="182"/>
      <c r="P35" s="182">
        <v>3</v>
      </c>
      <c r="Q35" s="182">
        <v>280</v>
      </c>
      <c r="R35" s="182">
        <v>1</v>
      </c>
    </row>
    <row r="36" spans="2:18" x14ac:dyDescent="0.2">
      <c r="B36" s="182">
        <v>17070</v>
      </c>
      <c r="C36" s="182" t="s">
        <v>817</v>
      </c>
      <c r="D36" s="182" t="s">
        <v>103</v>
      </c>
      <c r="E36" s="182">
        <v>24</v>
      </c>
      <c r="F36" s="182">
        <v>0.77544999999999997</v>
      </c>
      <c r="G36" s="182">
        <v>2.8865500000000002</v>
      </c>
      <c r="H36" s="182">
        <v>3.3475345999999999</v>
      </c>
      <c r="I36" s="182">
        <v>1.249422E-2</v>
      </c>
      <c r="J36" s="182">
        <v>0.11455471</v>
      </c>
      <c r="K36" s="182">
        <v>1</v>
      </c>
      <c r="L36" s="182">
        <v>35.6</v>
      </c>
      <c r="M36" s="182">
        <v>35.6</v>
      </c>
      <c r="N36" s="182">
        <v>0.13</v>
      </c>
      <c r="O36" s="182">
        <v>0.13</v>
      </c>
      <c r="P36" s="182">
        <v>4</v>
      </c>
      <c r="Q36" s="182">
        <v>326.25</v>
      </c>
      <c r="R36" s="182">
        <v>0.75</v>
      </c>
    </row>
    <row r="37" spans="2:18" x14ac:dyDescent="0.2">
      <c r="B37" s="182">
        <v>17061</v>
      </c>
      <c r="C37" s="182" t="s">
        <v>814</v>
      </c>
      <c r="D37" s="182" t="s">
        <v>103</v>
      </c>
      <c r="E37" s="182">
        <v>866</v>
      </c>
      <c r="F37" s="182">
        <v>5.4442120000000003</v>
      </c>
      <c r="G37" s="182">
        <v>5.6347769999999997</v>
      </c>
      <c r="H37" s="182">
        <v>4.3058783099999998</v>
      </c>
      <c r="I37" s="182">
        <v>1.97786098</v>
      </c>
      <c r="J37" s="182">
        <v>7.3736369999999996E-2</v>
      </c>
      <c r="K37" s="182">
        <v>7</v>
      </c>
      <c r="L37" s="182">
        <v>156.1</v>
      </c>
      <c r="M37" s="182">
        <v>156.1</v>
      </c>
      <c r="N37" s="182">
        <v>1.1499999999999999</v>
      </c>
      <c r="O37" s="182">
        <v>1.1499999999999999</v>
      </c>
      <c r="P37" s="182">
        <v>2</v>
      </c>
      <c r="Q37" s="182">
        <v>5.82</v>
      </c>
      <c r="R37" s="182">
        <v>0.01</v>
      </c>
    </row>
    <row r="38" spans="2:18" x14ac:dyDescent="0.2">
      <c r="B38" s="182">
        <v>46748</v>
      </c>
      <c r="C38" s="182" t="s">
        <v>935</v>
      </c>
      <c r="D38" s="182" t="s">
        <v>103</v>
      </c>
      <c r="E38" s="182">
        <v>14</v>
      </c>
      <c r="F38" s="182"/>
      <c r="G38" s="182">
        <v>1.8161400000000001</v>
      </c>
      <c r="H38" s="182">
        <v>3.04840942</v>
      </c>
      <c r="I38" s="182">
        <v>0</v>
      </c>
      <c r="J38" s="182">
        <v>1.755628E-2</v>
      </c>
      <c r="K38" s="182"/>
      <c r="L38" s="182"/>
      <c r="M38" s="182"/>
      <c r="N38" s="182"/>
      <c r="O38" s="182"/>
      <c r="P38" s="182">
        <v>2</v>
      </c>
      <c r="Q38" s="182">
        <v>85.71</v>
      </c>
      <c r="R38" s="182">
        <v>0.21</v>
      </c>
    </row>
    <row r="39" spans="2:18" x14ac:dyDescent="0.2">
      <c r="B39" s="182">
        <v>46752</v>
      </c>
      <c r="C39" s="182" t="s">
        <v>937</v>
      </c>
      <c r="D39" s="182" t="s">
        <v>103</v>
      </c>
      <c r="E39" s="182">
        <v>1643</v>
      </c>
      <c r="F39" s="182">
        <v>7.2897679999999996</v>
      </c>
      <c r="G39" s="182">
        <v>1.4615100000000001</v>
      </c>
      <c r="H39" s="182">
        <v>4.1153527199999997</v>
      </c>
      <c r="I39" s="182">
        <v>5.4892629999999998E-2</v>
      </c>
      <c r="J39" s="182">
        <v>9.90174062</v>
      </c>
      <c r="K39" s="182">
        <v>1</v>
      </c>
      <c r="L39" s="182">
        <v>2.2999999999999998</v>
      </c>
      <c r="M39" s="182">
        <v>2.2999999999999998</v>
      </c>
      <c r="N39" s="182">
        <v>0.03</v>
      </c>
      <c r="O39" s="182">
        <v>0.03</v>
      </c>
      <c r="P39" s="182">
        <v>8</v>
      </c>
      <c r="Q39" s="182">
        <v>411.93</v>
      </c>
      <c r="R39" s="182">
        <v>0.86</v>
      </c>
    </row>
    <row r="40" spans="2:18" x14ac:dyDescent="0.2">
      <c r="B40" s="182">
        <v>46750</v>
      </c>
      <c r="C40" s="182" t="s">
        <v>936</v>
      </c>
      <c r="D40" s="182" t="s">
        <v>103</v>
      </c>
      <c r="E40" s="182">
        <v>93</v>
      </c>
      <c r="F40" s="182">
        <v>0.96635400000000005</v>
      </c>
      <c r="G40" s="182">
        <v>2.4995889999999998</v>
      </c>
      <c r="H40" s="182">
        <v>2.1832327199999999</v>
      </c>
      <c r="I40" s="182">
        <v>9.5096499999999997E-3</v>
      </c>
      <c r="J40" s="182">
        <v>8.7781400000000002E-3</v>
      </c>
      <c r="K40" s="182">
        <v>1</v>
      </c>
      <c r="L40" s="182">
        <v>7</v>
      </c>
      <c r="M40" s="182">
        <v>7</v>
      </c>
      <c r="N40" s="182">
        <v>0.02</v>
      </c>
      <c r="O40" s="182">
        <v>0.02</v>
      </c>
      <c r="P40" s="182">
        <v>2</v>
      </c>
      <c r="Q40" s="182">
        <v>6.45</v>
      </c>
      <c r="R40" s="182">
        <v>0.02</v>
      </c>
    </row>
    <row r="41" spans="2:18" x14ac:dyDescent="0.2">
      <c r="B41" s="182">
        <v>46774</v>
      </c>
      <c r="C41" s="182" t="s">
        <v>940</v>
      </c>
      <c r="D41" s="182" t="s">
        <v>103</v>
      </c>
      <c r="E41" s="182">
        <v>682</v>
      </c>
      <c r="F41" s="182">
        <v>0.88516899999999998</v>
      </c>
      <c r="G41" s="182">
        <v>6.1341950000000001</v>
      </c>
      <c r="H41" s="182">
        <v>3.2524623300000002</v>
      </c>
      <c r="I41" s="182">
        <v>0</v>
      </c>
      <c r="J41" s="182">
        <v>0.82514505000000005</v>
      </c>
      <c r="K41" s="182"/>
      <c r="L41" s="182"/>
      <c r="M41" s="182"/>
      <c r="N41" s="182"/>
      <c r="O41" s="182"/>
      <c r="P41" s="182">
        <v>2</v>
      </c>
      <c r="Q41" s="182">
        <v>82.7</v>
      </c>
      <c r="R41" s="182">
        <v>0.17</v>
      </c>
    </row>
    <row r="42" spans="2:18" x14ac:dyDescent="0.2">
      <c r="B42" s="182">
        <v>17069</v>
      </c>
      <c r="C42" s="182" t="s">
        <v>816</v>
      </c>
      <c r="D42" s="182" t="s">
        <v>103</v>
      </c>
      <c r="E42" s="182">
        <v>31</v>
      </c>
      <c r="F42" s="182">
        <v>0.75993999999999995</v>
      </c>
      <c r="G42" s="182">
        <v>4.6648019999999999</v>
      </c>
      <c r="H42" s="182">
        <v>3.4294606000000001</v>
      </c>
      <c r="I42" s="182">
        <v>0</v>
      </c>
      <c r="J42" s="182">
        <v>6.1446969999999997E-2</v>
      </c>
      <c r="K42" s="182"/>
      <c r="L42" s="182"/>
      <c r="M42" s="182"/>
      <c r="N42" s="182"/>
      <c r="O42" s="182"/>
      <c r="P42" s="182">
        <v>2</v>
      </c>
      <c r="Q42" s="182">
        <v>135.47999999999999</v>
      </c>
      <c r="R42" s="182">
        <v>0.19</v>
      </c>
    </row>
    <row r="43" spans="2:18" x14ac:dyDescent="0.2">
      <c r="B43" s="182">
        <v>17058</v>
      </c>
      <c r="C43" s="182" t="s">
        <v>812</v>
      </c>
      <c r="D43" s="182" t="s">
        <v>103</v>
      </c>
      <c r="E43" s="182">
        <v>1331</v>
      </c>
      <c r="F43" s="182">
        <v>2.2312470000000002</v>
      </c>
      <c r="G43" s="182">
        <v>2.6489229999999999</v>
      </c>
      <c r="H43" s="182">
        <v>4.3796117099999998</v>
      </c>
      <c r="I43" s="182">
        <v>8.2236530000000002E-2</v>
      </c>
      <c r="J43" s="182">
        <v>3.0828823600000002</v>
      </c>
      <c r="K43" s="182">
        <v>3</v>
      </c>
      <c r="L43" s="182">
        <v>4.2</v>
      </c>
      <c r="M43" s="182">
        <v>4.2</v>
      </c>
      <c r="N43" s="182">
        <v>0.05</v>
      </c>
      <c r="O43" s="182">
        <v>0.05</v>
      </c>
      <c r="P43" s="182">
        <v>7</v>
      </c>
      <c r="Q43" s="182">
        <v>158.32</v>
      </c>
      <c r="R43" s="182">
        <v>0.33</v>
      </c>
    </row>
    <row r="44" spans="2:18" x14ac:dyDescent="0.2">
      <c r="B44" s="182">
        <v>17059</v>
      </c>
      <c r="C44" s="182" t="s">
        <v>813</v>
      </c>
      <c r="D44" s="182" t="s">
        <v>103</v>
      </c>
      <c r="E44" s="182">
        <v>67</v>
      </c>
      <c r="F44" s="182">
        <v>0.76744199999999996</v>
      </c>
      <c r="G44" s="182">
        <v>2.0693389999999998</v>
      </c>
      <c r="H44" s="182">
        <v>3.8200380599999999</v>
      </c>
      <c r="I44" s="182">
        <v>0</v>
      </c>
      <c r="J44" s="182">
        <v>3.6429280000000001E-2</v>
      </c>
      <c r="K44" s="182"/>
      <c r="L44" s="182"/>
      <c r="M44" s="182"/>
      <c r="N44" s="182"/>
      <c r="O44" s="182"/>
      <c r="P44" s="182">
        <v>2</v>
      </c>
      <c r="Q44" s="182">
        <v>37.159999999999997</v>
      </c>
      <c r="R44" s="182">
        <v>0.09</v>
      </c>
    </row>
    <row r="45" spans="2:18" x14ac:dyDescent="0.2">
      <c r="B45" s="182">
        <v>46746</v>
      </c>
      <c r="C45" s="182" t="s">
        <v>934</v>
      </c>
      <c r="D45" s="182" t="s">
        <v>103</v>
      </c>
      <c r="E45" s="182">
        <v>2</v>
      </c>
      <c r="F45" s="182"/>
      <c r="G45" s="182">
        <v>0.54742000000000002</v>
      </c>
      <c r="H45" s="182">
        <v>1.0097856199999999</v>
      </c>
      <c r="I45" s="182">
        <v>0</v>
      </c>
      <c r="J45" s="182">
        <v>7.02251E-3</v>
      </c>
      <c r="K45" s="182"/>
      <c r="L45" s="182"/>
      <c r="M45" s="182"/>
      <c r="N45" s="182"/>
      <c r="O45" s="182"/>
      <c r="P45" s="182">
        <v>1</v>
      </c>
      <c r="Q45" s="182">
        <v>240</v>
      </c>
      <c r="R45" s="182">
        <v>1</v>
      </c>
    </row>
    <row r="46" spans="2:18" x14ac:dyDescent="0.2">
      <c r="B46" s="182">
        <v>35306</v>
      </c>
      <c r="C46" s="182" t="s">
        <v>885</v>
      </c>
      <c r="D46" s="182" t="s">
        <v>103</v>
      </c>
      <c r="E46" s="182">
        <v>460</v>
      </c>
      <c r="F46" s="182">
        <v>2.4631249999999998</v>
      </c>
      <c r="G46" s="182">
        <v>1.9476089999999999</v>
      </c>
      <c r="H46" s="182">
        <v>2.20952525</v>
      </c>
      <c r="I46" s="182">
        <v>5.6106940000000001E-2</v>
      </c>
      <c r="J46" s="182">
        <v>7.02251E-3</v>
      </c>
      <c r="K46" s="182">
        <v>2</v>
      </c>
      <c r="L46" s="182">
        <v>8.3000000000000007</v>
      </c>
      <c r="M46" s="182">
        <v>8.3000000000000007</v>
      </c>
      <c r="N46" s="182">
        <v>0.11</v>
      </c>
      <c r="O46" s="182">
        <v>0.11</v>
      </c>
      <c r="P46" s="182">
        <v>1</v>
      </c>
      <c r="Q46" s="182">
        <v>1.04</v>
      </c>
      <c r="R46" s="182">
        <v>0</v>
      </c>
    </row>
    <row r="47" spans="2:18" x14ac:dyDescent="0.2">
      <c r="B47" s="182">
        <v>35326</v>
      </c>
      <c r="C47" s="182" t="s">
        <v>890</v>
      </c>
      <c r="D47" s="182" t="s">
        <v>103</v>
      </c>
      <c r="E47" s="182">
        <v>456</v>
      </c>
      <c r="F47" s="182">
        <v>4.2111029999999996</v>
      </c>
      <c r="G47" s="182">
        <v>3.1008360000000001</v>
      </c>
      <c r="H47" s="182">
        <v>2.0157607299999998</v>
      </c>
      <c r="I47" s="182">
        <v>0.16835006999999999</v>
      </c>
      <c r="J47" s="182">
        <v>0</v>
      </c>
      <c r="K47" s="182">
        <v>3</v>
      </c>
      <c r="L47" s="182">
        <v>25.2</v>
      </c>
      <c r="M47" s="182">
        <v>5.3</v>
      </c>
      <c r="N47" s="182">
        <v>0.17</v>
      </c>
      <c r="O47" s="182">
        <v>0.09</v>
      </c>
      <c r="P47" s="182"/>
      <c r="Q47" s="182"/>
      <c r="R47" s="182"/>
    </row>
    <row r="48" spans="2:18" x14ac:dyDescent="0.2">
      <c r="B48" s="182">
        <v>35335</v>
      </c>
      <c r="C48" s="182" t="s">
        <v>893</v>
      </c>
      <c r="D48" s="182" t="s">
        <v>103</v>
      </c>
      <c r="E48" s="182">
        <v>510</v>
      </c>
      <c r="F48" s="182">
        <v>2.8403809999999998</v>
      </c>
      <c r="G48" s="182">
        <v>1.3178179999999999</v>
      </c>
      <c r="H48" s="182">
        <v>3.5553980100000002</v>
      </c>
      <c r="I48" s="182">
        <v>1.71174E-3</v>
      </c>
      <c r="J48" s="182">
        <v>0</v>
      </c>
      <c r="K48" s="182">
        <v>1</v>
      </c>
      <c r="L48" s="182">
        <v>0.2</v>
      </c>
      <c r="M48" s="182">
        <v>0.2</v>
      </c>
      <c r="N48" s="182">
        <v>0</v>
      </c>
      <c r="O48" s="182">
        <v>0</v>
      </c>
      <c r="P48" s="182"/>
      <c r="Q48" s="182"/>
      <c r="R48" s="182"/>
    </row>
    <row r="49" spans="2:18" x14ac:dyDescent="0.2">
      <c r="B49" s="182">
        <v>35325</v>
      </c>
      <c r="C49" s="182" t="s">
        <v>889</v>
      </c>
      <c r="D49" s="182" t="s">
        <v>103</v>
      </c>
      <c r="E49" s="182">
        <v>823</v>
      </c>
      <c r="F49" s="182">
        <v>6.1907699999999997</v>
      </c>
      <c r="G49" s="182">
        <v>2.3561960000000002</v>
      </c>
      <c r="H49" s="182">
        <v>3.4140280299999999</v>
      </c>
      <c r="I49" s="182">
        <v>0.69353149000000003</v>
      </c>
      <c r="J49" s="182">
        <v>4.3469343599999997</v>
      </c>
      <c r="K49" s="182">
        <v>2</v>
      </c>
      <c r="L49" s="182">
        <v>57.6</v>
      </c>
      <c r="M49" s="182">
        <v>57.6</v>
      </c>
      <c r="N49" s="182">
        <v>1.07</v>
      </c>
      <c r="O49" s="182">
        <v>1.07</v>
      </c>
      <c r="P49" s="182">
        <v>8</v>
      </c>
      <c r="Q49" s="182">
        <v>361.02</v>
      </c>
      <c r="R49" s="182">
        <v>0.75</v>
      </c>
    </row>
    <row r="50" spans="2:18" x14ac:dyDescent="0.2">
      <c r="B50" s="182">
        <v>35305</v>
      </c>
      <c r="C50" s="182" t="s">
        <v>884</v>
      </c>
      <c r="D50" s="182" t="s">
        <v>103</v>
      </c>
      <c r="E50" s="182">
        <v>1049</v>
      </c>
      <c r="F50" s="182">
        <v>6.100797</v>
      </c>
      <c r="G50" s="182">
        <v>0.29863000000000001</v>
      </c>
      <c r="H50" s="182">
        <v>2.7024149500000001</v>
      </c>
      <c r="I50" s="182">
        <v>1.4218390400000001</v>
      </c>
      <c r="J50" s="182">
        <v>1.2289390000000001E-2</v>
      </c>
      <c r="K50" s="182">
        <v>2</v>
      </c>
      <c r="L50" s="182">
        <v>92.6</v>
      </c>
      <c r="M50" s="182">
        <v>92.6</v>
      </c>
      <c r="N50" s="182">
        <v>1.03</v>
      </c>
      <c r="O50" s="182">
        <v>1.03</v>
      </c>
      <c r="P50" s="182">
        <v>1</v>
      </c>
      <c r="Q50" s="182">
        <v>0.8</v>
      </c>
      <c r="R50" s="182">
        <v>0</v>
      </c>
    </row>
    <row r="51" spans="2:18" x14ac:dyDescent="0.2">
      <c r="B51" s="182">
        <v>35304</v>
      </c>
      <c r="C51" s="182" t="s">
        <v>883</v>
      </c>
      <c r="D51" s="182" t="s">
        <v>103</v>
      </c>
      <c r="E51" s="182">
        <v>1031</v>
      </c>
      <c r="F51" s="182">
        <v>6.1539080000000004</v>
      </c>
      <c r="G51" s="182">
        <v>1.361159</v>
      </c>
      <c r="H51" s="182">
        <v>4.3474128900000002</v>
      </c>
      <c r="I51" s="182">
        <v>2.0846909299999998</v>
      </c>
      <c r="J51" s="182">
        <v>0</v>
      </c>
      <c r="K51" s="182">
        <v>4</v>
      </c>
      <c r="L51" s="182">
        <v>138.19999999999999</v>
      </c>
      <c r="M51" s="182">
        <v>138.19999999999999</v>
      </c>
      <c r="N51" s="182">
        <v>1.1399999999999999</v>
      </c>
      <c r="O51" s="182">
        <v>1.1399999999999999</v>
      </c>
      <c r="P51" s="182"/>
      <c r="Q51" s="182"/>
      <c r="R51" s="182"/>
    </row>
    <row r="52" spans="2:18" x14ac:dyDescent="0.2">
      <c r="B52" s="182">
        <v>35315</v>
      </c>
      <c r="C52" s="182" t="s">
        <v>888</v>
      </c>
      <c r="D52" s="182" t="s">
        <v>103</v>
      </c>
      <c r="E52" s="182">
        <v>1230</v>
      </c>
      <c r="F52" s="182">
        <v>3.52624</v>
      </c>
      <c r="G52" s="182">
        <v>1.837555</v>
      </c>
      <c r="H52" s="182">
        <v>4.9610958099999998</v>
      </c>
      <c r="I52" s="182">
        <v>0.16096181000000001</v>
      </c>
      <c r="J52" s="182">
        <v>0.14045021999999999</v>
      </c>
      <c r="K52" s="182">
        <v>3</v>
      </c>
      <c r="L52" s="182">
        <v>8.9</v>
      </c>
      <c r="M52" s="182">
        <v>8.9</v>
      </c>
      <c r="N52" s="182">
        <v>1.1200000000000001</v>
      </c>
      <c r="O52" s="182">
        <v>1.1200000000000001</v>
      </c>
      <c r="P52" s="182">
        <v>1</v>
      </c>
      <c r="Q52" s="182">
        <v>7.8</v>
      </c>
      <c r="R52" s="182">
        <v>0.02</v>
      </c>
    </row>
    <row r="53" spans="2:18" x14ac:dyDescent="0.2">
      <c r="B53" s="182">
        <v>35314</v>
      </c>
      <c r="C53" s="182" t="s">
        <v>887</v>
      </c>
      <c r="D53" s="182" t="s">
        <v>103</v>
      </c>
      <c r="E53" s="182">
        <v>425</v>
      </c>
      <c r="F53" s="182">
        <v>3.0941299999999998</v>
      </c>
      <c r="G53" s="182">
        <v>1.4480299999999999</v>
      </c>
      <c r="H53" s="182">
        <v>3.2846611499999998</v>
      </c>
      <c r="I53" s="182">
        <v>2.1067500000000001E-3</v>
      </c>
      <c r="J53" s="182">
        <v>0</v>
      </c>
      <c r="K53" s="182">
        <v>1</v>
      </c>
      <c r="L53" s="182">
        <v>0.3</v>
      </c>
      <c r="M53" s="182">
        <v>0.3</v>
      </c>
      <c r="N53" s="182">
        <v>0</v>
      </c>
      <c r="O53" s="182">
        <v>0</v>
      </c>
      <c r="P53" s="182"/>
      <c r="Q53" s="182"/>
      <c r="R53" s="182"/>
    </row>
    <row r="54" spans="2:18" x14ac:dyDescent="0.2">
      <c r="B54" s="182">
        <v>35327</v>
      </c>
      <c r="C54" s="182" t="s">
        <v>891</v>
      </c>
      <c r="D54" s="182" t="s">
        <v>103</v>
      </c>
      <c r="E54" s="182">
        <v>1363</v>
      </c>
      <c r="F54" s="182">
        <v>6.4703879999999998</v>
      </c>
      <c r="G54" s="182">
        <v>0.54572600000000004</v>
      </c>
      <c r="H54" s="182">
        <v>3.5813094900000002</v>
      </c>
      <c r="I54" s="182">
        <v>0.23829721000000001</v>
      </c>
      <c r="J54" s="182">
        <v>11.5379857</v>
      </c>
      <c r="K54" s="182">
        <v>6</v>
      </c>
      <c r="L54" s="182">
        <v>12</v>
      </c>
      <c r="M54" s="182">
        <v>12</v>
      </c>
      <c r="N54" s="182">
        <v>0.14000000000000001</v>
      </c>
      <c r="O54" s="182">
        <v>0.14000000000000001</v>
      </c>
      <c r="P54" s="182">
        <v>7</v>
      </c>
      <c r="Q54" s="182">
        <v>578.61</v>
      </c>
      <c r="R54" s="182">
        <v>1.21</v>
      </c>
    </row>
    <row r="55" spans="2:18" x14ac:dyDescent="0.2">
      <c r="B55" s="182">
        <v>35333</v>
      </c>
      <c r="C55" s="182" t="s">
        <v>892</v>
      </c>
      <c r="D55" s="182" t="s">
        <v>103</v>
      </c>
      <c r="E55" s="182">
        <v>956</v>
      </c>
      <c r="F55" s="182">
        <v>4.2035239999999998</v>
      </c>
      <c r="G55" s="182">
        <v>1.018915</v>
      </c>
      <c r="H55" s="182">
        <v>3.56587692</v>
      </c>
      <c r="I55" s="182">
        <v>0</v>
      </c>
      <c r="J55" s="182">
        <v>5.0702530000000001</v>
      </c>
      <c r="K55" s="182"/>
      <c r="L55" s="182"/>
      <c r="M55" s="182"/>
      <c r="N55" s="182"/>
      <c r="O55" s="182"/>
      <c r="P55" s="182">
        <v>8</v>
      </c>
      <c r="Q55" s="182">
        <v>362.51</v>
      </c>
      <c r="R55" s="182">
        <v>0.65</v>
      </c>
    </row>
    <row r="56" spans="2:18" x14ac:dyDescent="0.2">
      <c r="B56" s="182">
        <v>35307</v>
      </c>
      <c r="C56" s="182" t="s">
        <v>886</v>
      </c>
      <c r="D56" s="182" t="s">
        <v>103</v>
      </c>
      <c r="E56" s="182">
        <v>520</v>
      </c>
      <c r="F56" s="182">
        <v>3.9535900000000002</v>
      </c>
      <c r="G56" s="182">
        <v>0.67658099999999999</v>
      </c>
      <c r="H56" s="182">
        <v>2.4211991799999999</v>
      </c>
      <c r="I56" s="182">
        <v>6.9420449999999995E-2</v>
      </c>
      <c r="J56" s="182">
        <v>0</v>
      </c>
      <c r="K56" s="182">
        <v>1</v>
      </c>
      <c r="L56" s="182">
        <v>9.1</v>
      </c>
      <c r="M56" s="182">
        <v>9.1</v>
      </c>
      <c r="N56" s="182">
        <v>0.09</v>
      </c>
      <c r="O56" s="182">
        <v>0.09</v>
      </c>
      <c r="P56" s="182"/>
      <c r="Q56" s="182"/>
      <c r="R56" s="182"/>
    </row>
    <row r="57" spans="2:18" x14ac:dyDescent="0.2">
      <c r="B57" s="182">
        <v>49348</v>
      </c>
      <c r="C57" s="182" t="s">
        <v>959</v>
      </c>
      <c r="D57" s="182" t="s">
        <v>103</v>
      </c>
      <c r="E57" s="182">
        <v>843</v>
      </c>
      <c r="F57" s="182"/>
      <c r="G57" s="182">
        <v>6.6072509999999998</v>
      </c>
      <c r="H57" s="182">
        <v>3.7108668900000001</v>
      </c>
      <c r="I57" s="182">
        <v>0</v>
      </c>
      <c r="J57" s="182">
        <v>5.9252440000000003E-2</v>
      </c>
      <c r="K57" s="182"/>
      <c r="L57" s="182"/>
      <c r="M57" s="182"/>
      <c r="N57" s="182"/>
      <c r="O57" s="182"/>
      <c r="P57" s="182">
        <v>1</v>
      </c>
      <c r="Q57" s="182">
        <v>4.8</v>
      </c>
      <c r="R57" s="182">
        <v>0.01</v>
      </c>
    </row>
    <row r="58" spans="2:18" x14ac:dyDescent="0.2">
      <c r="B58" s="182">
        <v>49337</v>
      </c>
      <c r="C58" s="182" t="s">
        <v>957</v>
      </c>
      <c r="D58" s="182" t="s">
        <v>103</v>
      </c>
      <c r="E58" s="182">
        <v>545</v>
      </c>
      <c r="F58" s="182">
        <v>1.2865</v>
      </c>
      <c r="G58" s="182">
        <v>6.9658300000000004</v>
      </c>
      <c r="H58" s="182">
        <v>3.4631836300000001</v>
      </c>
      <c r="I58" s="182">
        <v>0.71793472000000003</v>
      </c>
      <c r="J58" s="182">
        <v>8.4270129999999999E-2</v>
      </c>
      <c r="K58" s="182">
        <v>2</v>
      </c>
      <c r="L58" s="182">
        <v>90</v>
      </c>
      <c r="M58" s="182">
        <v>90</v>
      </c>
      <c r="N58" s="182">
        <v>0.77</v>
      </c>
      <c r="O58" s="182">
        <v>0.77</v>
      </c>
      <c r="P58" s="182">
        <v>1</v>
      </c>
      <c r="Q58" s="182">
        <v>10.57</v>
      </c>
      <c r="R58" s="182">
        <v>0.02</v>
      </c>
    </row>
    <row r="59" spans="2:18" x14ac:dyDescent="0.2">
      <c r="B59" s="182">
        <v>49328</v>
      </c>
      <c r="C59" s="182" t="s">
        <v>955</v>
      </c>
      <c r="D59" s="182" t="s">
        <v>103</v>
      </c>
      <c r="E59" s="182">
        <v>703</v>
      </c>
      <c r="F59" s="182"/>
      <c r="G59" s="182">
        <v>6.2376240000000003</v>
      </c>
      <c r="H59" s="182">
        <v>3.1398617</v>
      </c>
      <c r="I59" s="182">
        <v>8.0612600000000006E-3</v>
      </c>
      <c r="J59" s="182">
        <v>0.67240544000000002</v>
      </c>
      <c r="K59" s="182">
        <v>1</v>
      </c>
      <c r="L59" s="182">
        <v>0.8</v>
      </c>
      <c r="M59" s="182">
        <v>0.8</v>
      </c>
      <c r="N59" s="182">
        <v>0.04</v>
      </c>
      <c r="O59" s="182">
        <v>0.04</v>
      </c>
      <c r="P59" s="182">
        <v>3</v>
      </c>
      <c r="Q59" s="182">
        <v>65.38</v>
      </c>
      <c r="R59" s="182">
        <v>0.16</v>
      </c>
    </row>
    <row r="60" spans="2:18" x14ac:dyDescent="0.2">
      <c r="B60" s="182">
        <v>49353</v>
      </c>
      <c r="C60" s="182" t="s">
        <v>960</v>
      </c>
      <c r="D60" s="182" t="s">
        <v>103</v>
      </c>
      <c r="E60" s="182">
        <v>69</v>
      </c>
      <c r="F60" s="182"/>
      <c r="G60" s="182">
        <v>5.2136500000000003</v>
      </c>
      <c r="H60" s="182">
        <v>2.88131848</v>
      </c>
      <c r="I60" s="182">
        <v>0</v>
      </c>
      <c r="J60" s="182">
        <v>4.2135069999999997E-2</v>
      </c>
      <c r="K60" s="182"/>
      <c r="L60" s="182"/>
      <c r="M60" s="182"/>
      <c r="N60" s="182"/>
      <c r="O60" s="182"/>
      <c r="P60" s="182">
        <v>2</v>
      </c>
      <c r="Q60" s="182">
        <v>41.74</v>
      </c>
      <c r="R60" s="182">
        <v>0.1</v>
      </c>
    </row>
    <row r="61" spans="2:18" x14ac:dyDescent="0.2">
      <c r="B61" s="182">
        <v>49362</v>
      </c>
      <c r="C61" s="182" t="s">
        <v>962</v>
      </c>
      <c r="D61" s="182" t="s">
        <v>103</v>
      </c>
      <c r="E61" s="182">
        <v>981</v>
      </c>
      <c r="F61" s="182"/>
      <c r="G61" s="182">
        <v>8.0958199999999998</v>
      </c>
      <c r="H61" s="182">
        <v>3.8716704900000001</v>
      </c>
      <c r="I61" s="182">
        <v>0</v>
      </c>
      <c r="J61" s="182">
        <v>5.2668799999999998E-3</v>
      </c>
      <c r="K61" s="182"/>
      <c r="L61" s="182"/>
      <c r="M61" s="182"/>
      <c r="N61" s="182"/>
      <c r="O61" s="182"/>
      <c r="P61" s="182">
        <v>1</v>
      </c>
      <c r="Q61" s="182">
        <v>0.37</v>
      </c>
      <c r="R61" s="182">
        <v>0</v>
      </c>
    </row>
    <row r="62" spans="2:18" x14ac:dyDescent="0.2">
      <c r="B62" s="182">
        <v>49395</v>
      </c>
      <c r="C62" s="182" t="s">
        <v>965</v>
      </c>
      <c r="D62" s="182" t="s">
        <v>103</v>
      </c>
      <c r="E62" s="182">
        <v>180</v>
      </c>
      <c r="F62" s="182"/>
      <c r="G62" s="182">
        <v>6.8647919999999996</v>
      </c>
      <c r="H62" s="182">
        <v>4.3820885399999998</v>
      </c>
      <c r="I62" s="182">
        <v>0.30531829999999999</v>
      </c>
      <c r="J62" s="182">
        <v>2.6334399999999999E-3</v>
      </c>
      <c r="K62" s="182">
        <v>1</v>
      </c>
      <c r="L62" s="182">
        <v>115.9</v>
      </c>
      <c r="M62" s="182">
        <v>115.9</v>
      </c>
      <c r="N62" s="182">
        <v>1.19</v>
      </c>
      <c r="O62" s="182">
        <v>1.19</v>
      </c>
      <c r="P62" s="182">
        <v>1</v>
      </c>
      <c r="Q62" s="182">
        <v>1</v>
      </c>
      <c r="R62" s="182">
        <v>0.01</v>
      </c>
    </row>
    <row r="63" spans="2:18" x14ac:dyDescent="0.2">
      <c r="B63" s="182">
        <v>49382</v>
      </c>
      <c r="C63" s="182" t="s">
        <v>963</v>
      </c>
      <c r="D63" s="182" t="s">
        <v>103</v>
      </c>
      <c r="E63" s="182">
        <v>234</v>
      </c>
      <c r="F63" s="182"/>
      <c r="G63" s="182">
        <v>3.453506</v>
      </c>
      <c r="H63" s="182">
        <v>2.7612873599999999</v>
      </c>
      <c r="I63" s="182">
        <v>0</v>
      </c>
      <c r="J63" s="182">
        <v>0.88483639999999997</v>
      </c>
      <c r="K63" s="182"/>
      <c r="L63" s="182"/>
      <c r="M63" s="182"/>
      <c r="N63" s="182"/>
      <c r="O63" s="182"/>
      <c r="P63" s="182">
        <v>2</v>
      </c>
      <c r="Q63" s="182">
        <v>258.45999999999998</v>
      </c>
      <c r="R63" s="182">
        <v>1.08</v>
      </c>
    </row>
    <row r="64" spans="2:18" x14ac:dyDescent="0.2">
      <c r="B64" s="182">
        <v>49357</v>
      </c>
      <c r="C64" s="182" t="s">
        <v>961</v>
      </c>
      <c r="D64" s="182" t="s">
        <v>103</v>
      </c>
      <c r="E64" s="182">
        <v>961</v>
      </c>
      <c r="F64" s="182">
        <v>2.173082</v>
      </c>
      <c r="G64" s="182">
        <v>7.3005649999999997</v>
      </c>
      <c r="H64" s="182">
        <v>4.0096110200000004</v>
      </c>
      <c r="I64" s="182">
        <v>3.4910073000000001</v>
      </c>
      <c r="J64" s="182">
        <v>0.33708052999999999</v>
      </c>
      <c r="K64" s="182">
        <v>5</v>
      </c>
      <c r="L64" s="182">
        <v>248.3</v>
      </c>
      <c r="M64" s="182">
        <v>248.3</v>
      </c>
      <c r="N64" s="182">
        <v>2.57</v>
      </c>
      <c r="O64" s="182">
        <v>2.57</v>
      </c>
      <c r="P64" s="182">
        <v>1</v>
      </c>
      <c r="Q64" s="182">
        <v>23.98</v>
      </c>
      <c r="R64" s="182">
        <v>7.0000000000000007E-2</v>
      </c>
    </row>
    <row r="65" spans="2:18" x14ac:dyDescent="0.2">
      <c r="B65" s="182">
        <v>49319</v>
      </c>
      <c r="C65" s="182" t="s">
        <v>954</v>
      </c>
      <c r="D65" s="182" t="s">
        <v>103</v>
      </c>
      <c r="E65" s="182">
        <v>1215</v>
      </c>
      <c r="F65" s="182"/>
      <c r="G65" s="182">
        <v>8.987838</v>
      </c>
      <c r="H65" s="182">
        <v>5.34538592</v>
      </c>
      <c r="I65" s="182">
        <v>1.250885E-2</v>
      </c>
      <c r="J65" s="182">
        <v>0</v>
      </c>
      <c r="K65" s="182">
        <v>1</v>
      </c>
      <c r="L65" s="182">
        <v>0.7</v>
      </c>
      <c r="M65" s="182">
        <v>0.7</v>
      </c>
      <c r="N65" s="182">
        <v>0</v>
      </c>
      <c r="O65" s="182">
        <v>0</v>
      </c>
      <c r="P65" s="182"/>
      <c r="Q65" s="182"/>
      <c r="R65" s="182"/>
    </row>
    <row r="66" spans="2:18" x14ac:dyDescent="0.2">
      <c r="B66" s="182">
        <v>49335</v>
      </c>
      <c r="C66" s="182" t="s">
        <v>956</v>
      </c>
      <c r="D66" s="182" t="s">
        <v>103</v>
      </c>
      <c r="E66" s="182">
        <v>6</v>
      </c>
      <c r="F66" s="182"/>
      <c r="G66" s="182">
        <v>1.5474000000000001</v>
      </c>
      <c r="H66" s="182">
        <v>9.9835409999999999E-2</v>
      </c>
      <c r="I66" s="182">
        <v>0</v>
      </c>
      <c r="J66" s="182">
        <v>1.755628E-2</v>
      </c>
      <c r="K66" s="182"/>
      <c r="L66" s="182"/>
      <c r="M66" s="182"/>
      <c r="N66" s="182"/>
      <c r="O66" s="182"/>
      <c r="P66" s="182">
        <v>1</v>
      </c>
      <c r="Q66" s="182">
        <v>200</v>
      </c>
      <c r="R66" s="182">
        <v>0.83</v>
      </c>
    </row>
    <row r="67" spans="2:18" x14ac:dyDescent="0.2">
      <c r="B67" s="182">
        <v>49341</v>
      </c>
      <c r="C67" s="182" t="s">
        <v>958</v>
      </c>
      <c r="D67" s="182" t="s">
        <v>103</v>
      </c>
      <c r="E67" s="182">
        <v>1393</v>
      </c>
      <c r="F67" s="182">
        <v>4.7397260000000001</v>
      </c>
      <c r="G67" s="182">
        <v>8.9248770000000004</v>
      </c>
      <c r="H67" s="182">
        <v>5.1672444999999998</v>
      </c>
      <c r="I67" s="182">
        <v>3.1854110200000001</v>
      </c>
      <c r="J67" s="182">
        <v>0.96120620000000001</v>
      </c>
      <c r="K67" s="182">
        <v>8</v>
      </c>
      <c r="L67" s="182">
        <v>156.30000000000001</v>
      </c>
      <c r="M67" s="182">
        <v>156.30000000000001</v>
      </c>
      <c r="N67" s="182">
        <v>1.07</v>
      </c>
      <c r="O67" s="182">
        <v>1.07</v>
      </c>
      <c r="P67" s="182">
        <v>3</v>
      </c>
      <c r="Q67" s="182">
        <v>47.16</v>
      </c>
      <c r="R67" s="182">
        <v>0.1</v>
      </c>
    </row>
    <row r="68" spans="2:18" x14ac:dyDescent="0.2">
      <c r="B68" s="182">
        <v>49397</v>
      </c>
      <c r="C68" s="182" t="s">
        <v>966</v>
      </c>
      <c r="D68" s="182" t="s">
        <v>103</v>
      </c>
      <c r="E68" s="182">
        <v>47</v>
      </c>
      <c r="F68" s="182"/>
      <c r="G68" s="182">
        <v>4.4344669999999997</v>
      </c>
      <c r="H68" s="182">
        <v>2.7325179999999998</v>
      </c>
      <c r="I68" s="182">
        <v>0</v>
      </c>
      <c r="J68" s="182">
        <v>0.16283448</v>
      </c>
      <c r="K68" s="182"/>
      <c r="L68" s="182"/>
      <c r="M68" s="182"/>
      <c r="N68" s="182"/>
      <c r="O68" s="182"/>
      <c r="P68" s="182">
        <v>5</v>
      </c>
      <c r="Q68" s="182">
        <v>236.81</v>
      </c>
      <c r="R68" s="182">
        <v>0.45</v>
      </c>
    </row>
    <row r="69" spans="2:18" x14ac:dyDescent="0.2">
      <c r="B69" s="182">
        <v>49391</v>
      </c>
      <c r="C69" s="182" t="s">
        <v>964</v>
      </c>
      <c r="D69" s="182" t="s">
        <v>103</v>
      </c>
      <c r="E69" s="182">
        <v>694</v>
      </c>
      <c r="F69" s="182"/>
      <c r="G69" s="182">
        <v>5.07653</v>
      </c>
      <c r="H69" s="182">
        <v>2.5337998100000001</v>
      </c>
      <c r="I69" s="182">
        <v>3.26254E-3</v>
      </c>
      <c r="J69" s="182">
        <v>0</v>
      </c>
      <c r="K69" s="182">
        <v>1</v>
      </c>
      <c r="L69" s="182">
        <v>0.3</v>
      </c>
      <c r="M69" s="182">
        <v>0.3</v>
      </c>
      <c r="N69" s="182">
        <v>0</v>
      </c>
      <c r="O69" s="182">
        <v>0</v>
      </c>
      <c r="P69" s="182"/>
      <c r="Q69" s="182"/>
      <c r="R69" s="182"/>
    </row>
    <row r="70" spans="2:18" x14ac:dyDescent="0.2">
      <c r="B70" s="182" t="s">
        <v>1169</v>
      </c>
      <c r="C70" s="182" t="s">
        <v>1170</v>
      </c>
      <c r="D70" s="182" t="s">
        <v>103</v>
      </c>
      <c r="E70" s="182">
        <v>481</v>
      </c>
      <c r="F70" s="182">
        <v>3.4069850000000002</v>
      </c>
      <c r="G70" s="182">
        <v>1.002316</v>
      </c>
      <c r="H70" s="182">
        <v>1.38454945</v>
      </c>
      <c r="I70" s="182">
        <v>3.04952E-3</v>
      </c>
      <c r="J70" s="182">
        <v>2.98105595</v>
      </c>
      <c r="K70" s="182">
        <v>1</v>
      </c>
      <c r="L70" s="182">
        <v>0.4</v>
      </c>
      <c r="M70" s="182">
        <v>0.4</v>
      </c>
      <c r="N70" s="182">
        <v>0.22</v>
      </c>
      <c r="O70" s="182">
        <v>0.22</v>
      </c>
      <c r="P70" s="182">
        <v>6</v>
      </c>
      <c r="Q70" s="182">
        <v>423.62</v>
      </c>
      <c r="R70" s="182">
        <v>1.18</v>
      </c>
    </row>
    <row r="71" spans="2:18" x14ac:dyDescent="0.2">
      <c r="B71" s="182" t="s">
        <v>324</v>
      </c>
      <c r="C71" s="182" t="s">
        <v>325</v>
      </c>
      <c r="D71" s="182" t="s">
        <v>237</v>
      </c>
      <c r="E71" s="182">
        <v>708</v>
      </c>
      <c r="F71" s="182">
        <v>38.024486000000003</v>
      </c>
      <c r="G71" s="182">
        <v>1.4025399999999999</v>
      </c>
      <c r="H71" s="182">
        <v>1.7524543699999999</v>
      </c>
      <c r="I71" s="182">
        <v>2.6356523200000002</v>
      </c>
      <c r="J71" s="182">
        <v>2.73395134</v>
      </c>
      <c r="K71" s="182">
        <v>17</v>
      </c>
      <c r="L71" s="182">
        <v>254.5</v>
      </c>
      <c r="M71" s="182">
        <v>173.5</v>
      </c>
      <c r="N71" s="182">
        <v>2.25</v>
      </c>
      <c r="O71" s="182">
        <v>1.72</v>
      </c>
      <c r="P71" s="182">
        <v>8</v>
      </c>
      <c r="Q71" s="182">
        <v>263.94</v>
      </c>
      <c r="R71" s="182">
        <v>0.71</v>
      </c>
    </row>
    <row r="72" spans="2:18" x14ac:dyDescent="0.2">
      <c r="B72" s="182" t="s">
        <v>330</v>
      </c>
      <c r="C72" s="182" t="s">
        <v>331</v>
      </c>
      <c r="D72" s="182" t="s">
        <v>237</v>
      </c>
      <c r="E72" s="182">
        <v>206</v>
      </c>
      <c r="F72" s="182">
        <v>27.57358</v>
      </c>
      <c r="G72" s="182">
        <v>0.47966999999999999</v>
      </c>
      <c r="H72" s="182">
        <v>1.0753264199999999</v>
      </c>
      <c r="I72" s="182">
        <v>2.8698673700000001</v>
      </c>
      <c r="J72" s="182">
        <v>0.35375899999999999</v>
      </c>
      <c r="K72" s="182">
        <v>7</v>
      </c>
      <c r="L72" s="182">
        <v>952.2</v>
      </c>
      <c r="M72" s="182">
        <v>377.5</v>
      </c>
      <c r="N72" s="182">
        <v>4.33</v>
      </c>
      <c r="O72" s="182">
        <v>3.51</v>
      </c>
      <c r="P72" s="182">
        <v>4</v>
      </c>
      <c r="Q72" s="182">
        <v>117.38</v>
      </c>
      <c r="R72" s="182">
        <v>0.27</v>
      </c>
    </row>
    <row r="73" spans="2:18" x14ac:dyDescent="0.2">
      <c r="B73" s="182" t="s">
        <v>328</v>
      </c>
      <c r="C73" s="182" t="s">
        <v>329</v>
      </c>
      <c r="D73" s="182" t="s">
        <v>237</v>
      </c>
      <c r="E73" s="182">
        <v>979</v>
      </c>
      <c r="F73" s="182">
        <v>18.416335</v>
      </c>
      <c r="G73" s="182">
        <v>1.34473</v>
      </c>
      <c r="H73" s="182">
        <v>1.9277379100000001</v>
      </c>
      <c r="I73" s="182">
        <v>2.4441160499999999</v>
      </c>
      <c r="J73" s="182">
        <v>6.1447000000000003E-3</v>
      </c>
      <c r="K73" s="182">
        <v>7</v>
      </c>
      <c r="L73" s="182">
        <v>170.6</v>
      </c>
      <c r="M73" s="182">
        <v>170.6</v>
      </c>
      <c r="N73" s="182">
        <v>2.2799999999999998</v>
      </c>
      <c r="O73" s="182">
        <v>2.2799999999999998</v>
      </c>
      <c r="P73" s="182">
        <v>1</v>
      </c>
      <c r="Q73" s="182">
        <v>0.43</v>
      </c>
      <c r="R73" s="182">
        <v>0</v>
      </c>
    </row>
    <row r="74" spans="2:18" x14ac:dyDescent="0.2">
      <c r="B74" s="182" t="s">
        <v>332</v>
      </c>
      <c r="C74" s="182" t="s">
        <v>333</v>
      </c>
      <c r="D74" s="182" t="s">
        <v>237</v>
      </c>
      <c r="E74" s="182">
        <v>619</v>
      </c>
      <c r="F74" s="182">
        <v>27.699496</v>
      </c>
      <c r="G74" s="182">
        <v>1.79738</v>
      </c>
      <c r="H74" s="182">
        <v>1.3308212399999999</v>
      </c>
      <c r="I74" s="182">
        <v>0.86023114000000001</v>
      </c>
      <c r="J74" s="182">
        <v>8.5586850000000006E-2</v>
      </c>
      <c r="K74" s="182">
        <v>6</v>
      </c>
      <c r="L74" s="182">
        <v>95</v>
      </c>
      <c r="M74" s="182">
        <v>39.700000000000003</v>
      </c>
      <c r="N74" s="182">
        <v>1.53</v>
      </c>
      <c r="O74" s="182">
        <v>0.52</v>
      </c>
      <c r="P74" s="182">
        <v>2</v>
      </c>
      <c r="Q74" s="182">
        <v>9.4499999999999993</v>
      </c>
      <c r="R74" s="182">
        <v>0.02</v>
      </c>
    </row>
    <row r="75" spans="2:18" x14ac:dyDescent="0.2">
      <c r="B75" s="182" t="s">
        <v>326</v>
      </c>
      <c r="C75" s="182" t="s">
        <v>327</v>
      </c>
      <c r="D75" s="182" t="s">
        <v>237</v>
      </c>
      <c r="E75" s="182">
        <v>400</v>
      </c>
      <c r="F75" s="182">
        <v>51.755918000000001</v>
      </c>
      <c r="G75" s="182">
        <v>6.6589999999999996E-2</v>
      </c>
      <c r="H75" s="182">
        <v>0.93490905999999996</v>
      </c>
      <c r="I75" s="182">
        <v>5.3768179600000003</v>
      </c>
      <c r="J75" s="182">
        <v>4.6524139999999999E-2</v>
      </c>
      <c r="K75" s="182">
        <v>16</v>
      </c>
      <c r="L75" s="182">
        <v>918.8</v>
      </c>
      <c r="M75" s="182">
        <v>178.9</v>
      </c>
      <c r="N75" s="182">
        <v>2.96</v>
      </c>
      <c r="O75" s="182">
        <v>1.29</v>
      </c>
      <c r="P75" s="182">
        <v>3</v>
      </c>
      <c r="Q75" s="182">
        <v>7.95</v>
      </c>
      <c r="R75" s="182">
        <v>0.03</v>
      </c>
    </row>
    <row r="76" spans="2:18" x14ac:dyDescent="0.2">
      <c r="B76" s="182" t="s">
        <v>309</v>
      </c>
      <c r="C76" s="182" t="s">
        <v>310</v>
      </c>
      <c r="D76" s="182" t="s">
        <v>237</v>
      </c>
      <c r="E76" s="182">
        <v>1370</v>
      </c>
      <c r="F76" s="182">
        <v>12.701102000000001</v>
      </c>
      <c r="G76" s="182">
        <v>0.27406000000000003</v>
      </c>
      <c r="H76" s="182">
        <v>2.0479595499999999</v>
      </c>
      <c r="I76" s="182">
        <v>3.8245676099999999</v>
      </c>
      <c r="J76" s="182">
        <v>4.45314984</v>
      </c>
      <c r="K76" s="182">
        <v>7</v>
      </c>
      <c r="L76" s="182">
        <v>190.8</v>
      </c>
      <c r="M76" s="182">
        <v>190.8</v>
      </c>
      <c r="N76" s="182">
        <v>1.61</v>
      </c>
      <c r="O76" s="182">
        <v>1.61</v>
      </c>
      <c r="P76" s="182">
        <v>5</v>
      </c>
      <c r="Q76" s="182">
        <v>222.18</v>
      </c>
      <c r="R76" s="182">
        <v>0.49</v>
      </c>
    </row>
    <row r="77" spans="2:18" x14ac:dyDescent="0.2">
      <c r="B77" s="182" t="s">
        <v>307</v>
      </c>
      <c r="C77" s="182" t="s">
        <v>308</v>
      </c>
      <c r="D77" s="182" t="s">
        <v>237</v>
      </c>
      <c r="E77" s="182">
        <v>929</v>
      </c>
      <c r="F77" s="182">
        <v>78.632007999999999</v>
      </c>
      <c r="G77" s="182">
        <v>7.7088000000000004E-2</v>
      </c>
      <c r="H77" s="182">
        <v>2.0167133599999998</v>
      </c>
      <c r="I77" s="182">
        <v>15.735916700000001</v>
      </c>
      <c r="J77" s="182">
        <v>2.0812967200000001</v>
      </c>
      <c r="K77" s="182">
        <v>26</v>
      </c>
      <c r="L77" s="182">
        <v>1157.8</v>
      </c>
      <c r="M77" s="182">
        <v>928</v>
      </c>
      <c r="N77" s="182">
        <v>6.15</v>
      </c>
      <c r="O77" s="182">
        <v>5.5</v>
      </c>
      <c r="P77" s="182">
        <v>11</v>
      </c>
      <c r="Q77" s="182">
        <v>153.13</v>
      </c>
      <c r="R77" s="182">
        <v>0.34</v>
      </c>
    </row>
    <row r="78" spans="2:18" x14ac:dyDescent="0.2">
      <c r="B78" s="182" t="s">
        <v>311</v>
      </c>
      <c r="C78" s="182" t="s">
        <v>312</v>
      </c>
      <c r="D78" s="182" t="s">
        <v>237</v>
      </c>
      <c r="E78" s="182">
        <v>719</v>
      </c>
      <c r="F78" s="182">
        <v>14.004676</v>
      </c>
      <c r="G78" s="182">
        <v>0.23075000000000001</v>
      </c>
      <c r="H78" s="182">
        <v>1.4215114200000001</v>
      </c>
      <c r="I78" s="182">
        <v>8.7116694700000004</v>
      </c>
      <c r="J78" s="182">
        <v>0.68206138999999999</v>
      </c>
      <c r="K78" s="182">
        <v>8</v>
      </c>
      <c r="L78" s="182">
        <v>828.2</v>
      </c>
      <c r="M78" s="182">
        <v>301.5</v>
      </c>
      <c r="N78" s="182">
        <v>3.37</v>
      </c>
      <c r="O78" s="182">
        <v>2.0099999999999998</v>
      </c>
      <c r="P78" s="182">
        <v>4</v>
      </c>
      <c r="Q78" s="182">
        <v>64.84</v>
      </c>
      <c r="R78" s="182">
        <v>0.18</v>
      </c>
    </row>
    <row r="79" spans="2:18" x14ac:dyDescent="0.2">
      <c r="B79" s="182" t="s">
        <v>1151</v>
      </c>
      <c r="C79" s="182" t="s">
        <v>1152</v>
      </c>
      <c r="D79" s="182" t="s">
        <v>103</v>
      </c>
      <c r="E79" s="182">
        <v>941</v>
      </c>
      <c r="F79" s="182">
        <v>8.5560810000000007</v>
      </c>
      <c r="G79" s="182">
        <v>0.46502900000000003</v>
      </c>
      <c r="H79" s="182">
        <v>2.1182634999999999</v>
      </c>
      <c r="I79" s="182">
        <v>3.8517972299999998</v>
      </c>
      <c r="J79" s="182">
        <v>0</v>
      </c>
      <c r="K79" s="182">
        <v>5</v>
      </c>
      <c r="L79" s="182">
        <v>279.8</v>
      </c>
      <c r="M79" s="182">
        <v>128.80000000000001</v>
      </c>
      <c r="N79" s="182">
        <v>2.33</v>
      </c>
      <c r="O79" s="182">
        <v>1.86</v>
      </c>
      <c r="P79" s="182"/>
      <c r="Q79" s="182"/>
      <c r="R79" s="182"/>
    </row>
    <row r="80" spans="2:18" x14ac:dyDescent="0.2">
      <c r="B80" s="182" t="s">
        <v>565</v>
      </c>
      <c r="C80" s="182" t="s">
        <v>566</v>
      </c>
      <c r="D80" s="182" t="s">
        <v>237</v>
      </c>
      <c r="E80" s="182">
        <v>32</v>
      </c>
      <c r="F80" s="182">
        <v>12.097144</v>
      </c>
      <c r="G80" s="182">
        <v>0.79571700000000001</v>
      </c>
      <c r="H80" s="182">
        <v>0.87698929000000003</v>
      </c>
      <c r="I80" s="182">
        <v>8.1948380000000001E-2</v>
      </c>
      <c r="J80" s="182">
        <v>1.3606119999999999E-2</v>
      </c>
      <c r="K80" s="182">
        <v>7</v>
      </c>
      <c r="L80" s="182">
        <v>175</v>
      </c>
      <c r="M80" s="182">
        <v>175</v>
      </c>
      <c r="N80" s="182">
        <v>3.25</v>
      </c>
      <c r="O80" s="182">
        <v>3.25</v>
      </c>
      <c r="P80" s="182">
        <v>2</v>
      </c>
      <c r="Q80" s="182">
        <v>29.06</v>
      </c>
      <c r="R80" s="182">
        <v>0.06</v>
      </c>
    </row>
    <row r="81" spans="2:18" x14ac:dyDescent="0.2">
      <c r="B81" s="182" t="s">
        <v>563</v>
      </c>
      <c r="C81" s="182" t="s">
        <v>564</v>
      </c>
      <c r="D81" s="182" t="s">
        <v>237</v>
      </c>
      <c r="E81" s="182">
        <v>125</v>
      </c>
      <c r="F81" s="182">
        <v>29.516966</v>
      </c>
      <c r="G81" s="182">
        <v>0.22143299999999999</v>
      </c>
      <c r="H81" s="182">
        <v>4.077248E-2</v>
      </c>
      <c r="I81" s="182">
        <v>1.9748390000000001E-2</v>
      </c>
      <c r="J81" s="182">
        <v>1.316721E-2</v>
      </c>
      <c r="K81" s="182">
        <v>3</v>
      </c>
      <c r="L81" s="182">
        <v>10.8</v>
      </c>
      <c r="M81" s="182">
        <v>10.8</v>
      </c>
      <c r="N81" s="182">
        <v>1.02</v>
      </c>
      <c r="O81" s="182">
        <v>1.02</v>
      </c>
      <c r="P81" s="182">
        <v>1</v>
      </c>
      <c r="Q81" s="182">
        <v>7.2</v>
      </c>
      <c r="R81" s="182">
        <v>0.02</v>
      </c>
    </row>
    <row r="82" spans="2:18" x14ac:dyDescent="0.2">
      <c r="B82" s="182" t="s">
        <v>561</v>
      </c>
      <c r="C82" s="182" t="s">
        <v>562</v>
      </c>
      <c r="D82" s="182" t="s">
        <v>237</v>
      </c>
      <c r="E82" s="182">
        <v>1051</v>
      </c>
      <c r="F82" s="182">
        <v>68.590885999999998</v>
      </c>
      <c r="G82" s="182">
        <v>3.5424169999999999</v>
      </c>
      <c r="H82" s="182">
        <v>2.01938072</v>
      </c>
      <c r="I82" s="182">
        <v>2.5232502600000002</v>
      </c>
      <c r="J82" s="182">
        <v>0.21155315</v>
      </c>
      <c r="K82" s="182">
        <v>9</v>
      </c>
      <c r="L82" s="182">
        <v>164.1</v>
      </c>
      <c r="M82" s="182">
        <v>160</v>
      </c>
      <c r="N82" s="182">
        <v>3.21</v>
      </c>
      <c r="O82" s="182">
        <v>3.19</v>
      </c>
      <c r="P82" s="182">
        <v>9</v>
      </c>
      <c r="Q82" s="182">
        <v>13.76</v>
      </c>
      <c r="R82" s="182">
        <v>0.03</v>
      </c>
    </row>
    <row r="83" spans="2:18" x14ac:dyDescent="0.2">
      <c r="B83" s="182" t="s">
        <v>1965</v>
      </c>
      <c r="C83" s="182" t="s">
        <v>1966</v>
      </c>
      <c r="D83" s="182" t="s">
        <v>103</v>
      </c>
      <c r="E83" s="182">
        <v>18</v>
      </c>
      <c r="F83" s="182">
        <v>5.8901250000000003</v>
      </c>
      <c r="G83" s="182">
        <v>4.6199999999999998E-2</v>
      </c>
      <c r="H83" s="182">
        <v>1.8385719300000001</v>
      </c>
      <c r="I83" s="182">
        <v>5.2632999999999998E-4</v>
      </c>
      <c r="J83" s="182">
        <v>1.2289390000000001E-2</v>
      </c>
      <c r="K83" s="182">
        <v>1</v>
      </c>
      <c r="L83" s="182">
        <v>2</v>
      </c>
      <c r="M83" s="182">
        <v>2</v>
      </c>
      <c r="N83" s="182">
        <v>1</v>
      </c>
      <c r="O83" s="182">
        <v>1</v>
      </c>
      <c r="P83" s="182">
        <v>1</v>
      </c>
      <c r="Q83" s="182">
        <v>46.67</v>
      </c>
      <c r="R83" s="182">
        <v>0.11</v>
      </c>
    </row>
    <row r="84" spans="2:18" x14ac:dyDescent="0.2">
      <c r="B84" s="182" t="s">
        <v>559</v>
      </c>
      <c r="C84" s="182" t="s">
        <v>560</v>
      </c>
      <c r="D84" s="182" t="s">
        <v>237</v>
      </c>
      <c r="E84" s="182">
        <v>262</v>
      </c>
      <c r="F84" s="182">
        <v>93.580404999999999</v>
      </c>
      <c r="G84" s="182">
        <v>4.7952500000000002</v>
      </c>
      <c r="H84" s="182">
        <v>1.29385927</v>
      </c>
      <c r="I84" s="182">
        <v>0.15851336999999999</v>
      </c>
      <c r="J84" s="182">
        <v>0.81856145000000002</v>
      </c>
      <c r="K84" s="182">
        <v>8</v>
      </c>
      <c r="L84" s="182">
        <v>41.4</v>
      </c>
      <c r="M84" s="182">
        <v>41.4</v>
      </c>
      <c r="N84" s="182">
        <v>1.21</v>
      </c>
      <c r="O84" s="182">
        <v>1.21</v>
      </c>
      <c r="P84" s="182">
        <v>9</v>
      </c>
      <c r="Q84" s="182">
        <v>213.55</v>
      </c>
      <c r="R84" s="182">
        <v>0.45</v>
      </c>
    </row>
    <row r="85" spans="2:18" x14ac:dyDescent="0.2">
      <c r="B85" s="182" t="s">
        <v>1801</v>
      </c>
      <c r="C85" s="182" t="s">
        <v>1802</v>
      </c>
      <c r="D85" s="182" t="s">
        <v>103</v>
      </c>
      <c r="E85" s="182">
        <v>324</v>
      </c>
      <c r="F85" s="182">
        <v>1.9752259999999999</v>
      </c>
      <c r="G85" s="182">
        <v>1.44519</v>
      </c>
      <c r="H85" s="182">
        <v>1.4005536000000001</v>
      </c>
      <c r="I85" s="182">
        <v>0.38312186999999998</v>
      </c>
      <c r="J85" s="182">
        <v>0</v>
      </c>
      <c r="K85" s="182">
        <v>4</v>
      </c>
      <c r="L85" s="182">
        <v>80.8</v>
      </c>
      <c r="M85" s="182">
        <v>75.8</v>
      </c>
      <c r="N85" s="182">
        <v>1.5</v>
      </c>
      <c r="O85" s="182">
        <v>0.5</v>
      </c>
      <c r="P85" s="182"/>
      <c r="Q85" s="182"/>
      <c r="R85" s="182"/>
    </row>
    <row r="86" spans="2:18" x14ac:dyDescent="0.2">
      <c r="B86" s="182" t="s">
        <v>1809</v>
      </c>
      <c r="C86" s="182" t="s">
        <v>1810</v>
      </c>
      <c r="D86" s="182" t="s">
        <v>103</v>
      </c>
      <c r="E86" s="182">
        <v>606</v>
      </c>
      <c r="F86" s="182">
        <v>5.2127460000000001</v>
      </c>
      <c r="G86" s="182">
        <v>1.895929</v>
      </c>
      <c r="H86" s="182">
        <v>3.0173537499999998</v>
      </c>
      <c r="I86" s="182">
        <v>4.7046435100000004</v>
      </c>
      <c r="J86" s="182">
        <v>0.69522859999999997</v>
      </c>
      <c r="K86" s="182">
        <v>5</v>
      </c>
      <c r="L86" s="182">
        <v>530.6</v>
      </c>
      <c r="M86" s="182">
        <v>86.6</v>
      </c>
      <c r="N86" s="182">
        <v>2.12</v>
      </c>
      <c r="O86" s="182">
        <v>1.1200000000000001</v>
      </c>
      <c r="P86" s="182">
        <v>1</v>
      </c>
      <c r="Q86" s="182">
        <v>78.42</v>
      </c>
      <c r="R86" s="182">
        <v>0.16</v>
      </c>
    </row>
    <row r="87" spans="2:18" x14ac:dyDescent="0.2">
      <c r="B87" s="182" t="s">
        <v>1807</v>
      </c>
      <c r="C87" s="182" t="s">
        <v>1808</v>
      </c>
      <c r="D87" s="182" t="s">
        <v>103</v>
      </c>
      <c r="E87" s="182">
        <v>1271</v>
      </c>
      <c r="F87" s="182">
        <v>9.1564669999999992</v>
      </c>
      <c r="G87" s="182">
        <v>1.1008690000000001</v>
      </c>
      <c r="H87" s="182">
        <v>4.5726141299999998</v>
      </c>
      <c r="I87" s="182">
        <v>0.17840104000000001</v>
      </c>
      <c r="J87" s="182">
        <v>2.4186405999999998</v>
      </c>
      <c r="K87" s="182">
        <v>6</v>
      </c>
      <c r="L87" s="182">
        <v>9.6</v>
      </c>
      <c r="M87" s="182">
        <v>9.6</v>
      </c>
      <c r="N87" s="182">
        <v>0.04</v>
      </c>
      <c r="O87" s="182">
        <v>0.04</v>
      </c>
      <c r="P87" s="182">
        <v>9</v>
      </c>
      <c r="Q87" s="182">
        <v>130.07</v>
      </c>
      <c r="R87" s="182">
        <v>0.28999999999999998</v>
      </c>
    </row>
    <row r="88" spans="2:18" x14ac:dyDescent="0.2">
      <c r="B88" s="182" t="s">
        <v>1799</v>
      </c>
      <c r="C88" s="182" t="s">
        <v>1800</v>
      </c>
      <c r="D88" s="182" t="s">
        <v>103</v>
      </c>
      <c r="E88" s="182">
        <v>1209</v>
      </c>
      <c r="F88" s="182">
        <v>8.9112179999999999</v>
      </c>
      <c r="G88" s="182">
        <v>0.922296</v>
      </c>
      <c r="H88" s="182">
        <v>3.8105117800000001</v>
      </c>
      <c r="I88" s="182">
        <v>2.27991674</v>
      </c>
      <c r="J88" s="182">
        <v>4.1665435999999998</v>
      </c>
      <c r="K88" s="182">
        <v>7</v>
      </c>
      <c r="L88" s="182">
        <v>128.9</v>
      </c>
      <c r="M88" s="182">
        <v>128.9</v>
      </c>
      <c r="N88" s="182">
        <v>1.05</v>
      </c>
      <c r="O88" s="182">
        <v>1.05</v>
      </c>
      <c r="P88" s="182">
        <v>12</v>
      </c>
      <c r="Q88" s="182">
        <v>235.56</v>
      </c>
      <c r="R88" s="182">
        <v>0.56999999999999995</v>
      </c>
    </row>
    <row r="89" spans="2:18" x14ac:dyDescent="0.2">
      <c r="B89" s="182" t="s">
        <v>1795</v>
      </c>
      <c r="C89" s="182" t="s">
        <v>1796</v>
      </c>
      <c r="D89" s="182" t="s">
        <v>103</v>
      </c>
      <c r="E89" s="182">
        <v>972</v>
      </c>
      <c r="F89" s="182">
        <v>5.1205449999999999</v>
      </c>
      <c r="G89" s="182">
        <v>0.89669600000000005</v>
      </c>
      <c r="H89" s="182">
        <v>3.1459585200000002</v>
      </c>
      <c r="I89" s="182">
        <v>0.27586764000000003</v>
      </c>
      <c r="J89" s="182">
        <v>3.6718954799999999</v>
      </c>
      <c r="K89" s="182">
        <v>5</v>
      </c>
      <c r="L89" s="182">
        <v>19.399999999999999</v>
      </c>
      <c r="M89" s="182">
        <v>10.199999999999999</v>
      </c>
      <c r="N89" s="182">
        <v>0.16</v>
      </c>
      <c r="O89" s="182">
        <v>7.0000000000000007E-2</v>
      </c>
      <c r="P89" s="182">
        <v>5</v>
      </c>
      <c r="Q89" s="182">
        <v>258.20999999999998</v>
      </c>
      <c r="R89" s="182">
        <v>0.55000000000000004</v>
      </c>
    </row>
    <row r="90" spans="2:18" x14ac:dyDescent="0.2">
      <c r="B90" s="182" t="s">
        <v>1803</v>
      </c>
      <c r="C90" s="182" t="s">
        <v>1804</v>
      </c>
      <c r="D90" s="182" t="s">
        <v>103</v>
      </c>
      <c r="E90" s="182">
        <v>1054</v>
      </c>
      <c r="F90" s="182">
        <v>6.8818339999999996</v>
      </c>
      <c r="G90" s="182">
        <v>0.71787999999999996</v>
      </c>
      <c r="H90" s="182">
        <v>4.0139931100000004</v>
      </c>
      <c r="I90" s="182">
        <v>6.1428391500000004</v>
      </c>
      <c r="J90" s="182">
        <v>2.6264191399999999</v>
      </c>
      <c r="K90" s="182">
        <v>3</v>
      </c>
      <c r="L90" s="182">
        <v>398.4</v>
      </c>
      <c r="M90" s="182">
        <v>160.80000000000001</v>
      </c>
      <c r="N90" s="182">
        <v>2</v>
      </c>
      <c r="O90" s="182">
        <v>1</v>
      </c>
      <c r="P90" s="182">
        <v>5</v>
      </c>
      <c r="Q90" s="182">
        <v>170.32</v>
      </c>
      <c r="R90" s="182">
        <v>0.35</v>
      </c>
    </row>
    <row r="91" spans="2:18" x14ac:dyDescent="0.2">
      <c r="B91" s="182" t="s">
        <v>1805</v>
      </c>
      <c r="C91" s="182" t="s">
        <v>1806</v>
      </c>
      <c r="D91" s="182" t="s">
        <v>103</v>
      </c>
      <c r="E91" s="182">
        <v>1084</v>
      </c>
      <c r="F91" s="182">
        <v>9.8411390000000001</v>
      </c>
      <c r="G91" s="182">
        <v>2.248888</v>
      </c>
      <c r="H91" s="182">
        <v>3.2779927600000001</v>
      </c>
      <c r="I91" s="182">
        <v>3.2302380500000001</v>
      </c>
      <c r="J91" s="182">
        <v>2.2788048399999998</v>
      </c>
      <c r="K91" s="182">
        <v>6</v>
      </c>
      <c r="L91" s="182">
        <v>203.7</v>
      </c>
      <c r="M91" s="182">
        <v>23.7</v>
      </c>
      <c r="N91" s="182">
        <v>1.69</v>
      </c>
      <c r="O91" s="182">
        <v>0.2</v>
      </c>
      <c r="P91" s="182">
        <v>2</v>
      </c>
      <c r="Q91" s="182">
        <v>143.69</v>
      </c>
      <c r="R91" s="182">
        <v>0.34</v>
      </c>
    </row>
    <row r="92" spans="2:18" x14ac:dyDescent="0.2">
      <c r="B92" s="182" t="s">
        <v>1797</v>
      </c>
      <c r="C92" s="182" t="s">
        <v>1798</v>
      </c>
      <c r="D92" s="182" t="s">
        <v>103</v>
      </c>
      <c r="E92" s="182">
        <v>1004</v>
      </c>
      <c r="F92" s="182">
        <v>9.2543970000000009</v>
      </c>
      <c r="G92" s="182">
        <v>1.223403</v>
      </c>
      <c r="H92" s="182">
        <v>3.0947071400000001</v>
      </c>
      <c r="I92" s="182">
        <v>2.7002286600000001</v>
      </c>
      <c r="J92" s="182">
        <v>1.59454892</v>
      </c>
      <c r="K92" s="182">
        <v>7</v>
      </c>
      <c r="L92" s="182">
        <v>183.8</v>
      </c>
      <c r="M92" s="182">
        <v>183.8</v>
      </c>
      <c r="N92" s="182">
        <v>2.42</v>
      </c>
      <c r="O92" s="182">
        <v>2.42</v>
      </c>
      <c r="P92" s="182">
        <v>3</v>
      </c>
      <c r="Q92" s="182">
        <v>108.56</v>
      </c>
      <c r="R92" s="182">
        <v>0.22</v>
      </c>
    </row>
    <row r="93" spans="2:18" x14ac:dyDescent="0.2">
      <c r="B93" s="182" t="s">
        <v>305</v>
      </c>
      <c r="C93" s="182" t="s">
        <v>306</v>
      </c>
      <c r="D93" s="182" t="s">
        <v>237</v>
      </c>
      <c r="E93" s="182">
        <v>715</v>
      </c>
      <c r="F93" s="182">
        <v>33.791947</v>
      </c>
      <c r="G93" s="182">
        <v>0.23352700000000001</v>
      </c>
      <c r="H93" s="182">
        <v>1.3637821699999999</v>
      </c>
      <c r="I93" s="182">
        <v>4.1113876300000003</v>
      </c>
      <c r="J93" s="182">
        <v>0.28528951000000002</v>
      </c>
      <c r="K93" s="182">
        <v>6</v>
      </c>
      <c r="L93" s="182">
        <v>393</v>
      </c>
      <c r="M93" s="182">
        <v>172.8</v>
      </c>
      <c r="N93" s="182">
        <v>2.08</v>
      </c>
      <c r="O93" s="182">
        <v>1.06</v>
      </c>
      <c r="P93" s="182">
        <v>4</v>
      </c>
      <c r="Q93" s="182">
        <v>27.27</v>
      </c>
      <c r="R93" s="182">
        <v>0.06</v>
      </c>
    </row>
    <row r="94" spans="2:18" x14ac:dyDescent="0.2">
      <c r="B94" s="182" t="s">
        <v>1147</v>
      </c>
      <c r="C94" s="182" t="s">
        <v>1148</v>
      </c>
      <c r="D94" s="182" t="s">
        <v>103</v>
      </c>
      <c r="E94" s="182">
        <v>688</v>
      </c>
      <c r="F94" s="182">
        <v>3.0212219999999999</v>
      </c>
      <c r="G94" s="182">
        <v>2.9065099999999999</v>
      </c>
      <c r="H94" s="182">
        <v>2.4457769800000002</v>
      </c>
      <c r="I94" s="182">
        <v>2.2102475799999999</v>
      </c>
      <c r="J94" s="182">
        <v>1.0296756899999999</v>
      </c>
      <c r="K94" s="182">
        <v>1</v>
      </c>
      <c r="L94" s="182">
        <v>219.6</v>
      </c>
      <c r="M94" s="182"/>
      <c r="N94" s="182">
        <v>1.01</v>
      </c>
      <c r="O94" s="182"/>
      <c r="P94" s="182">
        <v>6</v>
      </c>
      <c r="Q94" s="182">
        <v>102.3</v>
      </c>
      <c r="R94" s="182">
        <v>0.31</v>
      </c>
    </row>
    <row r="95" spans="2:18" x14ac:dyDescent="0.2">
      <c r="B95" s="182" t="s">
        <v>1149</v>
      </c>
      <c r="C95" s="182" t="s">
        <v>1150</v>
      </c>
      <c r="D95" s="182" t="s">
        <v>103</v>
      </c>
      <c r="E95" s="182">
        <v>1245</v>
      </c>
      <c r="F95" s="182">
        <v>9.1148159999999994</v>
      </c>
      <c r="G95" s="182">
        <v>1.0824199999999999</v>
      </c>
      <c r="H95" s="182">
        <v>2.84321336</v>
      </c>
      <c r="I95" s="182">
        <v>1.9817965200000001</v>
      </c>
      <c r="J95" s="182">
        <v>1.0485486900000001</v>
      </c>
      <c r="K95" s="182">
        <v>3</v>
      </c>
      <c r="L95" s="182">
        <v>108.8</v>
      </c>
      <c r="M95" s="182">
        <v>108.8</v>
      </c>
      <c r="N95" s="182">
        <v>0.97</v>
      </c>
      <c r="O95" s="182">
        <v>0.97</v>
      </c>
      <c r="P95" s="182">
        <v>5</v>
      </c>
      <c r="Q95" s="182">
        <v>57.57</v>
      </c>
      <c r="R95" s="182">
        <v>0.13</v>
      </c>
    </row>
    <row r="96" spans="2:18" x14ac:dyDescent="0.2">
      <c r="B96" s="182" t="s">
        <v>301</v>
      </c>
      <c r="C96" s="182" t="s">
        <v>302</v>
      </c>
      <c r="D96" s="182" t="s">
        <v>237</v>
      </c>
      <c r="E96" s="182">
        <v>1223</v>
      </c>
      <c r="F96" s="182">
        <v>44.846896999999998</v>
      </c>
      <c r="G96" s="182">
        <v>3.015091</v>
      </c>
      <c r="H96" s="182">
        <v>3.11833231</v>
      </c>
      <c r="I96" s="182">
        <v>10.5659239</v>
      </c>
      <c r="J96" s="182">
        <v>6.4650992599999997</v>
      </c>
      <c r="K96" s="182">
        <v>11</v>
      </c>
      <c r="L96" s="182">
        <v>590.5</v>
      </c>
      <c r="M96" s="182">
        <v>281</v>
      </c>
      <c r="N96" s="182">
        <v>4.55</v>
      </c>
      <c r="O96" s="182">
        <v>2.5299999999999998</v>
      </c>
      <c r="P96" s="182">
        <v>16</v>
      </c>
      <c r="Q96" s="182">
        <v>361.32</v>
      </c>
      <c r="R96" s="182">
        <v>1.03</v>
      </c>
    </row>
    <row r="97" spans="2:18" x14ac:dyDescent="0.2">
      <c r="B97" s="182" t="s">
        <v>1143</v>
      </c>
      <c r="C97" s="182" t="s">
        <v>1144</v>
      </c>
      <c r="D97" s="182" t="s">
        <v>103</v>
      </c>
      <c r="E97" s="182">
        <v>1812</v>
      </c>
      <c r="F97" s="182">
        <v>12.976684000000001</v>
      </c>
      <c r="G97" s="182">
        <v>3.2766850000000001</v>
      </c>
      <c r="H97" s="182">
        <v>3.8105117800000001</v>
      </c>
      <c r="I97" s="182">
        <v>0.19424558</v>
      </c>
      <c r="J97" s="182">
        <v>9.3768079199999992</v>
      </c>
      <c r="K97" s="182">
        <v>7</v>
      </c>
      <c r="L97" s="182">
        <v>7.3</v>
      </c>
      <c r="M97" s="182">
        <v>7.3</v>
      </c>
      <c r="N97" s="182">
        <v>0.1</v>
      </c>
      <c r="O97" s="182">
        <v>0.1</v>
      </c>
      <c r="P97" s="182">
        <v>17</v>
      </c>
      <c r="Q97" s="182">
        <v>353.71</v>
      </c>
      <c r="R97" s="182">
        <v>0.71</v>
      </c>
    </row>
    <row r="98" spans="2:18" x14ac:dyDescent="0.2">
      <c r="B98" s="182" t="s">
        <v>303</v>
      </c>
      <c r="C98" s="182" t="s">
        <v>304</v>
      </c>
      <c r="D98" s="182" t="s">
        <v>237</v>
      </c>
      <c r="E98" s="182">
        <v>1565</v>
      </c>
      <c r="F98" s="182">
        <v>29.655818</v>
      </c>
      <c r="G98" s="182">
        <v>5.5912899999999999</v>
      </c>
      <c r="H98" s="182">
        <v>3.3957375700000001</v>
      </c>
      <c r="I98" s="182">
        <v>3.2949329399999998</v>
      </c>
      <c r="J98" s="182">
        <v>4.2350130899999998</v>
      </c>
      <c r="K98" s="182">
        <v>13</v>
      </c>
      <c r="L98" s="182">
        <v>143.9</v>
      </c>
      <c r="M98" s="182">
        <v>57.6</v>
      </c>
      <c r="N98" s="182">
        <v>2.0499999999999998</v>
      </c>
      <c r="O98" s="182">
        <v>1.04</v>
      </c>
      <c r="P98" s="182">
        <v>14</v>
      </c>
      <c r="Q98" s="182">
        <v>184.96</v>
      </c>
      <c r="R98" s="182">
        <v>0.51</v>
      </c>
    </row>
    <row r="99" spans="2:18" x14ac:dyDescent="0.2">
      <c r="B99" s="182" t="s">
        <v>299</v>
      </c>
      <c r="C99" s="182" t="s">
        <v>300</v>
      </c>
      <c r="D99" s="182" t="s">
        <v>237</v>
      </c>
      <c r="E99" s="182">
        <v>930</v>
      </c>
      <c r="F99" s="182">
        <v>39.505246999999997</v>
      </c>
      <c r="G99" s="182">
        <v>0.57145100000000004</v>
      </c>
      <c r="H99" s="182">
        <v>2.73232747</v>
      </c>
      <c r="I99" s="182">
        <v>1.3095373800000001</v>
      </c>
      <c r="J99" s="182">
        <v>1.9816648400000001</v>
      </c>
      <c r="K99" s="182">
        <v>13</v>
      </c>
      <c r="L99" s="182">
        <v>96.2</v>
      </c>
      <c r="M99" s="182">
        <v>95.1</v>
      </c>
      <c r="N99" s="182">
        <v>0.83</v>
      </c>
      <c r="O99" s="182">
        <v>0.76</v>
      </c>
      <c r="P99" s="182">
        <v>18</v>
      </c>
      <c r="Q99" s="182">
        <v>145.65</v>
      </c>
      <c r="R99" s="182">
        <v>0.4</v>
      </c>
    </row>
    <row r="100" spans="2:18" x14ac:dyDescent="0.2">
      <c r="B100" s="182" t="s">
        <v>1145</v>
      </c>
      <c r="C100" s="182" t="s">
        <v>1146</v>
      </c>
      <c r="D100" s="182" t="s">
        <v>103</v>
      </c>
      <c r="E100" s="182">
        <v>149</v>
      </c>
      <c r="F100" s="182">
        <v>3.8353259999999998</v>
      </c>
      <c r="G100" s="182">
        <v>0.44074000000000002</v>
      </c>
      <c r="H100" s="182">
        <v>1.6796735899999999</v>
      </c>
      <c r="I100" s="182">
        <v>0.18656470999999999</v>
      </c>
      <c r="J100" s="182">
        <v>1.4483930000000001E-2</v>
      </c>
      <c r="K100" s="182">
        <v>2</v>
      </c>
      <c r="L100" s="182">
        <v>85.6</v>
      </c>
      <c r="M100" s="182">
        <v>85.6</v>
      </c>
      <c r="N100" s="182">
        <v>1.26</v>
      </c>
      <c r="O100" s="182">
        <v>1.26</v>
      </c>
      <c r="P100" s="182">
        <v>1</v>
      </c>
      <c r="Q100" s="182">
        <v>6.64</v>
      </c>
      <c r="R100" s="182">
        <v>0.02</v>
      </c>
    </row>
    <row r="101" spans="2:18" x14ac:dyDescent="0.2">
      <c r="B101" s="182">
        <v>8777</v>
      </c>
      <c r="C101" s="182" t="s">
        <v>768</v>
      </c>
      <c r="D101" s="182" t="s">
        <v>103</v>
      </c>
      <c r="E101" s="182">
        <v>692</v>
      </c>
      <c r="F101" s="182"/>
      <c r="G101" s="182">
        <v>4.0974789999999999</v>
      </c>
      <c r="H101" s="182">
        <v>2.01499863</v>
      </c>
      <c r="I101" s="182">
        <v>0.43855581999999999</v>
      </c>
      <c r="J101" s="182">
        <v>0</v>
      </c>
      <c r="K101" s="182">
        <v>3</v>
      </c>
      <c r="L101" s="182">
        <v>43.3</v>
      </c>
      <c r="M101" s="182">
        <v>43.3</v>
      </c>
      <c r="N101" s="182">
        <v>0.09</v>
      </c>
      <c r="O101" s="182">
        <v>0.09</v>
      </c>
      <c r="P101" s="182"/>
      <c r="Q101" s="182"/>
      <c r="R101" s="182"/>
    </row>
    <row r="102" spans="2:18" x14ac:dyDescent="0.2">
      <c r="B102" s="182">
        <v>52237</v>
      </c>
      <c r="C102" s="182" t="s">
        <v>972</v>
      </c>
      <c r="D102" s="182" t="s">
        <v>103</v>
      </c>
      <c r="E102" s="182">
        <v>565</v>
      </c>
      <c r="F102" s="182"/>
      <c r="G102" s="182">
        <v>7.0003419999999998</v>
      </c>
      <c r="H102" s="182">
        <v>2.7346137800000001</v>
      </c>
      <c r="I102" s="182">
        <v>2.7095190000000002E-2</v>
      </c>
      <c r="J102" s="182">
        <v>0.19750812000000001</v>
      </c>
      <c r="K102" s="182">
        <v>2</v>
      </c>
      <c r="L102" s="182">
        <v>3.3</v>
      </c>
      <c r="M102" s="182">
        <v>3.3</v>
      </c>
      <c r="N102" s="182">
        <v>1.1000000000000001</v>
      </c>
      <c r="O102" s="182">
        <v>1.1000000000000001</v>
      </c>
      <c r="P102" s="182">
        <v>1</v>
      </c>
      <c r="Q102" s="182">
        <v>23.89</v>
      </c>
      <c r="R102" s="182">
        <v>0.05</v>
      </c>
    </row>
    <row r="103" spans="2:18" x14ac:dyDescent="0.2">
      <c r="B103" s="182">
        <v>8772</v>
      </c>
      <c r="C103" s="182" t="s">
        <v>764</v>
      </c>
      <c r="D103" s="182" t="s">
        <v>103</v>
      </c>
      <c r="E103" s="182">
        <v>360</v>
      </c>
      <c r="F103" s="182"/>
      <c r="G103" s="182">
        <v>2.8876010000000001</v>
      </c>
      <c r="H103" s="182">
        <v>1.91097166</v>
      </c>
      <c r="I103" s="182">
        <v>0.73661752000000003</v>
      </c>
      <c r="J103" s="182">
        <v>0</v>
      </c>
      <c r="K103" s="182">
        <v>2</v>
      </c>
      <c r="L103" s="182">
        <v>139.9</v>
      </c>
      <c r="M103" s="182">
        <v>139.9</v>
      </c>
      <c r="N103" s="182">
        <v>1.18</v>
      </c>
      <c r="O103" s="182">
        <v>1.18</v>
      </c>
      <c r="P103" s="182"/>
      <c r="Q103" s="182"/>
      <c r="R103" s="182"/>
    </row>
    <row r="104" spans="2:18" x14ac:dyDescent="0.2">
      <c r="B104" s="182">
        <v>8779</v>
      </c>
      <c r="C104" s="182" t="s">
        <v>769</v>
      </c>
      <c r="D104" s="182" t="s">
        <v>103</v>
      </c>
      <c r="E104" s="182">
        <v>997</v>
      </c>
      <c r="F104" s="182">
        <v>0.27082000000000001</v>
      </c>
      <c r="G104" s="182">
        <v>5.937284</v>
      </c>
      <c r="H104" s="182">
        <v>3.6559955199999998</v>
      </c>
      <c r="I104" s="182">
        <v>0.1946406</v>
      </c>
      <c r="J104" s="182">
        <v>0.59735234999999998</v>
      </c>
      <c r="K104" s="182">
        <v>4</v>
      </c>
      <c r="L104" s="182">
        <v>13.3</v>
      </c>
      <c r="M104" s="182">
        <v>13.3</v>
      </c>
      <c r="N104" s="182">
        <v>0.06</v>
      </c>
      <c r="O104" s="182">
        <v>0.06</v>
      </c>
      <c r="P104" s="182">
        <v>2</v>
      </c>
      <c r="Q104" s="182">
        <v>40.950000000000003</v>
      </c>
      <c r="R104" s="182">
        <v>0.09</v>
      </c>
    </row>
    <row r="105" spans="2:18" x14ac:dyDescent="0.2">
      <c r="B105" s="182">
        <v>8770</v>
      </c>
      <c r="C105" s="182" t="s">
        <v>763</v>
      </c>
      <c r="D105" s="182" t="s">
        <v>103</v>
      </c>
      <c r="E105" s="182">
        <v>911</v>
      </c>
      <c r="F105" s="182">
        <v>4.8454370000000004</v>
      </c>
      <c r="G105" s="182">
        <v>0.75207100000000005</v>
      </c>
      <c r="H105" s="182">
        <v>2.9180899199999999</v>
      </c>
      <c r="I105" s="182">
        <v>0.17695264999999999</v>
      </c>
      <c r="J105" s="182">
        <v>0.12991644999999999</v>
      </c>
      <c r="K105" s="182">
        <v>4</v>
      </c>
      <c r="L105" s="182">
        <v>13.3</v>
      </c>
      <c r="M105" s="182">
        <v>13.3</v>
      </c>
      <c r="N105" s="182">
        <v>0.05</v>
      </c>
      <c r="O105" s="182">
        <v>0.05</v>
      </c>
      <c r="P105" s="182">
        <v>2</v>
      </c>
      <c r="Q105" s="182">
        <v>9.75</v>
      </c>
      <c r="R105" s="182">
        <v>0.02</v>
      </c>
    </row>
    <row r="106" spans="2:18" x14ac:dyDescent="0.2">
      <c r="B106" s="182">
        <v>8762</v>
      </c>
      <c r="C106" s="182" t="s">
        <v>759</v>
      </c>
      <c r="D106" s="182" t="s">
        <v>103</v>
      </c>
      <c r="E106" s="182">
        <v>1553</v>
      </c>
      <c r="F106" s="182">
        <v>7.496283</v>
      </c>
      <c r="G106" s="182">
        <v>1.14924</v>
      </c>
      <c r="H106" s="182">
        <v>5.5753503100000001</v>
      </c>
      <c r="I106" s="182">
        <v>2.3086651499999999</v>
      </c>
      <c r="J106" s="182">
        <v>2.5022084800000002</v>
      </c>
      <c r="K106" s="182">
        <v>2</v>
      </c>
      <c r="L106" s="182">
        <v>101.6</v>
      </c>
      <c r="M106" s="182">
        <v>101.6</v>
      </c>
      <c r="N106" s="182">
        <v>1.01</v>
      </c>
      <c r="O106" s="182">
        <v>1.01</v>
      </c>
      <c r="P106" s="182">
        <v>10</v>
      </c>
      <c r="Q106" s="182">
        <v>110.13</v>
      </c>
      <c r="R106" s="182">
        <v>0.23</v>
      </c>
    </row>
    <row r="107" spans="2:18" x14ac:dyDescent="0.2">
      <c r="B107" s="182">
        <v>8776</v>
      </c>
      <c r="C107" s="182" t="s">
        <v>767</v>
      </c>
      <c r="D107" s="182" t="s">
        <v>103</v>
      </c>
      <c r="E107" s="182">
        <v>489</v>
      </c>
      <c r="F107" s="182"/>
      <c r="G107" s="182">
        <v>2.3425150000000001</v>
      </c>
      <c r="H107" s="182">
        <v>1.29824136</v>
      </c>
      <c r="I107" s="182">
        <v>0.18255603000000001</v>
      </c>
      <c r="J107" s="182">
        <v>0</v>
      </c>
      <c r="K107" s="182">
        <v>1</v>
      </c>
      <c r="L107" s="182">
        <v>25.5</v>
      </c>
      <c r="M107" s="182">
        <v>25.5</v>
      </c>
      <c r="N107" s="182">
        <v>7.0000000000000007E-2</v>
      </c>
      <c r="O107" s="182">
        <v>7.0000000000000007E-2</v>
      </c>
      <c r="P107" s="182"/>
      <c r="Q107" s="182"/>
      <c r="R107" s="182"/>
    </row>
    <row r="108" spans="2:18" x14ac:dyDescent="0.2">
      <c r="B108" s="182">
        <v>8774</v>
      </c>
      <c r="C108" s="182" t="s">
        <v>766</v>
      </c>
      <c r="D108" s="182" t="s">
        <v>103</v>
      </c>
      <c r="E108" s="182">
        <v>1424</v>
      </c>
      <c r="F108" s="182"/>
      <c r="G108" s="182">
        <v>10.709415</v>
      </c>
      <c r="H108" s="182">
        <v>4.7943859199999999</v>
      </c>
      <c r="I108" s="182">
        <v>2.9904190000000001E-2</v>
      </c>
      <c r="J108" s="182">
        <v>3.0960495699999999</v>
      </c>
      <c r="K108" s="182">
        <v>1</v>
      </c>
      <c r="L108" s="182">
        <v>1.4</v>
      </c>
      <c r="M108" s="182">
        <v>1.4</v>
      </c>
      <c r="N108" s="182">
        <v>0.03</v>
      </c>
      <c r="O108" s="182">
        <v>0.03</v>
      </c>
      <c r="P108" s="182">
        <v>6</v>
      </c>
      <c r="Q108" s="182">
        <v>148.61000000000001</v>
      </c>
      <c r="R108" s="182">
        <v>0.56000000000000005</v>
      </c>
    </row>
    <row r="109" spans="2:18" x14ac:dyDescent="0.2">
      <c r="B109" s="182">
        <v>8767</v>
      </c>
      <c r="C109" s="182" t="s">
        <v>762</v>
      </c>
      <c r="D109" s="182" t="s">
        <v>103</v>
      </c>
      <c r="E109" s="182">
        <v>452</v>
      </c>
      <c r="F109" s="182">
        <v>3.3093840000000001</v>
      </c>
      <c r="G109" s="182">
        <v>0.85799499999999995</v>
      </c>
      <c r="H109" s="182">
        <v>3.9179682100000002</v>
      </c>
      <c r="I109" s="182">
        <v>0.56763834999999996</v>
      </c>
      <c r="J109" s="182">
        <v>0.26685542000000001</v>
      </c>
      <c r="K109" s="182">
        <v>1</v>
      </c>
      <c r="L109" s="182">
        <v>85.8</v>
      </c>
      <c r="M109" s="182">
        <v>85.8</v>
      </c>
      <c r="N109" s="182">
        <v>1</v>
      </c>
      <c r="O109" s="182">
        <v>1</v>
      </c>
      <c r="P109" s="182">
        <v>2</v>
      </c>
      <c r="Q109" s="182">
        <v>40.35</v>
      </c>
      <c r="R109" s="182">
        <v>0.08</v>
      </c>
    </row>
    <row r="110" spans="2:18" x14ac:dyDescent="0.2">
      <c r="B110" s="182">
        <v>8773</v>
      </c>
      <c r="C110" s="182" t="s">
        <v>765</v>
      </c>
      <c r="D110" s="182" t="s">
        <v>103</v>
      </c>
      <c r="E110" s="182">
        <v>1380</v>
      </c>
      <c r="F110" s="182"/>
      <c r="G110" s="182">
        <v>10.625978</v>
      </c>
      <c r="H110" s="182">
        <v>5.7052887600000002</v>
      </c>
      <c r="I110" s="182">
        <v>0.29433100000000001</v>
      </c>
      <c r="J110" s="182">
        <v>0</v>
      </c>
      <c r="K110" s="182">
        <v>5</v>
      </c>
      <c r="L110" s="182">
        <v>14.6</v>
      </c>
      <c r="M110" s="182">
        <v>14.6</v>
      </c>
      <c r="N110" s="182">
        <v>0.09</v>
      </c>
      <c r="O110" s="182">
        <v>0.09</v>
      </c>
      <c r="P110" s="182"/>
      <c r="Q110" s="182"/>
      <c r="R110" s="182"/>
    </row>
    <row r="111" spans="2:18" x14ac:dyDescent="0.2">
      <c r="B111" s="182">
        <v>8780</v>
      </c>
      <c r="C111" s="182" t="s">
        <v>770</v>
      </c>
      <c r="D111" s="182" t="s">
        <v>103</v>
      </c>
      <c r="E111" s="182">
        <v>698</v>
      </c>
      <c r="F111" s="182"/>
      <c r="G111" s="182">
        <v>4.5654000000000003</v>
      </c>
      <c r="H111" s="182">
        <v>5.1853444299999998</v>
      </c>
      <c r="I111" s="182">
        <v>7.6077000000000002E-4</v>
      </c>
      <c r="J111" s="182">
        <v>0</v>
      </c>
      <c r="K111" s="182">
        <v>1</v>
      </c>
      <c r="L111" s="182">
        <v>0.1</v>
      </c>
      <c r="M111" s="182">
        <v>0.1</v>
      </c>
      <c r="N111" s="182">
        <v>0</v>
      </c>
      <c r="O111" s="182">
        <v>0</v>
      </c>
      <c r="P111" s="182"/>
      <c r="Q111" s="182"/>
      <c r="R111" s="182"/>
    </row>
    <row r="112" spans="2:18" x14ac:dyDescent="0.2">
      <c r="B112" s="182">
        <v>52238</v>
      </c>
      <c r="C112" s="182" t="s">
        <v>973</v>
      </c>
      <c r="D112" s="182" t="s">
        <v>103</v>
      </c>
      <c r="E112" s="182">
        <v>1342</v>
      </c>
      <c r="F112" s="182">
        <v>0.21478</v>
      </c>
      <c r="G112" s="182">
        <v>8.0987189999999991</v>
      </c>
      <c r="H112" s="182">
        <v>4.8521151700000003</v>
      </c>
      <c r="I112" s="182">
        <v>1.170419E-2</v>
      </c>
      <c r="J112" s="182">
        <v>2.0071214500000001</v>
      </c>
      <c r="K112" s="182">
        <v>1</v>
      </c>
      <c r="L112" s="182">
        <v>0.6</v>
      </c>
      <c r="M112" s="182">
        <v>0.6</v>
      </c>
      <c r="N112" s="182">
        <v>0.01</v>
      </c>
      <c r="O112" s="182">
        <v>0.01</v>
      </c>
      <c r="P112" s="182">
        <v>8</v>
      </c>
      <c r="Q112" s="182">
        <v>102.23</v>
      </c>
      <c r="R112" s="182">
        <v>0.28999999999999998</v>
      </c>
    </row>
    <row r="113" spans="2:18" x14ac:dyDescent="0.2">
      <c r="B113" s="182">
        <v>8766</v>
      </c>
      <c r="C113" s="182" t="s">
        <v>761</v>
      </c>
      <c r="D113" s="182" t="s">
        <v>103</v>
      </c>
      <c r="E113" s="182">
        <v>1283</v>
      </c>
      <c r="F113" s="182">
        <v>6.8669999999999995E-2</v>
      </c>
      <c r="G113" s="182">
        <v>7.6840869999999999</v>
      </c>
      <c r="H113" s="182">
        <v>3.4048828000000002</v>
      </c>
      <c r="I113" s="182">
        <v>0</v>
      </c>
      <c r="J113" s="182">
        <v>5.2668799999999998E-3</v>
      </c>
      <c r="K113" s="182"/>
      <c r="L113" s="182"/>
      <c r="M113" s="182"/>
      <c r="N113" s="182"/>
      <c r="O113" s="182"/>
      <c r="P113" s="182">
        <v>1</v>
      </c>
      <c r="Q113" s="182">
        <v>0.28000000000000003</v>
      </c>
      <c r="R113" s="182">
        <v>0</v>
      </c>
    </row>
    <row r="114" spans="2:18" x14ac:dyDescent="0.2">
      <c r="B114" s="182">
        <v>8781</v>
      </c>
      <c r="C114" s="182" t="s">
        <v>771</v>
      </c>
      <c r="D114" s="182" t="s">
        <v>103</v>
      </c>
      <c r="E114" s="182">
        <v>975</v>
      </c>
      <c r="F114" s="182"/>
      <c r="G114" s="182">
        <v>7.5168229999999996</v>
      </c>
      <c r="H114" s="182">
        <v>3.5475864600000002</v>
      </c>
      <c r="I114" s="182">
        <v>0</v>
      </c>
      <c r="J114" s="182">
        <v>0.90590393000000002</v>
      </c>
      <c r="K114" s="182"/>
      <c r="L114" s="182"/>
      <c r="M114" s="182"/>
      <c r="N114" s="182"/>
      <c r="O114" s="182"/>
      <c r="P114" s="182">
        <v>3</v>
      </c>
      <c r="Q114" s="182">
        <v>63.51</v>
      </c>
      <c r="R114" s="182">
        <v>0.16</v>
      </c>
    </row>
    <row r="115" spans="2:18" x14ac:dyDescent="0.2">
      <c r="B115" s="182">
        <v>8764</v>
      </c>
      <c r="C115" s="182" t="s">
        <v>760</v>
      </c>
      <c r="D115" s="182" t="s">
        <v>103</v>
      </c>
      <c r="E115" s="182">
        <v>1244</v>
      </c>
      <c r="F115" s="182">
        <v>4.0053960000000002</v>
      </c>
      <c r="G115" s="182">
        <v>2.6259480000000002</v>
      </c>
      <c r="H115" s="182">
        <v>2.88227111</v>
      </c>
      <c r="I115" s="182">
        <v>1.24257481</v>
      </c>
      <c r="J115" s="182">
        <v>6.5836000000000002E-3</v>
      </c>
      <c r="K115" s="182">
        <v>6</v>
      </c>
      <c r="L115" s="182">
        <v>68.3</v>
      </c>
      <c r="M115" s="182">
        <v>68.3</v>
      </c>
      <c r="N115" s="182">
        <v>1.1000000000000001</v>
      </c>
      <c r="O115" s="182">
        <v>1.1000000000000001</v>
      </c>
      <c r="P115" s="182">
        <v>1</v>
      </c>
      <c r="Q115" s="182">
        <v>0.36</v>
      </c>
      <c r="R115" s="182">
        <v>0</v>
      </c>
    </row>
    <row r="116" spans="2:18" x14ac:dyDescent="0.2">
      <c r="B116" s="182" t="s">
        <v>1621</v>
      </c>
      <c r="C116" s="182" t="s">
        <v>1622</v>
      </c>
      <c r="D116" s="182" t="s">
        <v>103</v>
      </c>
      <c r="E116" s="182">
        <v>786</v>
      </c>
      <c r="F116" s="182">
        <v>0.65534999999999999</v>
      </c>
      <c r="G116" s="182">
        <v>7.2473270000000003</v>
      </c>
      <c r="H116" s="182">
        <v>3.4239353600000002</v>
      </c>
      <c r="I116" s="182">
        <v>9.1585199999999999E-3</v>
      </c>
      <c r="J116" s="182">
        <v>0.53371084000000002</v>
      </c>
      <c r="K116" s="182">
        <v>2</v>
      </c>
      <c r="L116" s="182">
        <v>0.8</v>
      </c>
      <c r="M116" s="182">
        <v>0.8</v>
      </c>
      <c r="N116" s="182">
        <v>0</v>
      </c>
      <c r="O116" s="182">
        <v>0</v>
      </c>
      <c r="P116" s="182">
        <v>2</v>
      </c>
      <c r="Q116" s="182">
        <v>46.41</v>
      </c>
      <c r="R116" s="182">
        <v>0.1</v>
      </c>
    </row>
    <row r="117" spans="2:18" x14ac:dyDescent="0.2">
      <c r="B117" s="182" t="s">
        <v>1623</v>
      </c>
      <c r="C117" s="182" t="s">
        <v>1624</v>
      </c>
      <c r="D117" s="182" t="s">
        <v>103</v>
      </c>
      <c r="E117" s="182">
        <v>844</v>
      </c>
      <c r="F117" s="182"/>
      <c r="G117" s="182">
        <v>5.512384</v>
      </c>
      <c r="H117" s="182">
        <v>2.9910612200000002</v>
      </c>
      <c r="I117" s="182">
        <v>7.165887E-2</v>
      </c>
      <c r="J117" s="182">
        <v>0</v>
      </c>
      <c r="K117" s="182">
        <v>5</v>
      </c>
      <c r="L117" s="182">
        <v>5.8</v>
      </c>
      <c r="M117" s="182">
        <v>5.8</v>
      </c>
      <c r="N117" s="182">
        <v>0.04</v>
      </c>
      <c r="O117" s="182">
        <v>0.04</v>
      </c>
      <c r="P117" s="182"/>
      <c r="Q117" s="182"/>
      <c r="R117" s="182"/>
    </row>
    <row r="118" spans="2:18" x14ac:dyDescent="0.2">
      <c r="B118" s="182" t="s">
        <v>1627</v>
      </c>
      <c r="C118" s="182" t="s">
        <v>1628</v>
      </c>
      <c r="D118" s="182" t="s">
        <v>103</v>
      </c>
      <c r="E118" s="182">
        <v>1275</v>
      </c>
      <c r="F118" s="182"/>
      <c r="G118" s="182">
        <v>8.6240749999999995</v>
      </c>
      <c r="H118" s="182">
        <v>5.2087790700000003</v>
      </c>
      <c r="I118" s="182">
        <v>8.7781000000000003E-4</v>
      </c>
      <c r="J118" s="182">
        <v>0.21638112000000001</v>
      </c>
      <c r="K118" s="182">
        <v>1</v>
      </c>
      <c r="L118" s="182">
        <v>0</v>
      </c>
      <c r="M118" s="182">
        <v>0</v>
      </c>
      <c r="N118" s="182">
        <v>0</v>
      </c>
      <c r="O118" s="182">
        <v>0</v>
      </c>
      <c r="P118" s="182">
        <v>2</v>
      </c>
      <c r="Q118" s="182">
        <v>11.6</v>
      </c>
      <c r="R118" s="182">
        <v>0.05</v>
      </c>
    </row>
    <row r="119" spans="2:18" x14ac:dyDescent="0.2">
      <c r="B119" s="182">
        <v>27142</v>
      </c>
      <c r="C119" s="182" t="s">
        <v>861</v>
      </c>
      <c r="D119" s="182" t="s">
        <v>103</v>
      </c>
      <c r="E119" s="182">
        <v>597</v>
      </c>
      <c r="F119" s="182">
        <v>4.616E-2</v>
      </c>
      <c r="G119" s="182">
        <v>4.3241709999999998</v>
      </c>
      <c r="H119" s="182">
        <v>2.79824932</v>
      </c>
      <c r="I119" s="182">
        <v>0</v>
      </c>
      <c r="J119" s="182">
        <v>0.10138750000000001</v>
      </c>
      <c r="K119" s="182"/>
      <c r="L119" s="182"/>
      <c r="M119" s="182"/>
      <c r="N119" s="182"/>
      <c r="O119" s="182"/>
      <c r="P119" s="182">
        <v>1</v>
      </c>
      <c r="Q119" s="182">
        <v>11.61</v>
      </c>
      <c r="R119" s="182">
        <v>0.02</v>
      </c>
    </row>
    <row r="120" spans="2:18" x14ac:dyDescent="0.2">
      <c r="B120" s="182" t="s">
        <v>1629</v>
      </c>
      <c r="C120" s="182" t="s">
        <v>1630</v>
      </c>
      <c r="D120" s="182" t="s">
        <v>103</v>
      </c>
      <c r="E120" s="182">
        <v>1024</v>
      </c>
      <c r="F120" s="182">
        <v>3.1085539999999998</v>
      </c>
      <c r="G120" s="182">
        <v>8.3034949999999998</v>
      </c>
      <c r="H120" s="182">
        <v>3.8105117800000001</v>
      </c>
      <c r="I120" s="182">
        <v>0.2128845</v>
      </c>
      <c r="J120" s="182">
        <v>6.1447000000000003E-3</v>
      </c>
      <c r="K120" s="182">
        <v>4</v>
      </c>
      <c r="L120" s="182">
        <v>14.2</v>
      </c>
      <c r="M120" s="182">
        <v>14.2</v>
      </c>
      <c r="N120" s="182">
        <v>0.03</v>
      </c>
      <c r="O120" s="182">
        <v>0.03</v>
      </c>
      <c r="P120" s="182">
        <v>1</v>
      </c>
      <c r="Q120" s="182">
        <v>0.41</v>
      </c>
      <c r="R120" s="182">
        <v>0</v>
      </c>
    </row>
    <row r="121" spans="2:18" x14ac:dyDescent="0.2">
      <c r="B121" s="182" t="s">
        <v>1631</v>
      </c>
      <c r="C121" s="182" t="s">
        <v>1632</v>
      </c>
      <c r="D121" s="182" t="s">
        <v>103</v>
      </c>
      <c r="E121" s="182">
        <v>1299</v>
      </c>
      <c r="F121" s="182"/>
      <c r="G121" s="182">
        <v>9.5209080000000004</v>
      </c>
      <c r="H121" s="182">
        <v>5.4797064600000001</v>
      </c>
      <c r="I121" s="182">
        <v>1.012412E-2</v>
      </c>
      <c r="J121" s="182">
        <v>0.51791019000000005</v>
      </c>
      <c r="K121" s="182">
        <v>1</v>
      </c>
      <c r="L121" s="182">
        <v>0.5</v>
      </c>
      <c r="M121" s="182">
        <v>0.5</v>
      </c>
      <c r="N121" s="182">
        <v>0</v>
      </c>
      <c r="O121" s="182">
        <v>0</v>
      </c>
      <c r="P121" s="182">
        <v>1</v>
      </c>
      <c r="Q121" s="182">
        <v>27.25</v>
      </c>
      <c r="R121" s="182">
        <v>0.09</v>
      </c>
    </row>
    <row r="122" spans="2:18" x14ac:dyDescent="0.2">
      <c r="B122" s="182" t="s">
        <v>1625</v>
      </c>
      <c r="C122" s="182" t="s">
        <v>1626</v>
      </c>
      <c r="D122" s="182" t="s">
        <v>103</v>
      </c>
      <c r="E122" s="182">
        <v>982</v>
      </c>
      <c r="F122" s="182"/>
      <c r="G122" s="182">
        <v>5.859356</v>
      </c>
      <c r="H122" s="182">
        <v>3.34886828</v>
      </c>
      <c r="I122" s="182">
        <v>0.32994097999999999</v>
      </c>
      <c r="J122" s="182">
        <v>0.68820608999999999</v>
      </c>
      <c r="K122" s="182">
        <v>6</v>
      </c>
      <c r="L122" s="182">
        <v>23</v>
      </c>
      <c r="M122" s="182">
        <v>23</v>
      </c>
      <c r="N122" s="182">
        <v>0.1</v>
      </c>
      <c r="O122" s="182">
        <v>0.1</v>
      </c>
      <c r="P122" s="182">
        <v>2</v>
      </c>
      <c r="Q122" s="182">
        <v>47.9</v>
      </c>
      <c r="R122" s="182">
        <v>0.1</v>
      </c>
    </row>
    <row r="123" spans="2:18" x14ac:dyDescent="0.2">
      <c r="B123" s="182" t="s">
        <v>1633</v>
      </c>
      <c r="C123" s="182" t="s">
        <v>1634</v>
      </c>
      <c r="D123" s="182" t="s">
        <v>103</v>
      </c>
      <c r="E123" s="182">
        <v>329</v>
      </c>
      <c r="F123" s="182"/>
      <c r="G123" s="182">
        <v>2.726362</v>
      </c>
      <c r="H123" s="182">
        <v>3.47251938</v>
      </c>
      <c r="I123" s="182">
        <v>0.30530367000000003</v>
      </c>
      <c r="J123" s="182">
        <v>0.41871722</v>
      </c>
      <c r="K123" s="182">
        <v>1</v>
      </c>
      <c r="L123" s="182">
        <v>63.4</v>
      </c>
      <c r="M123" s="182">
        <v>63.4</v>
      </c>
      <c r="N123" s="182">
        <v>0.45</v>
      </c>
      <c r="O123" s="182">
        <v>0.45</v>
      </c>
      <c r="P123" s="182">
        <v>1</v>
      </c>
      <c r="Q123" s="182">
        <v>86.99</v>
      </c>
      <c r="R123" s="182">
        <v>0.48</v>
      </c>
    </row>
    <row r="124" spans="2:18" x14ac:dyDescent="0.2">
      <c r="B124" s="182">
        <v>27334</v>
      </c>
      <c r="C124" s="182" t="s">
        <v>868</v>
      </c>
      <c r="D124" s="182" t="s">
        <v>103</v>
      </c>
      <c r="E124" s="182">
        <v>1744</v>
      </c>
      <c r="F124" s="182">
        <v>6.3859250000000003</v>
      </c>
      <c r="G124" s="182">
        <v>8.3529049999999998</v>
      </c>
      <c r="H124" s="182">
        <v>3.6944816899999999</v>
      </c>
      <c r="I124" s="182">
        <v>2.20514163</v>
      </c>
      <c r="J124" s="182">
        <v>1.9241680400000001</v>
      </c>
      <c r="K124" s="182">
        <v>6</v>
      </c>
      <c r="L124" s="182">
        <v>86.4</v>
      </c>
      <c r="M124" s="182">
        <v>86.4</v>
      </c>
      <c r="N124" s="182">
        <v>1.31</v>
      </c>
      <c r="O124" s="182">
        <v>1.31</v>
      </c>
      <c r="P124" s="182">
        <v>9</v>
      </c>
      <c r="Q124" s="182">
        <v>75.41</v>
      </c>
      <c r="R124" s="182">
        <v>0.27</v>
      </c>
    </row>
    <row r="125" spans="2:18" x14ac:dyDescent="0.2">
      <c r="B125" s="182">
        <v>27339</v>
      </c>
      <c r="C125" s="182" t="s">
        <v>870</v>
      </c>
      <c r="D125" s="182" t="s">
        <v>103</v>
      </c>
      <c r="E125" s="182">
        <v>29</v>
      </c>
      <c r="F125" s="182"/>
      <c r="G125" s="182">
        <v>3.638792</v>
      </c>
      <c r="H125" s="182">
        <v>2.0767289199999999</v>
      </c>
      <c r="I125" s="182">
        <v>1.8653550000000001E-2</v>
      </c>
      <c r="J125" s="182">
        <v>4.2135069999999997E-2</v>
      </c>
      <c r="K125" s="182">
        <v>1</v>
      </c>
      <c r="L125" s="182">
        <v>44</v>
      </c>
      <c r="M125" s="182">
        <v>44</v>
      </c>
      <c r="N125" s="182">
        <v>0.17</v>
      </c>
      <c r="O125" s="182">
        <v>0.17</v>
      </c>
      <c r="P125" s="182">
        <v>2</v>
      </c>
      <c r="Q125" s="182">
        <v>99.31</v>
      </c>
      <c r="R125" s="182">
        <v>0.21</v>
      </c>
    </row>
    <row r="126" spans="2:18" x14ac:dyDescent="0.2">
      <c r="B126" s="182" t="s">
        <v>602</v>
      </c>
      <c r="C126" s="182" t="s">
        <v>603</v>
      </c>
      <c r="D126" s="182" t="s">
        <v>237</v>
      </c>
      <c r="E126" s="182">
        <v>621</v>
      </c>
      <c r="F126" s="182">
        <v>27.595832000000001</v>
      </c>
      <c r="G126" s="182">
        <v>6.4127359999999998</v>
      </c>
      <c r="H126" s="182">
        <v>3.93625867</v>
      </c>
      <c r="I126" s="182">
        <v>0.48900084999999999</v>
      </c>
      <c r="J126" s="182">
        <v>1.00685253</v>
      </c>
      <c r="K126" s="182">
        <v>6</v>
      </c>
      <c r="L126" s="182">
        <v>53.8</v>
      </c>
      <c r="M126" s="182">
        <v>53.8</v>
      </c>
      <c r="N126" s="182">
        <v>1.46</v>
      </c>
      <c r="O126" s="182">
        <v>1.46</v>
      </c>
      <c r="P126" s="182">
        <v>13</v>
      </c>
      <c r="Q126" s="182">
        <v>110.82</v>
      </c>
      <c r="R126" s="182">
        <v>0.23</v>
      </c>
    </row>
    <row r="127" spans="2:18" x14ac:dyDescent="0.2">
      <c r="B127" s="182">
        <v>27335</v>
      </c>
      <c r="C127" s="182" t="s">
        <v>869</v>
      </c>
      <c r="D127" s="182" t="s">
        <v>103</v>
      </c>
      <c r="E127" s="182">
        <v>502</v>
      </c>
      <c r="F127" s="182">
        <v>4.2132630000000004</v>
      </c>
      <c r="G127" s="182">
        <v>1.2498910000000001</v>
      </c>
      <c r="H127" s="182">
        <v>3.2579875700000001</v>
      </c>
      <c r="I127" s="182">
        <v>1.3606099999999999E-3</v>
      </c>
      <c r="J127" s="182">
        <v>3.686818E-2</v>
      </c>
      <c r="K127" s="182">
        <v>1</v>
      </c>
      <c r="L127" s="182">
        <v>0.2</v>
      </c>
      <c r="M127" s="182">
        <v>0.2</v>
      </c>
      <c r="N127" s="182">
        <v>0</v>
      </c>
      <c r="O127" s="182">
        <v>0</v>
      </c>
      <c r="P127" s="182">
        <v>1</v>
      </c>
      <c r="Q127" s="182">
        <v>5.0199999999999996</v>
      </c>
      <c r="R127" s="182">
        <v>0.01</v>
      </c>
    </row>
    <row r="128" spans="2:18" x14ac:dyDescent="0.2">
      <c r="B128" s="182" t="s">
        <v>600</v>
      </c>
      <c r="C128" s="182" t="s">
        <v>601</v>
      </c>
      <c r="D128" s="182" t="s">
        <v>237</v>
      </c>
      <c r="E128" s="182">
        <v>1342</v>
      </c>
      <c r="F128" s="182">
        <v>19.079977</v>
      </c>
      <c r="G128" s="182">
        <v>13.47479</v>
      </c>
      <c r="H128" s="182">
        <v>3.3770660600000002</v>
      </c>
      <c r="I128" s="182">
        <v>10.5867719</v>
      </c>
      <c r="J128" s="182">
        <v>2.3542968399999999</v>
      </c>
      <c r="K128" s="182">
        <v>12</v>
      </c>
      <c r="L128" s="182">
        <v>539.20000000000005</v>
      </c>
      <c r="M128" s="182">
        <v>49.1</v>
      </c>
      <c r="N128" s="182">
        <v>2.62</v>
      </c>
      <c r="O128" s="182">
        <v>1.07</v>
      </c>
      <c r="P128" s="182">
        <v>19</v>
      </c>
      <c r="Q128" s="182">
        <v>119.91</v>
      </c>
      <c r="R128" s="182">
        <v>0.22</v>
      </c>
    </row>
    <row r="129" spans="2:18" x14ac:dyDescent="0.2">
      <c r="B129" s="182" t="s">
        <v>2037</v>
      </c>
      <c r="C129" s="182" t="s">
        <v>2038</v>
      </c>
      <c r="D129" s="182" t="s">
        <v>103</v>
      </c>
      <c r="E129" s="182">
        <v>1038</v>
      </c>
      <c r="F129" s="182">
        <v>3.600692</v>
      </c>
      <c r="G129" s="182">
        <v>2.4241419999999998</v>
      </c>
      <c r="H129" s="182">
        <v>2.7862462099999998</v>
      </c>
      <c r="I129" s="182">
        <v>4.6962999999999996E-3</v>
      </c>
      <c r="J129" s="182">
        <v>0.65836041000000001</v>
      </c>
      <c r="K129" s="182">
        <v>1</v>
      </c>
      <c r="L129" s="182">
        <v>0.3</v>
      </c>
      <c r="M129" s="182">
        <v>0.3</v>
      </c>
      <c r="N129" s="182">
        <v>0</v>
      </c>
      <c r="O129" s="182">
        <v>0</v>
      </c>
      <c r="P129" s="182">
        <v>3</v>
      </c>
      <c r="Q129" s="182">
        <v>43.35</v>
      </c>
      <c r="R129" s="182">
        <v>0.13</v>
      </c>
    </row>
    <row r="130" spans="2:18" x14ac:dyDescent="0.2">
      <c r="B130" s="182">
        <v>27340</v>
      </c>
      <c r="C130" s="182" t="s">
        <v>871</v>
      </c>
      <c r="D130" s="182" t="s">
        <v>103</v>
      </c>
      <c r="E130" s="182">
        <v>606</v>
      </c>
      <c r="F130" s="182">
        <v>0.21356</v>
      </c>
      <c r="G130" s="182">
        <v>8.0336269999999992</v>
      </c>
      <c r="H130" s="182">
        <v>3.7524014700000001</v>
      </c>
      <c r="I130" s="182">
        <v>0.10102174999999999</v>
      </c>
      <c r="J130" s="182">
        <v>0.57496809000000004</v>
      </c>
      <c r="K130" s="182">
        <v>3</v>
      </c>
      <c r="L130" s="182">
        <v>11.4</v>
      </c>
      <c r="M130" s="182">
        <v>11.4</v>
      </c>
      <c r="N130" s="182">
        <v>0.11</v>
      </c>
      <c r="O130" s="182">
        <v>0.11</v>
      </c>
      <c r="P130" s="182">
        <v>2</v>
      </c>
      <c r="Q130" s="182">
        <v>64.849999999999994</v>
      </c>
      <c r="R130" s="182">
        <v>0.22</v>
      </c>
    </row>
    <row r="131" spans="2:18" x14ac:dyDescent="0.2">
      <c r="B131" s="182" t="s">
        <v>1163</v>
      </c>
      <c r="C131" s="182" t="s">
        <v>1164</v>
      </c>
      <c r="D131" s="182" t="s">
        <v>103</v>
      </c>
      <c r="E131" s="182">
        <v>1131</v>
      </c>
      <c r="F131" s="182">
        <v>5.4697230000000001</v>
      </c>
      <c r="G131" s="182">
        <v>0.90901299999999996</v>
      </c>
      <c r="H131" s="182">
        <v>3.30447581</v>
      </c>
      <c r="I131" s="182">
        <v>1.9114251</v>
      </c>
      <c r="J131" s="182">
        <v>0.30811266999999998</v>
      </c>
      <c r="K131" s="182">
        <v>4</v>
      </c>
      <c r="L131" s="182">
        <v>115.5</v>
      </c>
      <c r="M131" s="182">
        <v>115.5</v>
      </c>
      <c r="N131" s="182">
        <v>1.57</v>
      </c>
      <c r="O131" s="182">
        <v>1.57</v>
      </c>
      <c r="P131" s="182">
        <v>2</v>
      </c>
      <c r="Q131" s="182">
        <v>18.62</v>
      </c>
      <c r="R131" s="182">
        <v>0.04</v>
      </c>
    </row>
    <row r="132" spans="2:18" x14ac:dyDescent="0.2">
      <c r="B132" s="182" t="s">
        <v>314</v>
      </c>
      <c r="C132" s="182" t="s">
        <v>315</v>
      </c>
      <c r="D132" s="182" t="s">
        <v>237</v>
      </c>
      <c r="E132" s="182">
        <v>1383</v>
      </c>
      <c r="F132" s="182">
        <v>12.410610999999999</v>
      </c>
      <c r="G132" s="182">
        <v>1.31385</v>
      </c>
      <c r="H132" s="182">
        <v>2.1529391499999999</v>
      </c>
      <c r="I132" s="182">
        <v>2.5482790799999999</v>
      </c>
      <c r="J132" s="182">
        <v>0.23174286999999999</v>
      </c>
      <c r="K132" s="182">
        <v>6</v>
      </c>
      <c r="L132" s="182">
        <v>125.9</v>
      </c>
      <c r="M132" s="182">
        <v>56.9</v>
      </c>
      <c r="N132" s="182">
        <v>2.2200000000000002</v>
      </c>
      <c r="O132" s="182">
        <v>0.97</v>
      </c>
      <c r="P132" s="182">
        <v>3</v>
      </c>
      <c r="Q132" s="182">
        <v>11.45</v>
      </c>
      <c r="R132" s="182">
        <v>0.03</v>
      </c>
    </row>
    <row r="133" spans="2:18" x14ac:dyDescent="0.2">
      <c r="B133" s="182" t="s">
        <v>322</v>
      </c>
      <c r="C133" s="182" t="s">
        <v>323</v>
      </c>
      <c r="D133" s="182" t="s">
        <v>237</v>
      </c>
      <c r="E133" s="182">
        <v>1096</v>
      </c>
      <c r="F133" s="182">
        <v>145.32243099999999</v>
      </c>
      <c r="G133" s="182">
        <v>1.3585499999999999</v>
      </c>
      <c r="H133" s="182">
        <v>2.58428909</v>
      </c>
      <c r="I133" s="182">
        <v>5.3113153200000003</v>
      </c>
      <c r="J133" s="182">
        <v>12.8323223</v>
      </c>
      <c r="K133" s="182">
        <v>35</v>
      </c>
      <c r="L133" s="182">
        <v>331.2</v>
      </c>
      <c r="M133" s="182">
        <v>260.2</v>
      </c>
      <c r="N133" s="182">
        <v>2.0299999999999998</v>
      </c>
      <c r="O133" s="182">
        <v>1.76</v>
      </c>
      <c r="P133" s="182">
        <v>29</v>
      </c>
      <c r="Q133" s="182">
        <v>800.28</v>
      </c>
      <c r="R133" s="182">
        <v>1.77</v>
      </c>
    </row>
    <row r="134" spans="2:18" x14ac:dyDescent="0.2">
      <c r="B134" s="182" t="s">
        <v>318</v>
      </c>
      <c r="C134" s="182" t="s">
        <v>319</v>
      </c>
      <c r="D134" s="182" t="s">
        <v>237</v>
      </c>
      <c r="E134" s="182">
        <v>1388</v>
      </c>
      <c r="F134" s="182">
        <v>49.819401999999997</v>
      </c>
      <c r="G134" s="182">
        <v>4.4221700000000004</v>
      </c>
      <c r="H134" s="182">
        <v>4.1719388200000003</v>
      </c>
      <c r="I134" s="182">
        <v>1.3310730799999999</v>
      </c>
      <c r="J134" s="182">
        <v>1.15322799</v>
      </c>
      <c r="K134" s="182">
        <v>10</v>
      </c>
      <c r="L134" s="182">
        <v>65.5</v>
      </c>
      <c r="M134" s="182">
        <v>65.5</v>
      </c>
      <c r="N134" s="182">
        <v>1.17</v>
      </c>
      <c r="O134" s="182">
        <v>1.17</v>
      </c>
      <c r="P134" s="182">
        <v>10</v>
      </c>
      <c r="Q134" s="182">
        <v>56.79</v>
      </c>
      <c r="R134" s="182">
        <v>0.13</v>
      </c>
    </row>
    <row r="135" spans="2:18" x14ac:dyDescent="0.2">
      <c r="B135" s="182" t="s">
        <v>1165</v>
      </c>
      <c r="C135" s="182" t="s">
        <v>1166</v>
      </c>
      <c r="D135" s="182" t="s">
        <v>103</v>
      </c>
      <c r="E135" s="182">
        <v>886</v>
      </c>
      <c r="F135" s="182">
        <v>4.8831689999999996</v>
      </c>
      <c r="G135" s="182">
        <v>0.83462999999999998</v>
      </c>
      <c r="H135" s="182">
        <v>3.57025901</v>
      </c>
      <c r="I135" s="182">
        <v>6.8718199999999993E-2</v>
      </c>
      <c r="J135" s="182">
        <v>1.5704090399999999</v>
      </c>
      <c r="K135" s="182">
        <v>2</v>
      </c>
      <c r="L135" s="182">
        <v>5.3</v>
      </c>
      <c r="M135" s="182">
        <v>5.3</v>
      </c>
      <c r="N135" s="182">
        <v>0.1</v>
      </c>
      <c r="O135" s="182">
        <v>0.1</v>
      </c>
      <c r="P135" s="182">
        <v>7</v>
      </c>
      <c r="Q135" s="182">
        <v>121.15</v>
      </c>
      <c r="R135" s="182">
        <v>0.35</v>
      </c>
    </row>
    <row r="136" spans="2:18" x14ac:dyDescent="0.2">
      <c r="B136" s="182" t="s">
        <v>316</v>
      </c>
      <c r="C136" s="182" t="s">
        <v>317</v>
      </c>
      <c r="D136" s="182" t="s">
        <v>237</v>
      </c>
      <c r="E136" s="182">
        <v>431</v>
      </c>
      <c r="F136" s="182">
        <v>7.0156140000000002</v>
      </c>
      <c r="G136" s="182">
        <v>4.9209999999999997E-2</v>
      </c>
      <c r="H136" s="182">
        <v>0.80992428000000005</v>
      </c>
      <c r="I136" s="182">
        <v>6.3334269999999998E-2</v>
      </c>
      <c r="J136" s="182">
        <v>1.0182641100000001</v>
      </c>
      <c r="K136" s="182">
        <v>4</v>
      </c>
      <c r="L136" s="182">
        <v>10</v>
      </c>
      <c r="M136" s="182">
        <v>10</v>
      </c>
      <c r="N136" s="182">
        <v>0.12</v>
      </c>
      <c r="O136" s="182">
        <v>0.12</v>
      </c>
      <c r="P136" s="182">
        <v>2</v>
      </c>
      <c r="Q136" s="182">
        <v>161.47999999999999</v>
      </c>
      <c r="R136" s="182">
        <v>0.34</v>
      </c>
    </row>
    <row r="137" spans="2:18" x14ac:dyDescent="0.2">
      <c r="B137" s="182" t="s">
        <v>320</v>
      </c>
      <c r="C137" s="182" t="s">
        <v>321</v>
      </c>
      <c r="D137" s="182" t="s">
        <v>237</v>
      </c>
      <c r="E137" s="182">
        <v>129</v>
      </c>
      <c r="F137" s="182">
        <v>30.217898999999999</v>
      </c>
      <c r="G137" s="182">
        <v>3.6134200000000001</v>
      </c>
      <c r="H137" s="182">
        <v>0.57024308999999995</v>
      </c>
      <c r="I137" s="182">
        <v>3.6122040000000001E-2</v>
      </c>
      <c r="J137" s="182">
        <v>0.60656938999999999</v>
      </c>
      <c r="K137" s="182">
        <v>3</v>
      </c>
      <c r="L137" s="182">
        <v>19.100000000000001</v>
      </c>
      <c r="M137" s="182">
        <v>19.100000000000001</v>
      </c>
      <c r="N137" s="182">
        <v>0.12</v>
      </c>
      <c r="O137" s="182">
        <v>0.12</v>
      </c>
      <c r="P137" s="182">
        <v>6</v>
      </c>
      <c r="Q137" s="182">
        <v>321.39999999999998</v>
      </c>
      <c r="R137" s="182">
        <v>0.66</v>
      </c>
    </row>
    <row r="138" spans="2:18" x14ac:dyDescent="0.2">
      <c r="B138" s="182" t="s">
        <v>1167</v>
      </c>
      <c r="C138" s="182" t="s">
        <v>1168</v>
      </c>
      <c r="D138" s="182" t="s">
        <v>103</v>
      </c>
      <c r="E138" s="182">
        <v>510</v>
      </c>
      <c r="F138" s="182">
        <v>3.253066</v>
      </c>
      <c r="G138" s="182">
        <v>1.027644</v>
      </c>
      <c r="H138" s="182">
        <v>3.5573032699999998</v>
      </c>
      <c r="I138" s="182">
        <v>3.5244230000000001E-2</v>
      </c>
      <c r="J138" s="182">
        <v>0</v>
      </c>
      <c r="K138" s="182">
        <v>2</v>
      </c>
      <c r="L138" s="182">
        <v>4.7</v>
      </c>
      <c r="M138" s="182">
        <v>4.7</v>
      </c>
      <c r="N138" s="182">
        <v>0.04</v>
      </c>
      <c r="O138" s="182">
        <v>0.04</v>
      </c>
      <c r="P138" s="182"/>
      <c r="Q138" s="182"/>
      <c r="R138" s="182"/>
    </row>
    <row r="139" spans="2:18" x14ac:dyDescent="0.2">
      <c r="B139" s="182" t="s">
        <v>632</v>
      </c>
      <c r="C139" s="182" t="s">
        <v>633</v>
      </c>
      <c r="D139" s="182" t="s">
        <v>237</v>
      </c>
      <c r="E139" s="182">
        <v>651</v>
      </c>
      <c r="F139" s="182">
        <v>25.187401000000001</v>
      </c>
      <c r="G139" s="182">
        <v>2.6222599999999998</v>
      </c>
      <c r="H139" s="182">
        <v>3.8105117800000001</v>
      </c>
      <c r="I139" s="182">
        <v>1.50700162</v>
      </c>
      <c r="J139" s="182">
        <v>1.06786059</v>
      </c>
      <c r="K139" s="182">
        <v>7</v>
      </c>
      <c r="L139" s="182">
        <v>158.19999999999999</v>
      </c>
      <c r="M139" s="182">
        <v>158.19999999999999</v>
      </c>
      <c r="N139" s="182">
        <v>1.06</v>
      </c>
      <c r="O139" s="182">
        <v>1.06</v>
      </c>
      <c r="P139" s="182">
        <v>5</v>
      </c>
      <c r="Q139" s="182">
        <v>112.12</v>
      </c>
      <c r="R139" s="182">
        <v>0.2</v>
      </c>
    </row>
    <row r="140" spans="2:18" x14ac:dyDescent="0.2">
      <c r="B140" s="182" t="s">
        <v>2177</v>
      </c>
      <c r="C140" s="182" t="s">
        <v>2178</v>
      </c>
      <c r="D140" s="182" t="s">
        <v>103</v>
      </c>
      <c r="E140" s="182">
        <v>80</v>
      </c>
      <c r="F140" s="182">
        <v>7.6067520000000002</v>
      </c>
      <c r="G140" s="182">
        <v>0.46215000000000001</v>
      </c>
      <c r="H140" s="182">
        <v>3.5674011299999999</v>
      </c>
      <c r="I140" s="182">
        <v>2.4827499999999999E-2</v>
      </c>
      <c r="J140" s="182">
        <v>6.1446969999999997E-2</v>
      </c>
      <c r="K140" s="182">
        <v>4</v>
      </c>
      <c r="L140" s="182">
        <v>21.2</v>
      </c>
      <c r="M140" s="182">
        <v>21.2</v>
      </c>
      <c r="N140" s="182">
        <v>0.21</v>
      </c>
      <c r="O140" s="182">
        <v>0.21</v>
      </c>
      <c r="P140" s="182">
        <v>1</v>
      </c>
      <c r="Q140" s="182">
        <v>52.5</v>
      </c>
      <c r="R140" s="182">
        <v>0.13</v>
      </c>
    </row>
    <row r="141" spans="2:18" x14ac:dyDescent="0.2">
      <c r="B141" s="182" t="s">
        <v>628</v>
      </c>
      <c r="C141" s="182" t="s">
        <v>629</v>
      </c>
      <c r="D141" s="182" t="s">
        <v>237</v>
      </c>
      <c r="E141" s="182">
        <v>1320</v>
      </c>
      <c r="F141" s="182">
        <v>95.523117999999997</v>
      </c>
      <c r="G141" s="182">
        <v>2.9178890000000002</v>
      </c>
      <c r="H141" s="182">
        <v>6.5731328199999997</v>
      </c>
      <c r="I141" s="182">
        <v>6.9301065399999997</v>
      </c>
      <c r="J141" s="182">
        <v>2.2849495399999999</v>
      </c>
      <c r="K141" s="182">
        <v>26</v>
      </c>
      <c r="L141" s="182">
        <v>358.9</v>
      </c>
      <c r="M141" s="182">
        <v>341.6</v>
      </c>
      <c r="N141" s="182">
        <v>2.99</v>
      </c>
      <c r="O141" s="182">
        <v>2.81</v>
      </c>
      <c r="P141" s="182">
        <v>28</v>
      </c>
      <c r="Q141" s="182">
        <v>118.32</v>
      </c>
      <c r="R141" s="182">
        <v>0.26</v>
      </c>
    </row>
    <row r="142" spans="2:18" x14ac:dyDescent="0.2">
      <c r="B142" s="182" t="s">
        <v>630</v>
      </c>
      <c r="C142" s="182" t="s">
        <v>631</v>
      </c>
      <c r="D142" s="182" t="s">
        <v>237</v>
      </c>
      <c r="E142" s="182">
        <v>1011</v>
      </c>
      <c r="F142" s="182">
        <v>37.630330999999998</v>
      </c>
      <c r="G142" s="182">
        <v>0.88885000000000003</v>
      </c>
      <c r="H142" s="182">
        <v>4.3592254700000002</v>
      </c>
      <c r="I142" s="182">
        <v>0.10851243000000001</v>
      </c>
      <c r="J142" s="182">
        <v>5.62547028</v>
      </c>
      <c r="K142" s="182">
        <v>6</v>
      </c>
      <c r="L142" s="182">
        <v>7.3</v>
      </c>
      <c r="M142" s="182">
        <v>7.3</v>
      </c>
      <c r="N142" s="182">
        <v>7.0000000000000007E-2</v>
      </c>
      <c r="O142" s="182">
        <v>7.0000000000000007E-2</v>
      </c>
      <c r="P142" s="182">
        <v>31</v>
      </c>
      <c r="Q142" s="182">
        <v>380.33</v>
      </c>
      <c r="R142" s="182">
        <v>0.89</v>
      </c>
    </row>
    <row r="143" spans="2:18" x14ac:dyDescent="0.2">
      <c r="B143" s="182" t="s">
        <v>1157</v>
      </c>
      <c r="C143" s="182" t="s">
        <v>1158</v>
      </c>
      <c r="D143" s="182" t="s">
        <v>103</v>
      </c>
      <c r="E143" s="182">
        <v>1048</v>
      </c>
      <c r="F143" s="182">
        <v>6.0975630000000001</v>
      </c>
      <c r="G143" s="182">
        <v>3.198709</v>
      </c>
      <c r="H143" s="182">
        <v>2.3244121799999999</v>
      </c>
      <c r="I143" s="182">
        <v>0.3734074</v>
      </c>
      <c r="J143" s="182">
        <v>6.1447000000000003E-3</v>
      </c>
      <c r="K143" s="182">
        <v>1</v>
      </c>
      <c r="L143" s="182">
        <v>24.4</v>
      </c>
      <c r="M143" s="182">
        <v>24.4</v>
      </c>
      <c r="N143" s="182">
        <v>0.15</v>
      </c>
      <c r="O143" s="182">
        <v>0.15</v>
      </c>
      <c r="P143" s="182">
        <v>1</v>
      </c>
      <c r="Q143" s="182">
        <v>0.4</v>
      </c>
      <c r="R143" s="182">
        <v>0</v>
      </c>
    </row>
    <row r="144" spans="2:18" x14ac:dyDescent="0.2">
      <c r="B144" s="182" t="s">
        <v>1155</v>
      </c>
      <c r="C144" s="182" t="s">
        <v>1156</v>
      </c>
      <c r="D144" s="182" t="s">
        <v>103</v>
      </c>
      <c r="E144" s="182">
        <v>1354</v>
      </c>
      <c r="F144" s="182">
        <v>8.8368149999999996</v>
      </c>
      <c r="G144" s="182">
        <v>0.16653000000000001</v>
      </c>
      <c r="H144" s="182">
        <v>1.9433610100000001</v>
      </c>
      <c r="I144" s="182">
        <v>0</v>
      </c>
      <c r="J144" s="182">
        <v>0.38843264</v>
      </c>
      <c r="K144" s="182"/>
      <c r="L144" s="182"/>
      <c r="M144" s="182"/>
      <c r="N144" s="182"/>
      <c r="O144" s="182"/>
      <c r="P144" s="182">
        <v>1</v>
      </c>
      <c r="Q144" s="182">
        <v>19.61</v>
      </c>
      <c r="R144" s="182">
        <v>0.04</v>
      </c>
    </row>
    <row r="145" spans="2:18" x14ac:dyDescent="0.2">
      <c r="B145" s="182" t="s">
        <v>1153</v>
      </c>
      <c r="C145" s="182" t="s">
        <v>1154</v>
      </c>
      <c r="D145" s="182" t="s">
        <v>103</v>
      </c>
      <c r="E145" s="182">
        <v>620</v>
      </c>
      <c r="F145" s="182">
        <v>3.8634360000000001</v>
      </c>
      <c r="G145" s="182">
        <v>1.84599</v>
      </c>
      <c r="H145" s="182">
        <v>1.61946751</v>
      </c>
      <c r="I145" s="182">
        <v>4.0598889999999999E-2</v>
      </c>
      <c r="J145" s="182">
        <v>0</v>
      </c>
      <c r="K145" s="182">
        <v>1</v>
      </c>
      <c r="L145" s="182">
        <v>4.5</v>
      </c>
      <c r="M145" s="182">
        <v>4.5</v>
      </c>
      <c r="N145" s="182">
        <v>0.21</v>
      </c>
      <c r="O145" s="182">
        <v>0.21</v>
      </c>
      <c r="P145" s="182"/>
      <c r="Q145" s="182"/>
      <c r="R145" s="182"/>
    </row>
    <row r="146" spans="2:18" x14ac:dyDescent="0.2">
      <c r="B146" s="182" t="s">
        <v>1052</v>
      </c>
      <c r="C146" s="182" t="s">
        <v>1053</v>
      </c>
      <c r="D146" s="182" t="s">
        <v>103</v>
      </c>
      <c r="E146" s="182">
        <v>1337</v>
      </c>
      <c r="F146" s="182">
        <v>6.079326</v>
      </c>
      <c r="G146" s="182">
        <v>0.73314699999999999</v>
      </c>
      <c r="H146" s="182">
        <v>3.6291314200000002</v>
      </c>
      <c r="I146" s="182">
        <v>3.0554290000000002</v>
      </c>
      <c r="J146" s="182">
        <v>2.04398963</v>
      </c>
      <c r="K146" s="182">
        <v>4</v>
      </c>
      <c r="L146" s="182">
        <v>156.19999999999999</v>
      </c>
      <c r="M146" s="182">
        <v>156.19999999999999</v>
      </c>
      <c r="N146" s="182">
        <v>2.0499999999999998</v>
      </c>
      <c r="O146" s="182">
        <v>2.0499999999999998</v>
      </c>
      <c r="P146" s="182">
        <v>5</v>
      </c>
      <c r="Q146" s="182">
        <v>104.5</v>
      </c>
      <c r="R146" s="182">
        <v>0.2</v>
      </c>
    </row>
    <row r="147" spans="2:18" x14ac:dyDescent="0.2">
      <c r="B147" s="182" t="s">
        <v>1058</v>
      </c>
      <c r="C147" s="182" t="s">
        <v>1059</v>
      </c>
      <c r="D147" s="182" t="s">
        <v>103</v>
      </c>
      <c r="E147" s="182">
        <v>659</v>
      </c>
      <c r="F147" s="182">
        <v>0.30146099999999998</v>
      </c>
      <c r="G147" s="182">
        <v>2.1173660000000001</v>
      </c>
      <c r="H147" s="182">
        <v>1.9688914399999999</v>
      </c>
      <c r="I147" s="182">
        <v>9.6159799999999997E-3</v>
      </c>
      <c r="J147" s="182">
        <v>0</v>
      </c>
      <c r="K147" s="182">
        <v>1</v>
      </c>
      <c r="L147" s="182">
        <v>1</v>
      </c>
      <c r="M147" s="182">
        <v>1</v>
      </c>
      <c r="N147" s="182">
        <v>1</v>
      </c>
      <c r="O147" s="182">
        <v>1</v>
      </c>
      <c r="P147" s="182"/>
      <c r="Q147" s="182"/>
      <c r="R147" s="182"/>
    </row>
    <row r="148" spans="2:18" x14ac:dyDescent="0.2">
      <c r="B148" s="182" t="s">
        <v>1060</v>
      </c>
      <c r="C148" s="182" t="s">
        <v>1061</v>
      </c>
      <c r="D148" s="182" t="s">
        <v>103</v>
      </c>
      <c r="E148" s="182">
        <v>776</v>
      </c>
      <c r="F148" s="182">
        <v>2.679576</v>
      </c>
      <c r="G148" s="182">
        <v>5.7291639999999999</v>
      </c>
      <c r="H148" s="182">
        <v>3.8105117800000001</v>
      </c>
      <c r="I148" s="182">
        <v>0.10204921</v>
      </c>
      <c r="J148" s="182">
        <v>3.3699275000000002</v>
      </c>
      <c r="K148" s="182">
        <v>4</v>
      </c>
      <c r="L148" s="182">
        <v>9</v>
      </c>
      <c r="M148" s="182">
        <v>4.2</v>
      </c>
      <c r="N148" s="182">
        <v>0.95</v>
      </c>
      <c r="O148" s="182">
        <v>0.93</v>
      </c>
      <c r="P148" s="182">
        <v>9</v>
      </c>
      <c r="Q148" s="182">
        <v>296.83</v>
      </c>
      <c r="R148" s="182">
        <v>0.41</v>
      </c>
    </row>
    <row r="149" spans="2:18" x14ac:dyDescent="0.2">
      <c r="B149" s="182" t="s">
        <v>1042</v>
      </c>
      <c r="C149" s="182" t="s">
        <v>1043</v>
      </c>
      <c r="D149" s="182" t="s">
        <v>103</v>
      </c>
      <c r="E149" s="182">
        <v>788</v>
      </c>
      <c r="F149" s="182">
        <v>0.39555600000000002</v>
      </c>
      <c r="G149" s="182">
        <v>2.176323</v>
      </c>
      <c r="H149" s="182">
        <v>2.1845664</v>
      </c>
      <c r="I149" s="182">
        <v>0.22852612999999999</v>
      </c>
      <c r="J149" s="182">
        <v>0.12991644999999999</v>
      </c>
      <c r="K149" s="182">
        <v>2</v>
      </c>
      <c r="L149" s="182">
        <v>19.8</v>
      </c>
      <c r="M149" s="182">
        <v>19.8</v>
      </c>
      <c r="N149" s="182">
        <v>1.04</v>
      </c>
      <c r="O149" s="182">
        <v>1.04</v>
      </c>
      <c r="P149" s="182">
        <v>1</v>
      </c>
      <c r="Q149" s="182">
        <v>11.27</v>
      </c>
      <c r="R149" s="182">
        <v>0.05</v>
      </c>
    </row>
    <row r="150" spans="2:18" x14ac:dyDescent="0.2">
      <c r="B150" s="182" t="s">
        <v>1044</v>
      </c>
      <c r="C150" s="182" t="s">
        <v>1045</v>
      </c>
      <c r="D150" s="182" t="s">
        <v>103</v>
      </c>
      <c r="E150" s="182">
        <v>145</v>
      </c>
      <c r="F150" s="182">
        <v>1.436698</v>
      </c>
      <c r="G150" s="182">
        <v>0.46280199999999999</v>
      </c>
      <c r="H150" s="182">
        <v>1.2858571999999999</v>
      </c>
      <c r="I150" s="182">
        <v>3.3479500000000001E-3</v>
      </c>
      <c r="J150" s="182">
        <v>0.12903864000000001</v>
      </c>
      <c r="K150" s="182">
        <v>2</v>
      </c>
      <c r="L150" s="182">
        <v>1.6</v>
      </c>
      <c r="M150" s="182">
        <v>1.6</v>
      </c>
      <c r="N150" s="182">
        <v>1.03</v>
      </c>
      <c r="O150" s="182">
        <v>1.03</v>
      </c>
      <c r="P150" s="182">
        <v>2</v>
      </c>
      <c r="Q150" s="182">
        <v>60.83</v>
      </c>
      <c r="R150" s="182">
        <v>0.11</v>
      </c>
    </row>
    <row r="151" spans="2:18" x14ac:dyDescent="0.2">
      <c r="B151" s="182" t="s">
        <v>1054</v>
      </c>
      <c r="C151" s="182" t="s">
        <v>1055</v>
      </c>
      <c r="D151" s="182" t="s">
        <v>103</v>
      </c>
      <c r="E151" s="182">
        <v>897</v>
      </c>
      <c r="F151" s="182">
        <v>6.7221080000000004</v>
      </c>
      <c r="G151" s="182">
        <v>1.3957269999999999</v>
      </c>
      <c r="H151" s="182">
        <v>3.7144868799999999</v>
      </c>
      <c r="I151" s="182">
        <v>0.54916043000000003</v>
      </c>
      <c r="J151" s="182">
        <v>1.7415827500000001</v>
      </c>
      <c r="K151" s="182">
        <v>4</v>
      </c>
      <c r="L151" s="182">
        <v>41.8</v>
      </c>
      <c r="M151" s="182">
        <v>41.8</v>
      </c>
      <c r="N151" s="182">
        <v>1.1599999999999999</v>
      </c>
      <c r="O151" s="182">
        <v>1.1599999999999999</v>
      </c>
      <c r="P151" s="182">
        <v>6</v>
      </c>
      <c r="Q151" s="182">
        <v>132.71</v>
      </c>
      <c r="R151" s="182">
        <v>0.27</v>
      </c>
    </row>
    <row r="152" spans="2:18" x14ac:dyDescent="0.2">
      <c r="B152" s="182" t="s">
        <v>1056</v>
      </c>
      <c r="C152" s="182" t="s">
        <v>1057</v>
      </c>
      <c r="D152" s="182" t="s">
        <v>103</v>
      </c>
      <c r="E152" s="182">
        <v>630</v>
      </c>
      <c r="F152" s="182">
        <v>2.880614</v>
      </c>
      <c r="G152" s="182">
        <v>0.79209200000000002</v>
      </c>
      <c r="H152" s="182">
        <v>2.2163841799999999</v>
      </c>
      <c r="I152" s="182">
        <v>9.9138779999999996E-2</v>
      </c>
      <c r="J152" s="182">
        <v>0.84226241999999996</v>
      </c>
      <c r="K152" s="182">
        <v>3</v>
      </c>
      <c r="L152" s="182">
        <v>10.8</v>
      </c>
      <c r="M152" s="182">
        <v>10.8</v>
      </c>
      <c r="N152" s="182">
        <v>1.1200000000000001</v>
      </c>
      <c r="O152" s="182">
        <v>1.1200000000000001</v>
      </c>
      <c r="P152" s="182">
        <v>6</v>
      </c>
      <c r="Q152" s="182">
        <v>91.38</v>
      </c>
      <c r="R152" s="182">
        <v>0.2</v>
      </c>
    </row>
    <row r="153" spans="2:18" x14ac:dyDescent="0.2">
      <c r="B153" s="182" t="s">
        <v>1050</v>
      </c>
      <c r="C153" s="182" t="s">
        <v>1051</v>
      </c>
      <c r="D153" s="182" t="s">
        <v>103</v>
      </c>
      <c r="E153" s="182">
        <v>541</v>
      </c>
      <c r="F153" s="182">
        <v>4.609845</v>
      </c>
      <c r="G153" s="182">
        <v>3.144406</v>
      </c>
      <c r="H153" s="182">
        <v>3.6472313500000002</v>
      </c>
      <c r="I153" s="182">
        <v>1.6485258</v>
      </c>
      <c r="J153" s="182">
        <v>0.46699699</v>
      </c>
      <c r="K153" s="182">
        <v>7</v>
      </c>
      <c r="L153" s="182">
        <v>208.3</v>
      </c>
      <c r="M153" s="182">
        <v>208.3</v>
      </c>
      <c r="N153" s="182">
        <v>3.03</v>
      </c>
      <c r="O153" s="182">
        <v>3.03</v>
      </c>
      <c r="P153" s="182">
        <v>1</v>
      </c>
      <c r="Q153" s="182">
        <v>59</v>
      </c>
      <c r="R153" s="182">
        <v>0.05</v>
      </c>
    </row>
    <row r="154" spans="2:18" x14ac:dyDescent="0.2">
      <c r="B154" s="182" t="s">
        <v>1046</v>
      </c>
      <c r="C154" s="182" t="s">
        <v>1047</v>
      </c>
      <c r="D154" s="182" t="s">
        <v>103</v>
      </c>
      <c r="E154" s="182">
        <v>416</v>
      </c>
      <c r="F154" s="182">
        <v>2.462485</v>
      </c>
      <c r="G154" s="182">
        <v>0.82044399999999995</v>
      </c>
      <c r="H154" s="182">
        <v>2.1192161299999999</v>
      </c>
      <c r="I154" s="182">
        <v>0.10657453</v>
      </c>
      <c r="J154" s="182">
        <v>1.3483221299999999</v>
      </c>
      <c r="K154" s="182">
        <v>4</v>
      </c>
      <c r="L154" s="182">
        <v>17.5</v>
      </c>
      <c r="M154" s="182">
        <v>17.5</v>
      </c>
      <c r="N154" s="182">
        <v>1.0900000000000001</v>
      </c>
      <c r="O154" s="182">
        <v>1.0900000000000001</v>
      </c>
      <c r="P154" s="182">
        <v>3</v>
      </c>
      <c r="Q154" s="182">
        <v>221.54</v>
      </c>
      <c r="R154" s="182">
        <v>0.37</v>
      </c>
    </row>
    <row r="155" spans="2:18" x14ac:dyDescent="0.2">
      <c r="B155" s="182" t="s">
        <v>1048</v>
      </c>
      <c r="C155" s="182" t="s">
        <v>1049</v>
      </c>
      <c r="D155" s="182" t="s">
        <v>103</v>
      </c>
      <c r="E155" s="182">
        <v>594</v>
      </c>
      <c r="F155" s="182">
        <v>3.4447139999999998</v>
      </c>
      <c r="G155" s="182">
        <v>0.14832100000000001</v>
      </c>
      <c r="H155" s="182">
        <v>1.58383922</v>
      </c>
      <c r="I155" s="182">
        <v>0.34027491999999998</v>
      </c>
      <c r="J155" s="182">
        <v>0.36517058000000002</v>
      </c>
      <c r="K155" s="182">
        <v>4</v>
      </c>
      <c r="L155" s="182">
        <v>39.200000000000003</v>
      </c>
      <c r="M155" s="182">
        <v>39.200000000000003</v>
      </c>
      <c r="N155" s="182">
        <v>1.37</v>
      </c>
      <c r="O155" s="182">
        <v>1.37</v>
      </c>
      <c r="P155" s="182">
        <v>1</v>
      </c>
      <c r="Q155" s="182">
        <v>42.02</v>
      </c>
      <c r="R155" s="182">
        <v>0.09</v>
      </c>
    </row>
    <row r="156" spans="2:18" x14ac:dyDescent="0.2">
      <c r="B156" s="182" t="s">
        <v>1216</v>
      </c>
      <c r="C156" s="182" t="s">
        <v>1217</v>
      </c>
      <c r="D156" s="182" t="s">
        <v>103</v>
      </c>
      <c r="E156" s="182">
        <v>1197</v>
      </c>
      <c r="F156" s="182">
        <v>0.96851699999999996</v>
      </c>
      <c r="G156" s="182">
        <v>4.877313</v>
      </c>
      <c r="H156" s="182">
        <v>3.7893634399999998</v>
      </c>
      <c r="I156" s="182">
        <v>0.51287017000000001</v>
      </c>
      <c r="J156" s="182">
        <v>1.6665296599999999</v>
      </c>
      <c r="K156" s="182">
        <v>10</v>
      </c>
      <c r="L156" s="182">
        <v>29.3</v>
      </c>
      <c r="M156" s="182">
        <v>28.7</v>
      </c>
      <c r="N156" s="182">
        <v>0.71</v>
      </c>
      <c r="O156" s="182">
        <v>0.7</v>
      </c>
      <c r="P156" s="182">
        <v>4</v>
      </c>
      <c r="Q156" s="182">
        <v>95.16</v>
      </c>
      <c r="R156" s="182">
        <v>0.22</v>
      </c>
    </row>
    <row r="157" spans="2:18" x14ac:dyDescent="0.2">
      <c r="B157" s="182" t="s">
        <v>1208</v>
      </c>
      <c r="C157" s="182" t="s">
        <v>1209</v>
      </c>
      <c r="D157" s="182" t="s">
        <v>103</v>
      </c>
      <c r="E157" s="182">
        <v>164</v>
      </c>
      <c r="F157" s="182">
        <v>0.18067</v>
      </c>
      <c r="G157" s="182">
        <v>2.148749</v>
      </c>
      <c r="H157" s="182">
        <v>2.2863070699999999</v>
      </c>
      <c r="I157" s="182">
        <v>6.38837E-3</v>
      </c>
      <c r="J157" s="182">
        <v>0.33005802000000001</v>
      </c>
      <c r="K157" s="182">
        <v>1</v>
      </c>
      <c r="L157" s="182">
        <v>2.7</v>
      </c>
      <c r="M157" s="182">
        <v>2.7</v>
      </c>
      <c r="N157" s="182">
        <v>0.89</v>
      </c>
      <c r="O157" s="182">
        <v>0.89</v>
      </c>
      <c r="P157" s="182">
        <v>4</v>
      </c>
      <c r="Q157" s="182">
        <v>137.56</v>
      </c>
      <c r="R157" s="182">
        <v>0.4</v>
      </c>
    </row>
    <row r="158" spans="2:18" x14ac:dyDescent="0.2">
      <c r="B158" s="182" t="s">
        <v>1204</v>
      </c>
      <c r="C158" s="182" t="s">
        <v>1205</v>
      </c>
      <c r="D158" s="182" t="s">
        <v>103</v>
      </c>
      <c r="E158" s="182">
        <v>919</v>
      </c>
      <c r="F158" s="182"/>
      <c r="G158" s="182">
        <v>5.5892140000000001</v>
      </c>
      <c r="H158" s="182">
        <v>3.39097443</v>
      </c>
      <c r="I158" s="182">
        <v>0.29275863000000002</v>
      </c>
      <c r="J158" s="182">
        <v>0.16854026999999999</v>
      </c>
      <c r="K158" s="182">
        <v>6</v>
      </c>
      <c r="L158" s="182">
        <v>21.8</v>
      </c>
      <c r="M158" s="182">
        <v>21.8</v>
      </c>
      <c r="N158" s="182">
        <v>1.04</v>
      </c>
      <c r="O158" s="182">
        <v>1.04</v>
      </c>
      <c r="P158" s="182">
        <v>2</v>
      </c>
      <c r="Q158" s="182">
        <v>12.54</v>
      </c>
      <c r="R158" s="182">
        <v>0.03</v>
      </c>
    </row>
    <row r="159" spans="2:18" x14ac:dyDescent="0.2">
      <c r="B159" s="182" t="s">
        <v>1212</v>
      </c>
      <c r="C159" s="182" t="s">
        <v>1213</v>
      </c>
      <c r="D159" s="182" t="s">
        <v>103</v>
      </c>
      <c r="E159" s="182">
        <v>683</v>
      </c>
      <c r="F159" s="182">
        <v>2.351502</v>
      </c>
      <c r="G159" s="182">
        <v>0.59182999999999997</v>
      </c>
      <c r="H159" s="182">
        <v>3.2389350100000001</v>
      </c>
      <c r="I159" s="182">
        <v>0.59709219999999996</v>
      </c>
      <c r="J159" s="182">
        <v>0.15273961999999999</v>
      </c>
      <c r="K159" s="182">
        <v>8</v>
      </c>
      <c r="L159" s="182">
        <v>59.8</v>
      </c>
      <c r="M159" s="182">
        <v>22.6</v>
      </c>
      <c r="N159" s="182">
        <v>0.71</v>
      </c>
      <c r="O159" s="182">
        <v>0.65</v>
      </c>
      <c r="P159" s="182">
        <v>1</v>
      </c>
      <c r="Q159" s="182">
        <v>15.29</v>
      </c>
      <c r="R159" s="182">
        <v>0.04</v>
      </c>
    </row>
    <row r="160" spans="2:18" x14ac:dyDescent="0.2">
      <c r="B160" s="182" t="s">
        <v>1202</v>
      </c>
      <c r="C160" s="182" t="s">
        <v>1203</v>
      </c>
      <c r="D160" s="182" t="s">
        <v>103</v>
      </c>
      <c r="E160" s="182">
        <v>751</v>
      </c>
      <c r="F160" s="182">
        <v>0.18587999999999999</v>
      </c>
      <c r="G160" s="182">
        <v>4.0006430000000002</v>
      </c>
      <c r="H160" s="182">
        <v>2.7740525699999998</v>
      </c>
      <c r="I160" s="182">
        <v>0.25608702999999999</v>
      </c>
      <c r="J160" s="182">
        <v>0.49508702999999998</v>
      </c>
      <c r="K160" s="182">
        <v>8</v>
      </c>
      <c r="L160" s="182">
        <v>23.3</v>
      </c>
      <c r="M160" s="182">
        <v>23.3</v>
      </c>
      <c r="N160" s="182">
        <v>1.1100000000000001</v>
      </c>
      <c r="O160" s="182">
        <v>1.1100000000000001</v>
      </c>
      <c r="P160" s="182">
        <v>3</v>
      </c>
      <c r="Q160" s="182">
        <v>45.06</v>
      </c>
      <c r="R160" s="182">
        <v>0.12</v>
      </c>
    </row>
    <row r="161" spans="2:18" x14ac:dyDescent="0.2">
      <c r="B161" s="182" t="s">
        <v>1214</v>
      </c>
      <c r="C161" s="182" t="s">
        <v>1215</v>
      </c>
      <c r="D161" s="182" t="s">
        <v>103</v>
      </c>
      <c r="E161" s="182">
        <v>559</v>
      </c>
      <c r="F161" s="182"/>
      <c r="G161" s="182">
        <v>5.1135580000000003</v>
      </c>
      <c r="H161" s="182">
        <v>2.7252780200000002</v>
      </c>
      <c r="I161" s="182">
        <v>3.1613620000000002E-2</v>
      </c>
      <c r="J161" s="182">
        <v>0.20453064000000001</v>
      </c>
      <c r="K161" s="182">
        <v>3</v>
      </c>
      <c r="L161" s="182">
        <v>3.9</v>
      </c>
      <c r="M161" s="182">
        <v>3.9</v>
      </c>
      <c r="N161" s="182">
        <v>1.01</v>
      </c>
      <c r="O161" s="182">
        <v>1.01</v>
      </c>
      <c r="P161" s="182">
        <v>2</v>
      </c>
      <c r="Q161" s="182">
        <v>25.01</v>
      </c>
      <c r="R161" s="182">
        <v>7.0000000000000007E-2</v>
      </c>
    </row>
    <row r="162" spans="2:18" x14ac:dyDescent="0.2">
      <c r="B162" s="182" t="s">
        <v>1206</v>
      </c>
      <c r="C162" s="182" t="s">
        <v>1207</v>
      </c>
      <c r="D162" s="182" t="s">
        <v>103</v>
      </c>
      <c r="E162" s="182">
        <v>821</v>
      </c>
      <c r="F162" s="182">
        <v>9.1026170000000004</v>
      </c>
      <c r="G162" s="182">
        <v>0.88256999999999997</v>
      </c>
      <c r="H162" s="182">
        <v>2.5088409500000002</v>
      </c>
      <c r="I162" s="182">
        <v>0.88864639999999995</v>
      </c>
      <c r="J162" s="182">
        <v>0.58286842000000005</v>
      </c>
      <c r="K162" s="182">
        <v>3</v>
      </c>
      <c r="L162" s="182">
        <v>74</v>
      </c>
      <c r="M162" s="182">
        <v>74</v>
      </c>
      <c r="N162" s="182">
        <v>2</v>
      </c>
      <c r="O162" s="182">
        <v>2</v>
      </c>
      <c r="P162" s="182">
        <v>1</v>
      </c>
      <c r="Q162" s="182">
        <v>48.53</v>
      </c>
      <c r="R162" s="182">
        <v>0.1</v>
      </c>
    </row>
    <row r="163" spans="2:18" x14ac:dyDescent="0.2">
      <c r="B163" s="182" t="s">
        <v>1210</v>
      </c>
      <c r="C163" s="182" t="s">
        <v>1211</v>
      </c>
      <c r="D163" s="182" t="s">
        <v>103</v>
      </c>
      <c r="E163" s="182">
        <v>704</v>
      </c>
      <c r="F163" s="182">
        <v>1.7730399999999999</v>
      </c>
      <c r="G163" s="182">
        <v>4.9836359999999997</v>
      </c>
      <c r="H163" s="182">
        <v>2.46216218</v>
      </c>
      <c r="I163" s="182">
        <v>4.6473029999999999E-2</v>
      </c>
      <c r="J163" s="182">
        <v>0</v>
      </c>
      <c r="K163" s="182">
        <v>3</v>
      </c>
      <c r="L163" s="182">
        <v>4.5</v>
      </c>
      <c r="M163" s="182">
        <v>4.5</v>
      </c>
      <c r="N163" s="182">
        <v>1.02</v>
      </c>
      <c r="O163" s="182">
        <v>1.02</v>
      </c>
      <c r="P163" s="182"/>
      <c r="Q163" s="182"/>
      <c r="R163" s="182"/>
    </row>
    <row r="164" spans="2:18" x14ac:dyDescent="0.2">
      <c r="B164" s="182" t="s">
        <v>348</v>
      </c>
      <c r="C164" s="182" t="s">
        <v>349</v>
      </c>
      <c r="D164" s="182" t="s">
        <v>237</v>
      </c>
      <c r="E164" s="182">
        <v>2069</v>
      </c>
      <c r="F164" s="182">
        <v>22.436354000000001</v>
      </c>
      <c r="G164" s="182">
        <v>24.196755</v>
      </c>
      <c r="H164" s="182">
        <v>5.75387278</v>
      </c>
      <c r="I164" s="182">
        <v>2.4548943099999998</v>
      </c>
      <c r="J164" s="182">
        <v>3.77064954</v>
      </c>
      <c r="K164" s="182">
        <v>11</v>
      </c>
      <c r="L164" s="182">
        <v>81.099999999999994</v>
      </c>
      <c r="M164" s="182">
        <v>81.099999999999994</v>
      </c>
      <c r="N164" s="182">
        <v>1.07</v>
      </c>
      <c r="O164" s="182">
        <v>1.07</v>
      </c>
      <c r="P164" s="182">
        <v>29</v>
      </c>
      <c r="Q164" s="182">
        <v>124.57</v>
      </c>
      <c r="R164" s="182">
        <v>0.3</v>
      </c>
    </row>
    <row r="165" spans="2:18" x14ac:dyDescent="0.2">
      <c r="B165" s="182" t="s">
        <v>1296</v>
      </c>
      <c r="C165" s="182" t="s">
        <v>1297</v>
      </c>
      <c r="D165" s="182" t="s">
        <v>103</v>
      </c>
      <c r="E165" s="182">
        <v>633</v>
      </c>
      <c r="F165" s="182">
        <v>1.076856</v>
      </c>
      <c r="G165" s="182">
        <v>5.0568489999999997</v>
      </c>
      <c r="H165" s="182">
        <v>4.9917704299999999</v>
      </c>
      <c r="I165" s="182">
        <v>0.77363201000000004</v>
      </c>
      <c r="J165" s="182">
        <v>0</v>
      </c>
      <c r="K165" s="182">
        <v>2</v>
      </c>
      <c r="L165" s="182">
        <v>83.5</v>
      </c>
      <c r="M165" s="182">
        <v>83.5</v>
      </c>
      <c r="N165" s="182">
        <v>0.97</v>
      </c>
      <c r="O165" s="182">
        <v>0.97</v>
      </c>
      <c r="P165" s="182"/>
      <c r="Q165" s="182"/>
      <c r="R165" s="182"/>
    </row>
    <row r="166" spans="2:18" x14ac:dyDescent="0.2">
      <c r="B166" s="182" t="s">
        <v>1312</v>
      </c>
      <c r="C166" s="182" t="s">
        <v>1313</v>
      </c>
      <c r="D166" s="182" t="s">
        <v>103</v>
      </c>
      <c r="E166" s="182">
        <v>901</v>
      </c>
      <c r="F166" s="182">
        <v>8.2198969999999996</v>
      </c>
      <c r="G166" s="182">
        <v>8.172193</v>
      </c>
      <c r="H166" s="182">
        <v>5.6586099900000004</v>
      </c>
      <c r="I166" s="182">
        <v>0</v>
      </c>
      <c r="J166" s="182">
        <v>4.4768509999999997E-2</v>
      </c>
      <c r="K166" s="182"/>
      <c r="L166" s="182"/>
      <c r="M166" s="182"/>
      <c r="N166" s="182"/>
      <c r="O166" s="182"/>
      <c r="P166" s="182">
        <v>2</v>
      </c>
      <c r="Q166" s="182">
        <v>3.4</v>
      </c>
      <c r="R166" s="182">
        <v>0.01</v>
      </c>
    </row>
    <row r="167" spans="2:18" x14ac:dyDescent="0.2">
      <c r="B167" s="182" t="s">
        <v>1306</v>
      </c>
      <c r="C167" s="182" t="s">
        <v>1307</v>
      </c>
      <c r="D167" s="182" t="s">
        <v>103</v>
      </c>
      <c r="E167" s="182">
        <v>272</v>
      </c>
      <c r="F167" s="182">
        <v>0.57911000000000001</v>
      </c>
      <c r="G167" s="182">
        <v>3.7003409999999999</v>
      </c>
      <c r="H167" s="182">
        <v>2.7816736</v>
      </c>
      <c r="I167" s="182">
        <v>9.3838299999999999E-2</v>
      </c>
      <c r="J167" s="182">
        <v>0</v>
      </c>
      <c r="K167" s="182">
        <v>1</v>
      </c>
      <c r="L167" s="182">
        <v>23.6</v>
      </c>
      <c r="M167" s="182">
        <v>23.6</v>
      </c>
      <c r="N167" s="182">
        <v>0.04</v>
      </c>
      <c r="O167" s="182">
        <v>0.04</v>
      </c>
      <c r="P167" s="182"/>
      <c r="Q167" s="182"/>
      <c r="R167" s="182"/>
    </row>
    <row r="168" spans="2:18" x14ac:dyDescent="0.2">
      <c r="B168" s="182" t="s">
        <v>1302</v>
      </c>
      <c r="C168" s="182" t="s">
        <v>1303</v>
      </c>
      <c r="D168" s="182" t="s">
        <v>103</v>
      </c>
      <c r="E168" s="182">
        <v>455</v>
      </c>
      <c r="F168" s="182">
        <v>0.23719999999999999</v>
      </c>
      <c r="G168" s="182">
        <v>4.6013770000000003</v>
      </c>
      <c r="H168" s="182">
        <v>3.6961964200000001</v>
      </c>
      <c r="I168" s="182">
        <v>1.1723497000000001</v>
      </c>
      <c r="J168" s="182">
        <v>0</v>
      </c>
      <c r="K168" s="182">
        <v>1</v>
      </c>
      <c r="L168" s="182">
        <v>176.1</v>
      </c>
      <c r="M168" s="182">
        <v>176.1</v>
      </c>
      <c r="N168" s="182">
        <v>0.59</v>
      </c>
      <c r="O168" s="182">
        <v>0.59</v>
      </c>
      <c r="P168" s="182"/>
      <c r="Q168" s="182"/>
      <c r="R168" s="182"/>
    </row>
    <row r="169" spans="2:18" x14ac:dyDescent="0.2">
      <c r="B169" s="182" t="s">
        <v>1310</v>
      </c>
      <c r="C169" s="182" t="s">
        <v>1311</v>
      </c>
      <c r="D169" s="182" t="s">
        <v>103</v>
      </c>
      <c r="E169" s="182">
        <v>264</v>
      </c>
      <c r="F169" s="182">
        <v>0.96818000000000004</v>
      </c>
      <c r="G169" s="182">
        <v>1.7279279999999999</v>
      </c>
      <c r="H169" s="182">
        <v>2.4006224199999999</v>
      </c>
      <c r="I169" s="182">
        <v>4.1974129999999998E-2</v>
      </c>
      <c r="J169" s="182">
        <v>0</v>
      </c>
      <c r="K169" s="182">
        <v>1</v>
      </c>
      <c r="L169" s="182">
        <v>10.9</v>
      </c>
      <c r="M169" s="182">
        <v>10.9</v>
      </c>
      <c r="N169" s="182">
        <v>0.06</v>
      </c>
      <c r="O169" s="182">
        <v>0.06</v>
      </c>
      <c r="P169" s="182"/>
      <c r="Q169" s="182"/>
      <c r="R169" s="182"/>
    </row>
    <row r="170" spans="2:18" x14ac:dyDescent="0.2">
      <c r="B170" s="182" t="s">
        <v>350</v>
      </c>
      <c r="C170" s="182" t="s">
        <v>351</v>
      </c>
      <c r="D170" s="182" t="s">
        <v>237</v>
      </c>
      <c r="E170" s="182">
        <v>603</v>
      </c>
      <c r="F170" s="182">
        <v>26.359772</v>
      </c>
      <c r="G170" s="182">
        <v>5.4494819999999997</v>
      </c>
      <c r="H170" s="182">
        <v>3.2579875700000001</v>
      </c>
      <c r="I170" s="182">
        <v>1.46928488</v>
      </c>
      <c r="J170" s="182">
        <v>0.54205007000000005</v>
      </c>
      <c r="K170" s="182">
        <v>6</v>
      </c>
      <c r="L170" s="182">
        <v>166.5</v>
      </c>
      <c r="M170" s="182">
        <v>79.8</v>
      </c>
      <c r="N170" s="182">
        <v>2.02</v>
      </c>
      <c r="O170" s="182">
        <v>1.02</v>
      </c>
      <c r="P170" s="182">
        <v>9</v>
      </c>
      <c r="Q170" s="182">
        <v>61.44</v>
      </c>
      <c r="R170" s="182">
        <v>0.15</v>
      </c>
    </row>
    <row r="171" spans="2:18" x14ac:dyDescent="0.2">
      <c r="B171" s="182" t="s">
        <v>1298</v>
      </c>
      <c r="C171" s="182" t="s">
        <v>1299</v>
      </c>
      <c r="D171" s="182" t="s">
        <v>103</v>
      </c>
      <c r="E171" s="182">
        <v>392</v>
      </c>
      <c r="F171" s="182"/>
      <c r="G171" s="182">
        <v>3.7538170000000002</v>
      </c>
      <c r="H171" s="182">
        <v>3.14367222</v>
      </c>
      <c r="I171" s="182">
        <v>0</v>
      </c>
      <c r="J171" s="182">
        <v>7.9003200000000006E-3</v>
      </c>
      <c r="K171" s="182"/>
      <c r="L171" s="182"/>
      <c r="M171" s="182"/>
      <c r="N171" s="182"/>
      <c r="O171" s="182"/>
      <c r="P171" s="182">
        <v>1</v>
      </c>
      <c r="Q171" s="182">
        <v>1.38</v>
      </c>
      <c r="R171" s="182">
        <v>0</v>
      </c>
    </row>
    <row r="172" spans="2:18" x14ac:dyDescent="0.2">
      <c r="B172" s="182" t="s">
        <v>1304</v>
      </c>
      <c r="C172" s="182" t="s">
        <v>1305</v>
      </c>
      <c r="D172" s="182" t="s">
        <v>103</v>
      </c>
      <c r="E172" s="182">
        <v>728</v>
      </c>
      <c r="F172" s="182"/>
      <c r="G172" s="182">
        <v>7.9737859999999996</v>
      </c>
      <c r="H172" s="182">
        <v>2.89598895</v>
      </c>
      <c r="I172" s="182">
        <v>0.66640703999999995</v>
      </c>
      <c r="J172" s="182">
        <v>1.1411579999999999E-2</v>
      </c>
      <c r="K172" s="182">
        <v>1</v>
      </c>
      <c r="L172" s="182">
        <v>62.6</v>
      </c>
      <c r="M172" s="182">
        <v>62.6</v>
      </c>
      <c r="N172" s="182">
        <v>1</v>
      </c>
      <c r="O172" s="182">
        <v>1</v>
      </c>
      <c r="P172" s="182">
        <v>1</v>
      </c>
      <c r="Q172" s="182">
        <v>1.07</v>
      </c>
      <c r="R172" s="182">
        <v>0</v>
      </c>
    </row>
    <row r="173" spans="2:18" x14ac:dyDescent="0.2">
      <c r="B173" s="182" t="s">
        <v>1308</v>
      </c>
      <c r="C173" s="182" t="s">
        <v>1309</v>
      </c>
      <c r="D173" s="182" t="s">
        <v>103</v>
      </c>
      <c r="E173" s="182">
        <v>544</v>
      </c>
      <c r="F173" s="182">
        <v>0.90323299999999995</v>
      </c>
      <c r="G173" s="182">
        <v>4.7764800000000003</v>
      </c>
      <c r="H173" s="182">
        <v>3.16272478</v>
      </c>
      <c r="I173" s="182">
        <v>0.55015521999999994</v>
      </c>
      <c r="J173" s="182">
        <v>6.7591670000000006E-2</v>
      </c>
      <c r="K173" s="182">
        <v>1</v>
      </c>
      <c r="L173" s="182">
        <v>69.099999999999994</v>
      </c>
      <c r="M173" s="182">
        <v>69.099999999999994</v>
      </c>
      <c r="N173" s="182">
        <v>1.02</v>
      </c>
      <c r="O173" s="182">
        <v>1.02</v>
      </c>
      <c r="P173" s="182">
        <v>2</v>
      </c>
      <c r="Q173" s="182">
        <v>8.49</v>
      </c>
      <c r="R173" s="182">
        <v>0.03</v>
      </c>
    </row>
    <row r="174" spans="2:18" x14ac:dyDescent="0.2">
      <c r="B174" s="182" t="s">
        <v>1300</v>
      </c>
      <c r="C174" s="182" t="s">
        <v>1301</v>
      </c>
      <c r="D174" s="182" t="s">
        <v>103</v>
      </c>
      <c r="E174" s="182">
        <v>1723</v>
      </c>
      <c r="F174" s="182"/>
      <c r="G174" s="182">
        <v>15.276730000000001</v>
      </c>
      <c r="H174" s="182">
        <v>3.6961964200000001</v>
      </c>
      <c r="I174" s="182">
        <v>0.47260036999999999</v>
      </c>
      <c r="J174" s="182">
        <v>0.86376885999999997</v>
      </c>
      <c r="K174" s="182">
        <v>2</v>
      </c>
      <c r="L174" s="182">
        <v>18.7</v>
      </c>
      <c r="M174" s="182">
        <v>18.7</v>
      </c>
      <c r="N174" s="182">
        <v>0.05</v>
      </c>
      <c r="O174" s="182">
        <v>0.05</v>
      </c>
      <c r="P174" s="182">
        <v>4</v>
      </c>
      <c r="Q174" s="182">
        <v>34.270000000000003</v>
      </c>
      <c r="R174" s="182">
        <v>0.1</v>
      </c>
    </row>
    <row r="175" spans="2:18" x14ac:dyDescent="0.2">
      <c r="B175" s="182" t="s">
        <v>1330</v>
      </c>
      <c r="C175" s="182" t="s">
        <v>1331</v>
      </c>
      <c r="D175" s="182" t="s">
        <v>103</v>
      </c>
      <c r="E175" s="182">
        <v>408</v>
      </c>
      <c r="F175" s="182">
        <v>2.7103920000000001</v>
      </c>
      <c r="G175" s="182">
        <v>0.25984000000000002</v>
      </c>
      <c r="H175" s="182">
        <v>2.6841244999999998</v>
      </c>
      <c r="I175" s="182">
        <v>0.38457379000000003</v>
      </c>
      <c r="J175" s="182">
        <v>7.7247620000000003E-2</v>
      </c>
      <c r="K175" s="182">
        <v>2</v>
      </c>
      <c r="L175" s="182">
        <v>64.400000000000006</v>
      </c>
      <c r="M175" s="182">
        <v>64.400000000000006</v>
      </c>
      <c r="N175" s="182">
        <v>1.28</v>
      </c>
      <c r="O175" s="182">
        <v>1.28</v>
      </c>
      <c r="P175" s="182">
        <v>1</v>
      </c>
      <c r="Q175" s="182">
        <v>12.94</v>
      </c>
      <c r="R175" s="182">
        <v>0.02</v>
      </c>
    </row>
    <row r="176" spans="2:18" x14ac:dyDescent="0.2">
      <c r="B176" s="182" t="s">
        <v>1318</v>
      </c>
      <c r="C176" s="182" t="s">
        <v>1319</v>
      </c>
      <c r="D176" s="182" t="s">
        <v>103</v>
      </c>
      <c r="E176" s="182">
        <v>1352</v>
      </c>
      <c r="F176" s="182">
        <v>4.3488189999999998</v>
      </c>
      <c r="G176" s="182">
        <v>2.2304430000000002</v>
      </c>
      <c r="H176" s="182">
        <v>3.5504443499999998</v>
      </c>
      <c r="I176" s="182">
        <v>2.7563359999999999E-2</v>
      </c>
      <c r="J176" s="182">
        <v>0</v>
      </c>
      <c r="K176" s="182">
        <v>2</v>
      </c>
      <c r="L176" s="182">
        <v>1.4</v>
      </c>
      <c r="M176" s="182">
        <v>1.4</v>
      </c>
      <c r="N176" s="182">
        <v>0.03</v>
      </c>
      <c r="O176" s="182">
        <v>0.03</v>
      </c>
      <c r="P176" s="182"/>
      <c r="Q176" s="182"/>
      <c r="R176" s="182"/>
    </row>
    <row r="177" spans="2:18" x14ac:dyDescent="0.2">
      <c r="B177" s="182" t="s">
        <v>1334</v>
      </c>
      <c r="C177" s="182" t="s">
        <v>1335</v>
      </c>
      <c r="D177" s="182" t="s">
        <v>103</v>
      </c>
      <c r="E177" s="182">
        <v>1297</v>
      </c>
      <c r="F177" s="182">
        <v>4.7714090000000002</v>
      </c>
      <c r="G177" s="182">
        <v>0.87959699999999996</v>
      </c>
      <c r="H177" s="182">
        <v>3.8105117800000001</v>
      </c>
      <c r="I177" s="182">
        <v>2.6172572399999998</v>
      </c>
      <c r="J177" s="182">
        <v>0.75053086999999996</v>
      </c>
      <c r="K177" s="182">
        <v>3</v>
      </c>
      <c r="L177" s="182">
        <v>137.9</v>
      </c>
      <c r="M177" s="182">
        <v>52.4</v>
      </c>
      <c r="N177" s="182">
        <v>2.2200000000000002</v>
      </c>
      <c r="O177" s="182">
        <v>1.1299999999999999</v>
      </c>
      <c r="P177" s="182">
        <v>1</v>
      </c>
      <c r="Q177" s="182">
        <v>39.549999999999997</v>
      </c>
      <c r="R177" s="182">
        <v>7.0000000000000007E-2</v>
      </c>
    </row>
    <row r="178" spans="2:18" x14ac:dyDescent="0.2">
      <c r="B178" s="182" t="s">
        <v>1324</v>
      </c>
      <c r="C178" s="182" t="s">
        <v>1325</v>
      </c>
      <c r="D178" s="182" t="s">
        <v>103</v>
      </c>
      <c r="E178" s="182">
        <v>1700</v>
      </c>
      <c r="F178" s="182">
        <v>4.0310040000000003</v>
      </c>
      <c r="G178" s="182">
        <v>2.0442420000000001</v>
      </c>
      <c r="H178" s="182">
        <v>3.82727803</v>
      </c>
      <c r="I178" s="182">
        <v>7.8671954499999996</v>
      </c>
      <c r="J178" s="182">
        <v>0</v>
      </c>
      <c r="K178" s="182">
        <v>4</v>
      </c>
      <c r="L178" s="182">
        <v>316.3</v>
      </c>
      <c r="M178" s="182">
        <v>230.9</v>
      </c>
      <c r="N178" s="182">
        <v>3.21</v>
      </c>
      <c r="O178" s="182">
        <v>2.11</v>
      </c>
      <c r="P178" s="182"/>
      <c r="Q178" s="182"/>
      <c r="R178" s="182"/>
    </row>
    <row r="179" spans="2:18" x14ac:dyDescent="0.2">
      <c r="B179" s="182" t="s">
        <v>1316</v>
      </c>
      <c r="C179" s="182" t="s">
        <v>1317</v>
      </c>
      <c r="D179" s="182" t="s">
        <v>103</v>
      </c>
      <c r="E179" s="182">
        <v>1092</v>
      </c>
      <c r="F179" s="182">
        <v>1.6325940000000001</v>
      </c>
      <c r="G179" s="182">
        <v>1.7307669999999999</v>
      </c>
      <c r="H179" s="182">
        <v>2.9152320399999998</v>
      </c>
      <c r="I179" s="182">
        <v>2.1756058999999999</v>
      </c>
      <c r="J179" s="182">
        <v>2.1067530000000001E-2</v>
      </c>
      <c r="K179" s="182">
        <v>3</v>
      </c>
      <c r="L179" s="182">
        <v>136.19999999999999</v>
      </c>
      <c r="M179" s="182">
        <v>50.3</v>
      </c>
      <c r="N179" s="182">
        <v>2.2200000000000002</v>
      </c>
      <c r="O179" s="182">
        <v>1.1200000000000001</v>
      </c>
      <c r="P179" s="182">
        <v>1</v>
      </c>
      <c r="Q179" s="182">
        <v>1.32</v>
      </c>
      <c r="R179" s="182">
        <v>0</v>
      </c>
    </row>
    <row r="180" spans="2:18" x14ac:dyDescent="0.2">
      <c r="B180" s="182" t="s">
        <v>1328</v>
      </c>
      <c r="C180" s="182" t="s">
        <v>1329</v>
      </c>
      <c r="D180" s="182" t="s">
        <v>103</v>
      </c>
      <c r="E180" s="182">
        <v>758</v>
      </c>
      <c r="F180" s="182">
        <v>3.409122</v>
      </c>
      <c r="G180" s="182">
        <v>0.177149</v>
      </c>
      <c r="H180" s="182">
        <v>2.1495096899999999</v>
      </c>
      <c r="I180" s="182">
        <v>0.57013060000000004</v>
      </c>
      <c r="J180" s="182">
        <v>0</v>
      </c>
      <c r="K180" s="182">
        <v>1</v>
      </c>
      <c r="L180" s="182">
        <v>51.4</v>
      </c>
      <c r="M180" s="182">
        <v>51.4</v>
      </c>
      <c r="N180" s="182">
        <v>1.1399999999999999</v>
      </c>
      <c r="O180" s="182">
        <v>1.1399999999999999</v>
      </c>
      <c r="P180" s="182"/>
      <c r="Q180" s="182"/>
      <c r="R180" s="182"/>
    </row>
    <row r="181" spans="2:18" x14ac:dyDescent="0.2">
      <c r="B181" s="182" t="s">
        <v>1320</v>
      </c>
      <c r="C181" s="182" t="s">
        <v>1321</v>
      </c>
      <c r="D181" s="182" t="s">
        <v>103</v>
      </c>
      <c r="E181" s="182">
        <v>1611</v>
      </c>
      <c r="F181" s="182">
        <v>5.2911820000000001</v>
      </c>
      <c r="G181" s="182">
        <v>1.835342</v>
      </c>
      <c r="H181" s="182">
        <v>3.8707178600000001</v>
      </c>
      <c r="I181" s="182">
        <v>3.17524674</v>
      </c>
      <c r="J181" s="182">
        <v>1.93162945</v>
      </c>
      <c r="K181" s="182">
        <v>2</v>
      </c>
      <c r="L181" s="182">
        <v>134.69999999999999</v>
      </c>
      <c r="M181" s="182">
        <v>49.8</v>
      </c>
      <c r="N181" s="182">
        <v>2.2000000000000002</v>
      </c>
      <c r="O181" s="182">
        <v>1.1100000000000001</v>
      </c>
      <c r="P181" s="182">
        <v>4</v>
      </c>
      <c r="Q181" s="182">
        <v>81.96</v>
      </c>
      <c r="R181" s="182">
        <v>0.15</v>
      </c>
    </row>
    <row r="182" spans="2:18" x14ac:dyDescent="0.2">
      <c r="B182" s="182" t="s">
        <v>1332</v>
      </c>
      <c r="C182" s="182" t="s">
        <v>1333</v>
      </c>
      <c r="D182" s="182" t="s">
        <v>103</v>
      </c>
      <c r="E182" s="182">
        <v>1116</v>
      </c>
      <c r="F182" s="182">
        <v>0.81725999999999999</v>
      </c>
      <c r="G182" s="182">
        <v>2.7129620000000001</v>
      </c>
      <c r="H182" s="182">
        <v>3.00744642</v>
      </c>
      <c r="I182" s="182">
        <v>0.96232488000000005</v>
      </c>
      <c r="J182" s="182">
        <v>0</v>
      </c>
      <c r="K182" s="182">
        <v>3</v>
      </c>
      <c r="L182" s="182">
        <v>58.9</v>
      </c>
      <c r="M182" s="182">
        <v>58.9</v>
      </c>
      <c r="N182" s="182">
        <v>1.23</v>
      </c>
      <c r="O182" s="182">
        <v>1.23</v>
      </c>
      <c r="P182" s="182"/>
      <c r="Q182" s="182"/>
      <c r="R182" s="182"/>
    </row>
    <row r="183" spans="2:18" x14ac:dyDescent="0.2">
      <c r="B183" s="182" t="s">
        <v>1322</v>
      </c>
      <c r="C183" s="182" t="s">
        <v>1323</v>
      </c>
      <c r="D183" s="182" t="s">
        <v>103</v>
      </c>
      <c r="E183" s="182">
        <v>1232</v>
      </c>
      <c r="F183" s="182">
        <v>6.2298799999999996</v>
      </c>
      <c r="G183" s="182">
        <v>0.336258</v>
      </c>
      <c r="H183" s="182">
        <v>2.6968897100000002</v>
      </c>
      <c r="I183" s="182">
        <v>2.5543510399999998</v>
      </c>
      <c r="J183" s="182">
        <v>4.4816787900000001</v>
      </c>
      <c r="K183" s="182">
        <v>3</v>
      </c>
      <c r="L183" s="182">
        <v>141.69999999999999</v>
      </c>
      <c r="M183" s="182">
        <v>56.1</v>
      </c>
      <c r="N183" s="182">
        <v>2.23</v>
      </c>
      <c r="O183" s="182">
        <v>1.1299999999999999</v>
      </c>
      <c r="P183" s="182">
        <v>8</v>
      </c>
      <c r="Q183" s="182">
        <v>248.64</v>
      </c>
      <c r="R183" s="182">
        <v>0.47</v>
      </c>
    </row>
    <row r="184" spans="2:18" x14ac:dyDescent="0.2">
      <c r="B184" s="182" t="s">
        <v>1326</v>
      </c>
      <c r="C184" s="182" t="s">
        <v>1327</v>
      </c>
      <c r="D184" s="182" t="s">
        <v>103</v>
      </c>
      <c r="E184" s="182">
        <v>555</v>
      </c>
      <c r="F184" s="182">
        <v>2.803928</v>
      </c>
      <c r="G184" s="182">
        <v>1.661535</v>
      </c>
      <c r="H184" s="182">
        <v>1.2917634899999999</v>
      </c>
      <c r="I184" s="182">
        <v>0.42759795</v>
      </c>
      <c r="J184" s="182">
        <v>0</v>
      </c>
      <c r="K184" s="182">
        <v>1</v>
      </c>
      <c r="L184" s="182">
        <v>52.7</v>
      </c>
      <c r="M184" s="182">
        <v>52.7</v>
      </c>
      <c r="N184" s="182">
        <v>1.17</v>
      </c>
      <c r="O184" s="182">
        <v>1.17</v>
      </c>
      <c r="P184" s="182"/>
      <c r="Q184" s="182"/>
      <c r="R184" s="182"/>
    </row>
    <row r="185" spans="2:18" x14ac:dyDescent="0.2">
      <c r="B185" s="182" t="s">
        <v>1314</v>
      </c>
      <c r="C185" s="182" t="s">
        <v>1315</v>
      </c>
      <c r="D185" s="182" t="s">
        <v>103</v>
      </c>
      <c r="E185" s="182">
        <v>1693</v>
      </c>
      <c r="F185" s="182">
        <v>1.571223</v>
      </c>
      <c r="G185" s="182">
        <v>1.813504</v>
      </c>
      <c r="H185" s="182">
        <v>4.29292257</v>
      </c>
      <c r="I185" s="182">
        <v>3.4910424600000001</v>
      </c>
      <c r="J185" s="182">
        <v>1.2767803</v>
      </c>
      <c r="K185" s="182">
        <v>3</v>
      </c>
      <c r="L185" s="182">
        <v>140.9</v>
      </c>
      <c r="M185" s="182">
        <v>55</v>
      </c>
      <c r="N185" s="182">
        <v>3.22</v>
      </c>
      <c r="O185" s="182">
        <v>2.12</v>
      </c>
      <c r="P185" s="182">
        <v>2</v>
      </c>
      <c r="Q185" s="182">
        <v>51.55</v>
      </c>
      <c r="R185" s="182">
        <v>0.1</v>
      </c>
    </row>
    <row r="186" spans="2:18" x14ac:dyDescent="0.2">
      <c r="B186" s="182" t="s">
        <v>1367</v>
      </c>
      <c r="C186" s="182" t="s">
        <v>1368</v>
      </c>
      <c r="D186" s="182" t="s">
        <v>103</v>
      </c>
      <c r="E186" s="182">
        <v>1358</v>
      </c>
      <c r="F186" s="182">
        <v>5.6734549999999997</v>
      </c>
      <c r="G186" s="182">
        <v>1.1591290000000001</v>
      </c>
      <c r="H186" s="182">
        <v>3.4029775400000002</v>
      </c>
      <c r="I186" s="182">
        <v>2.2676900000000002E-3</v>
      </c>
      <c r="J186" s="182">
        <v>4.0980741199999997</v>
      </c>
      <c r="K186" s="182">
        <v>1</v>
      </c>
      <c r="L186" s="182">
        <v>0.1</v>
      </c>
      <c r="M186" s="182">
        <v>0.1</v>
      </c>
      <c r="N186" s="182">
        <v>0</v>
      </c>
      <c r="O186" s="182">
        <v>0</v>
      </c>
      <c r="P186" s="182">
        <v>8</v>
      </c>
      <c r="Q186" s="182">
        <v>206.27</v>
      </c>
      <c r="R186" s="182">
        <v>0.42</v>
      </c>
    </row>
    <row r="187" spans="2:18" x14ac:dyDescent="0.2">
      <c r="B187" s="182" t="s">
        <v>1361</v>
      </c>
      <c r="C187" s="182" t="s">
        <v>1362</v>
      </c>
      <c r="D187" s="182" t="s">
        <v>103</v>
      </c>
      <c r="E187" s="182">
        <v>1419</v>
      </c>
      <c r="F187" s="182">
        <v>4.8641439999999996</v>
      </c>
      <c r="G187" s="182">
        <v>0.53501200000000004</v>
      </c>
      <c r="H187" s="182">
        <v>4.7286545899999997</v>
      </c>
      <c r="I187" s="182">
        <v>4.7431210000000001E-2</v>
      </c>
      <c r="J187" s="182">
        <v>7.5456881500000001</v>
      </c>
      <c r="K187" s="182">
        <v>2</v>
      </c>
      <c r="L187" s="182">
        <v>2.2999999999999998</v>
      </c>
      <c r="M187" s="182">
        <v>2.2999999999999998</v>
      </c>
      <c r="N187" s="182">
        <v>0.03</v>
      </c>
      <c r="O187" s="182">
        <v>0.03</v>
      </c>
      <c r="P187" s="182">
        <v>8</v>
      </c>
      <c r="Q187" s="182">
        <v>363.47</v>
      </c>
      <c r="R187" s="182">
        <v>0.75</v>
      </c>
    </row>
    <row r="188" spans="2:18" x14ac:dyDescent="0.2">
      <c r="B188" s="182" t="s">
        <v>1365</v>
      </c>
      <c r="C188" s="182" t="s">
        <v>1366</v>
      </c>
      <c r="D188" s="182" t="s">
        <v>103</v>
      </c>
      <c r="E188" s="182">
        <v>1182</v>
      </c>
      <c r="F188" s="182">
        <v>4.250934</v>
      </c>
      <c r="G188" s="182">
        <v>1.496067</v>
      </c>
      <c r="H188" s="182">
        <v>3.14024276</v>
      </c>
      <c r="I188" s="182">
        <v>2.0559717900000001</v>
      </c>
      <c r="J188" s="182">
        <v>1.5581196500000001</v>
      </c>
      <c r="K188" s="182">
        <v>4</v>
      </c>
      <c r="L188" s="182">
        <v>118.9</v>
      </c>
      <c r="M188" s="182">
        <v>118.9</v>
      </c>
      <c r="N188" s="182">
        <v>1.1000000000000001</v>
      </c>
      <c r="O188" s="182">
        <v>1.1000000000000001</v>
      </c>
      <c r="P188" s="182">
        <v>10</v>
      </c>
      <c r="Q188" s="182">
        <v>90.1</v>
      </c>
      <c r="R188" s="182">
        <v>0.18</v>
      </c>
    </row>
    <row r="189" spans="2:18" x14ac:dyDescent="0.2">
      <c r="B189" s="182" t="s">
        <v>1355</v>
      </c>
      <c r="C189" s="182" t="s">
        <v>1356</v>
      </c>
      <c r="D189" s="182" t="s">
        <v>103</v>
      </c>
      <c r="E189" s="182">
        <v>690</v>
      </c>
      <c r="F189" s="182"/>
      <c r="G189" s="182">
        <v>2.1184509999999999</v>
      </c>
      <c r="H189" s="182">
        <v>1.17706709</v>
      </c>
      <c r="I189" s="182">
        <v>7.0824949999999998E-2</v>
      </c>
      <c r="J189" s="182">
        <v>0</v>
      </c>
      <c r="K189" s="182">
        <v>1</v>
      </c>
      <c r="L189" s="182">
        <v>7</v>
      </c>
      <c r="M189" s="182">
        <v>7</v>
      </c>
      <c r="N189" s="182">
        <v>0.03</v>
      </c>
      <c r="O189" s="182">
        <v>0.03</v>
      </c>
      <c r="P189" s="182"/>
      <c r="Q189" s="182"/>
      <c r="R189" s="182"/>
    </row>
    <row r="190" spans="2:18" x14ac:dyDescent="0.2">
      <c r="B190" s="182" t="s">
        <v>1359</v>
      </c>
      <c r="C190" s="182" t="s">
        <v>1360</v>
      </c>
      <c r="D190" s="182" t="s">
        <v>103</v>
      </c>
      <c r="E190" s="182">
        <v>242</v>
      </c>
      <c r="F190" s="182">
        <v>0.92737599999999998</v>
      </c>
      <c r="G190" s="182">
        <v>1.8808100000000001</v>
      </c>
      <c r="H190" s="182">
        <v>0.94272060999999996</v>
      </c>
      <c r="I190" s="182">
        <v>0.19930764000000001</v>
      </c>
      <c r="J190" s="182">
        <v>0.14747273</v>
      </c>
      <c r="K190" s="182">
        <v>2</v>
      </c>
      <c r="L190" s="182">
        <v>56.3</v>
      </c>
      <c r="M190" s="182">
        <v>56.3</v>
      </c>
      <c r="N190" s="182">
        <v>0.41</v>
      </c>
      <c r="O190" s="182">
        <v>0.41</v>
      </c>
      <c r="P190" s="182">
        <v>1</v>
      </c>
      <c r="Q190" s="182">
        <v>41.65</v>
      </c>
      <c r="R190" s="182">
        <v>0.09</v>
      </c>
    </row>
    <row r="191" spans="2:18" x14ac:dyDescent="0.2">
      <c r="B191" s="182" t="s">
        <v>1357</v>
      </c>
      <c r="C191" s="182" t="s">
        <v>1358</v>
      </c>
      <c r="D191" s="182" t="s">
        <v>103</v>
      </c>
      <c r="E191" s="182">
        <v>456</v>
      </c>
      <c r="F191" s="182">
        <v>0.79788700000000001</v>
      </c>
      <c r="G191" s="182">
        <v>1.3924639999999999</v>
      </c>
      <c r="H191" s="182">
        <v>1.5695498000000001</v>
      </c>
      <c r="I191" s="182">
        <v>0</v>
      </c>
      <c r="J191" s="182">
        <v>4.8279759999999998E-2</v>
      </c>
      <c r="K191" s="182"/>
      <c r="L191" s="182"/>
      <c r="M191" s="182"/>
      <c r="N191" s="182"/>
      <c r="O191" s="182"/>
      <c r="P191" s="182">
        <v>1</v>
      </c>
      <c r="Q191" s="182">
        <v>7.24</v>
      </c>
      <c r="R191" s="182">
        <v>0.02</v>
      </c>
    </row>
    <row r="192" spans="2:18" x14ac:dyDescent="0.2">
      <c r="B192" s="182" t="s">
        <v>1363</v>
      </c>
      <c r="C192" s="182" t="s">
        <v>1364</v>
      </c>
      <c r="D192" s="182" t="s">
        <v>103</v>
      </c>
      <c r="E192" s="182">
        <v>997</v>
      </c>
      <c r="F192" s="182"/>
      <c r="G192" s="182">
        <v>3.76247</v>
      </c>
      <c r="H192" s="182">
        <v>2.6429709699999999</v>
      </c>
      <c r="I192" s="182">
        <v>1.50600676</v>
      </c>
      <c r="J192" s="182">
        <v>0</v>
      </c>
      <c r="K192" s="182">
        <v>3</v>
      </c>
      <c r="L192" s="182">
        <v>103.2</v>
      </c>
      <c r="M192" s="182">
        <v>103.2</v>
      </c>
      <c r="N192" s="182">
        <v>1.04</v>
      </c>
      <c r="O192" s="182">
        <v>1.04</v>
      </c>
      <c r="P192" s="182"/>
      <c r="Q192" s="182"/>
      <c r="R192" s="182"/>
    </row>
    <row r="193" spans="2:18" x14ac:dyDescent="0.2">
      <c r="B193" s="182" t="s">
        <v>1177</v>
      </c>
      <c r="C193" s="182" t="s">
        <v>1178</v>
      </c>
      <c r="D193" s="182" t="s">
        <v>103</v>
      </c>
      <c r="E193" s="182">
        <v>517</v>
      </c>
      <c r="F193" s="182">
        <v>0.18740399999999999</v>
      </c>
      <c r="G193" s="182">
        <v>1.42397</v>
      </c>
      <c r="H193" s="182">
        <v>1.22298376</v>
      </c>
      <c r="I193" s="182">
        <v>0.69249479999999997</v>
      </c>
      <c r="J193" s="182">
        <v>4.3890690000000003E-2</v>
      </c>
      <c r="K193" s="182">
        <v>1</v>
      </c>
      <c r="L193" s="182">
        <v>91.6</v>
      </c>
      <c r="M193" s="182">
        <v>91.6</v>
      </c>
      <c r="N193" s="182">
        <v>1.28</v>
      </c>
      <c r="O193" s="182">
        <v>1.28</v>
      </c>
      <c r="P193" s="182">
        <v>2</v>
      </c>
      <c r="Q193" s="182">
        <v>5.8</v>
      </c>
      <c r="R193" s="182">
        <v>0.04</v>
      </c>
    </row>
    <row r="194" spans="2:18" x14ac:dyDescent="0.2">
      <c r="B194" s="182" t="s">
        <v>1141</v>
      </c>
      <c r="C194" s="182" t="s">
        <v>1142</v>
      </c>
      <c r="D194" s="182" t="s">
        <v>103</v>
      </c>
      <c r="E194" s="182">
        <v>65</v>
      </c>
      <c r="F194" s="182"/>
      <c r="G194" s="182">
        <v>1.323707</v>
      </c>
      <c r="H194" s="182">
        <v>3.4669941400000002</v>
      </c>
      <c r="I194" s="182">
        <v>9.4677000000000008E-3</v>
      </c>
      <c r="J194" s="182">
        <v>7.4614199999999999E-3</v>
      </c>
      <c r="K194" s="182">
        <v>1</v>
      </c>
      <c r="L194" s="182">
        <v>10</v>
      </c>
      <c r="M194" s="182">
        <v>10</v>
      </c>
      <c r="N194" s="182">
        <v>0.14000000000000001</v>
      </c>
      <c r="O194" s="182">
        <v>0.14000000000000001</v>
      </c>
      <c r="P194" s="182">
        <v>1</v>
      </c>
      <c r="Q194" s="182">
        <v>7.85</v>
      </c>
      <c r="R194" s="182">
        <v>0.02</v>
      </c>
    </row>
    <row r="195" spans="2:18" x14ac:dyDescent="0.2">
      <c r="B195" s="182" t="s">
        <v>1179</v>
      </c>
      <c r="C195" s="182" t="s">
        <v>1180</v>
      </c>
      <c r="D195" s="182" t="s">
        <v>103</v>
      </c>
      <c r="E195" s="182">
        <v>772</v>
      </c>
      <c r="F195" s="182">
        <v>0.27907500000000002</v>
      </c>
      <c r="G195" s="182">
        <v>5.3986840000000003</v>
      </c>
      <c r="H195" s="182">
        <v>3.5007171700000002</v>
      </c>
      <c r="I195" s="182">
        <v>1.06157539</v>
      </c>
      <c r="J195" s="182">
        <v>0</v>
      </c>
      <c r="K195" s="182">
        <v>2</v>
      </c>
      <c r="L195" s="182">
        <v>94</v>
      </c>
      <c r="M195" s="182">
        <v>94</v>
      </c>
      <c r="N195" s="182">
        <v>1.3</v>
      </c>
      <c r="O195" s="182">
        <v>1.3</v>
      </c>
      <c r="P195" s="182"/>
      <c r="Q195" s="182"/>
      <c r="R195" s="182"/>
    </row>
    <row r="196" spans="2:18" x14ac:dyDescent="0.2">
      <c r="B196" s="182" t="s">
        <v>1183</v>
      </c>
      <c r="C196" s="182" t="s">
        <v>1184</v>
      </c>
      <c r="D196" s="182" t="s">
        <v>103</v>
      </c>
      <c r="E196" s="182">
        <v>978</v>
      </c>
      <c r="F196" s="182">
        <v>2.7091970000000001</v>
      </c>
      <c r="G196" s="182">
        <v>3.5155919999999998</v>
      </c>
      <c r="H196" s="182">
        <v>2.5421829300000001</v>
      </c>
      <c r="I196" s="182">
        <v>3.5248052099999998</v>
      </c>
      <c r="J196" s="182">
        <v>5.3660762799999997</v>
      </c>
      <c r="K196" s="182">
        <v>3</v>
      </c>
      <c r="L196" s="182">
        <v>246.3</v>
      </c>
      <c r="M196" s="182">
        <v>246.3</v>
      </c>
      <c r="N196" s="182">
        <v>2.33</v>
      </c>
      <c r="O196" s="182">
        <v>2.33</v>
      </c>
      <c r="P196" s="182">
        <v>11</v>
      </c>
      <c r="Q196" s="182">
        <v>375.03</v>
      </c>
      <c r="R196" s="182">
        <v>0.79</v>
      </c>
    </row>
    <row r="197" spans="2:18" x14ac:dyDescent="0.2">
      <c r="B197" s="182" t="s">
        <v>1181</v>
      </c>
      <c r="C197" s="182" t="s">
        <v>1182</v>
      </c>
      <c r="D197" s="182" t="s">
        <v>103</v>
      </c>
      <c r="E197" s="182">
        <v>640</v>
      </c>
      <c r="F197" s="182">
        <v>4.2077559999999998</v>
      </c>
      <c r="G197" s="182">
        <v>3.3858139999999999</v>
      </c>
      <c r="H197" s="182">
        <v>2.2552514000000001</v>
      </c>
      <c r="I197" s="182">
        <v>2.87481396</v>
      </c>
      <c r="J197" s="182">
        <v>4.7401949999999998E-2</v>
      </c>
      <c r="K197" s="182">
        <v>3</v>
      </c>
      <c r="L197" s="182">
        <v>307</v>
      </c>
      <c r="M197" s="182">
        <v>307</v>
      </c>
      <c r="N197" s="182">
        <v>3.28</v>
      </c>
      <c r="O197" s="182">
        <v>3.28</v>
      </c>
      <c r="P197" s="182">
        <v>1</v>
      </c>
      <c r="Q197" s="182">
        <v>5.0599999999999996</v>
      </c>
      <c r="R197" s="182">
        <v>0.01</v>
      </c>
    </row>
    <row r="198" spans="2:18" x14ac:dyDescent="0.2">
      <c r="B198" s="182" t="s">
        <v>1228</v>
      </c>
      <c r="C198" s="182" t="s">
        <v>1229</v>
      </c>
      <c r="D198" s="182" t="s">
        <v>103</v>
      </c>
      <c r="E198" s="182">
        <v>551</v>
      </c>
      <c r="F198" s="182">
        <v>0.25609999999999999</v>
      </c>
      <c r="G198" s="182">
        <v>4.5946680000000004</v>
      </c>
      <c r="H198" s="182">
        <v>2.3545152300000001</v>
      </c>
      <c r="I198" s="182">
        <v>0</v>
      </c>
      <c r="J198" s="182">
        <v>0.16151774999999999</v>
      </c>
      <c r="K198" s="182"/>
      <c r="L198" s="182"/>
      <c r="M198" s="182"/>
      <c r="N198" s="182"/>
      <c r="O198" s="182"/>
      <c r="P198" s="182">
        <v>1</v>
      </c>
      <c r="Q198" s="182">
        <v>20.04</v>
      </c>
      <c r="R198" s="182">
        <v>0.04</v>
      </c>
    </row>
    <row r="199" spans="2:18" x14ac:dyDescent="0.2">
      <c r="B199" s="182" t="s">
        <v>1226</v>
      </c>
      <c r="C199" s="182" t="s">
        <v>1227</v>
      </c>
      <c r="D199" s="182" t="s">
        <v>103</v>
      </c>
      <c r="E199" s="182">
        <v>967</v>
      </c>
      <c r="F199" s="182">
        <v>1.089272</v>
      </c>
      <c r="G199" s="182">
        <v>5.7815000000000003</v>
      </c>
      <c r="H199" s="182">
        <v>3.8863409600000001</v>
      </c>
      <c r="I199" s="182">
        <v>1.40339032</v>
      </c>
      <c r="J199" s="182">
        <v>0</v>
      </c>
      <c r="K199" s="182">
        <v>1</v>
      </c>
      <c r="L199" s="182">
        <v>99.2</v>
      </c>
      <c r="M199" s="182">
        <v>99.2</v>
      </c>
      <c r="N199" s="182">
        <v>1.92</v>
      </c>
      <c r="O199" s="182">
        <v>1.92</v>
      </c>
      <c r="P199" s="182"/>
      <c r="Q199" s="182"/>
      <c r="R199" s="182"/>
    </row>
    <row r="200" spans="2:18" x14ac:dyDescent="0.2">
      <c r="B200" s="182" t="s">
        <v>1232</v>
      </c>
      <c r="C200" s="182" t="s">
        <v>1233</v>
      </c>
      <c r="D200" s="182" t="s">
        <v>103</v>
      </c>
      <c r="E200" s="182">
        <v>1298</v>
      </c>
      <c r="F200" s="182">
        <v>5.8826140000000002</v>
      </c>
      <c r="G200" s="182">
        <v>13.376010000000001</v>
      </c>
      <c r="H200" s="182">
        <v>5.9682140700000001</v>
      </c>
      <c r="I200" s="182">
        <v>2.6480700000000002E-3</v>
      </c>
      <c r="J200" s="182">
        <v>0.76545370999999995</v>
      </c>
      <c r="K200" s="182">
        <v>1</v>
      </c>
      <c r="L200" s="182">
        <v>0.1</v>
      </c>
      <c r="M200" s="182">
        <v>0.1</v>
      </c>
      <c r="N200" s="182">
        <v>0</v>
      </c>
      <c r="O200" s="182">
        <v>0</v>
      </c>
      <c r="P200" s="182">
        <v>2</v>
      </c>
      <c r="Q200" s="182">
        <v>40.31</v>
      </c>
      <c r="R200" s="182">
        <v>0.08</v>
      </c>
    </row>
    <row r="201" spans="2:18" x14ac:dyDescent="0.2">
      <c r="B201" s="182" t="s">
        <v>1220</v>
      </c>
      <c r="C201" s="182" t="s">
        <v>1221</v>
      </c>
      <c r="D201" s="182" t="s">
        <v>103</v>
      </c>
      <c r="E201" s="182">
        <v>55</v>
      </c>
      <c r="F201" s="182">
        <v>0.17780000000000001</v>
      </c>
      <c r="G201" s="182">
        <v>1.6898599999999999</v>
      </c>
      <c r="H201" s="182">
        <v>0.56262206000000003</v>
      </c>
      <c r="I201" s="182">
        <v>3.0577179999999999E-2</v>
      </c>
      <c r="J201" s="182">
        <v>0</v>
      </c>
      <c r="K201" s="182">
        <v>1</v>
      </c>
      <c r="L201" s="182">
        <v>38</v>
      </c>
      <c r="M201" s="182">
        <v>38</v>
      </c>
      <c r="N201" s="182">
        <v>0.35</v>
      </c>
      <c r="O201" s="182">
        <v>0.35</v>
      </c>
      <c r="P201" s="182"/>
      <c r="Q201" s="182"/>
      <c r="R201" s="182"/>
    </row>
    <row r="202" spans="2:18" x14ac:dyDescent="0.2">
      <c r="B202" s="182" t="s">
        <v>1230</v>
      </c>
      <c r="C202" s="182" t="s">
        <v>1231</v>
      </c>
      <c r="D202" s="182" t="s">
        <v>103</v>
      </c>
      <c r="E202" s="182">
        <v>844</v>
      </c>
      <c r="F202" s="182">
        <v>2.7206320000000002</v>
      </c>
      <c r="G202" s="182">
        <v>5.2184980000000003</v>
      </c>
      <c r="H202" s="182">
        <v>4.9132738900000001</v>
      </c>
      <c r="I202" s="182">
        <v>0.19850298</v>
      </c>
      <c r="J202" s="182">
        <v>0</v>
      </c>
      <c r="K202" s="182">
        <v>6</v>
      </c>
      <c r="L202" s="182">
        <v>16.100000000000001</v>
      </c>
      <c r="M202" s="182">
        <v>16.100000000000001</v>
      </c>
      <c r="N202" s="182">
        <v>0.09</v>
      </c>
      <c r="O202" s="182">
        <v>0.09</v>
      </c>
      <c r="P202" s="182"/>
      <c r="Q202" s="182"/>
      <c r="R202" s="182"/>
    </row>
    <row r="203" spans="2:18" x14ac:dyDescent="0.2">
      <c r="B203" s="182" t="s">
        <v>1222</v>
      </c>
      <c r="C203" s="182" t="s">
        <v>1223</v>
      </c>
      <c r="D203" s="182" t="s">
        <v>103</v>
      </c>
      <c r="E203" s="182">
        <v>381</v>
      </c>
      <c r="F203" s="182">
        <v>0.32013999999999998</v>
      </c>
      <c r="G203" s="182">
        <v>4.6716699999999998</v>
      </c>
      <c r="H203" s="182">
        <v>2.2116210399999998</v>
      </c>
      <c r="I203" s="182">
        <v>0</v>
      </c>
      <c r="J203" s="182">
        <v>0.39940532000000001</v>
      </c>
      <c r="K203" s="182"/>
      <c r="L203" s="182"/>
      <c r="M203" s="182"/>
      <c r="N203" s="182"/>
      <c r="O203" s="182"/>
      <c r="P203" s="182">
        <v>4</v>
      </c>
      <c r="Q203" s="182">
        <v>71.650000000000006</v>
      </c>
      <c r="R203" s="182">
        <v>0.14000000000000001</v>
      </c>
    </row>
    <row r="204" spans="2:18" x14ac:dyDescent="0.2">
      <c r="B204" s="182" t="s">
        <v>1224</v>
      </c>
      <c r="C204" s="182" t="s">
        <v>1225</v>
      </c>
      <c r="D204" s="182" t="s">
        <v>103</v>
      </c>
      <c r="E204" s="182">
        <v>399</v>
      </c>
      <c r="F204" s="182">
        <v>0.41004299999999999</v>
      </c>
      <c r="G204" s="182">
        <v>4.0982440000000002</v>
      </c>
      <c r="H204" s="182">
        <v>0</v>
      </c>
      <c r="I204" s="182">
        <v>3.7482649999999999E-2</v>
      </c>
      <c r="J204" s="182">
        <v>0.30372359999999998</v>
      </c>
      <c r="K204" s="182">
        <v>3</v>
      </c>
      <c r="L204" s="182">
        <v>6.4</v>
      </c>
      <c r="M204" s="182">
        <v>6.4</v>
      </c>
      <c r="N204" s="182">
        <v>0.09</v>
      </c>
      <c r="O204" s="182">
        <v>0.09</v>
      </c>
      <c r="P204" s="182">
        <v>2</v>
      </c>
      <c r="Q204" s="182">
        <v>52.03</v>
      </c>
      <c r="R204" s="182">
        <v>0.12</v>
      </c>
    </row>
    <row r="205" spans="2:18" x14ac:dyDescent="0.2">
      <c r="B205" s="182" t="s">
        <v>1218</v>
      </c>
      <c r="C205" s="182" t="s">
        <v>1219</v>
      </c>
      <c r="D205" s="182" t="s">
        <v>103</v>
      </c>
      <c r="E205" s="182">
        <v>611</v>
      </c>
      <c r="F205" s="182">
        <v>3.4876330000000002</v>
      </c>
      <c r="G205" s="182">
        <v>3.345313</v>
      </c>
      <c r="H205" s="182">
        <v>2.2586808600000001</v>
      </c>
      <c r="I205" s="182">
        <v>5.1337479999999998E-2</v>
      </c>
      <c r="J205" s="182">
        <v>0</v>
      </c>
      <c r="K205" s="182">
        <v>2</v>
      </c>
      <c r="L205" s="182">
        <v>5.7</v>
      </c>
      <c r="M205" s="182">
        <v>5.7</v>
      </c>
      <c r="N205" s="182">
        <v>0.61</v>
      </c>
      <c r="O205" s="182">
        <v>0.61</v>
      </c>
      <c r="P205" s="182"/>
      <c r="Q205" s="182"/>
      <c r="R205" s="182"/>
    </row>
    <row r="206" spans="2:18" x14ac:dyDescent="0.2">
      <c r="B206" s="182" t="s">
        <v>352</v>
      </c>
      <c r="C206" s="182" t="s">
        <v>353</v>
      </c>
      <c r="D206" s="182" t="s">
        <v>237</v>
      </c>
      <c r="E206" s="182">
        <v>728</v>
      </c>
      <c r="F206" s="182">
        <v>56.406188</v>
      </c>
      <c r="G206" s="182">
        <v>0.1842</v>
      </c>
      <c r="H206" s="182">
        <v>0</v>
      </c>
      <c r="I206" s="182">
        <v>2.4637309999999999E-2</v>
      </c>
      <c r="J206" s="182">
        <v>0.15186179999999999</v>
      </c>
      <c r="K206" s="182">
        <v>1</v>
      </c>
      <c r="L206" s="182">
        <v>2.2999999999999998</v>
      </c>
      <c r="M206" s="182">
        <v>2.2999999999999998</v>
      </c>
      <c r="N206" s="182">
        <v>1.02</v>
      </c>
      <c r="O206" s="182">
        <v>1.02</v>
      </c>
      <c r="P206" s="182">
        <v>3</v>
      </c>
      <c r="Q206" s="182">
        <v>14.26</v>
      </c>
      <c r="R206" s="182">
        <v>0.03</v>
      </c>
    </row>
    <row r="207" spans="2:18" x14ac:dyDescent="0.2">
      <c r="B207" s="182" t="s">
        <v>356</v>
      </c>
      <c r="C207" s="182" t="s">
        <v>357</v>
      </c>
      <c r="D207" s="182" t="s">
        <v>237</v>
      </c>
      <c r="E207" s="182">
        <v>519</v>
      </c>
      <c r="F207" s="182">
        <v>52.253852000000002</v>
      </c>
      <c r="G207" s="182">
        <v>3.4168829999999999</v>
      </c>
      <c r="H207" s="182">
        <v>0</v>
      </c>
      <c r="I207" s="182">
        <v>3.01542237</v>
      </c>
      <c r="J207" s="182">
        <v>0</v>
      </c>
      <c r="K207" s="182">
        <v>1</v>
      </c>
      <c r="L207" s="182">
        <v>397.1</v>
      </c>
      <c r="M207" s="182">
        <v>397.1</v>
      </c>
      <c r="N207" s="182">
        <v>0.96</v>
      </c>
      <c r="O207" s="182">
        <v>0.96</v>
      </c>
      <c r="P207" s="182"/>
      <c r="Q207" s="182"/>
      <c r="R207" s="182"/>
    </row>
    <row r="208" spans="2:18" x14ac:dyDescent="0.2">
      <c r="B208" s="182" t="s">
        <v>354</v>
      </c>
      <c r="C208" s="182" t="s">
        <v>355</v>
      </c>
      <c r="D208" s="182" t="s">
        <v>237</v>
      </c>
      <c r="E208" s="182">
        <v>582</v>
      </c>
      <c r="F208" s="182">
        <v>98.40616</v>
      </c>
      <c r="G208" s="182">
        <v>1.9749479999999999</v>
      </c>
      <c r="H208" s="182">
        <v>0</v>
      </c>
      <c r="I208" s="182">
        <v>0</v>
      </c>
      <c r="J208" s="182">
        <v>6.3202599999999998E-2</v>
      </c>
      <c r="K208" s="182"/>
      <c r="L208" s="182"/>
      <c r="M208" s="182"/>
      <c r="N208" s="182"/>
      <c r="O208" s="182"/>
      <c r="P208" s="182">
        <v>1</v>
      </c>
      <c r="Q208" s="182">
        <v>7.42</v>
      </c>
      <c r="R208" s="182">
        <v>0.03</v>
      </c>
    </row>
    <row r="209" spans="2:18" x14ac:dyDescent="0.2">
      <c r="B209" s="182" t="s">
        <v>1236</v>
      </c>
      <c r="C209" s="182" t="s">
        <v>1237</v>
      </c>
      <c r="D209" s="182" t="s">
        <v>103</v>
      </c>
      <c r="E209" s="182">
        <v>745</v>
      </c>
      <c r="F209" s="182">
        <v>2.396487</v>
      </c>
      <c r="G209" s="182">
        <v>4.5353690000000002</v>
      </c>
      <c r="H209" s="182">
        <v>4.7059820400000003</v>
      </c>
      <c r="I209" s="182">
        <v>4.7109300000000003E-3</v>
      </c>
      <c r="J209" s="182">
        <v>0.47050824000000002</v>
      </c>
      <c r="K209" s="182">
        <v>1</v>
      </c>
      <c r="L209" s="182">
        <v>0.4</v>
      </c>
      <c r="M209" s="182">
        <v>0.4</v>
      </c>
      <c r="N209" s="182">
        <v>0</v>
      </c>
      <c r="O209" s="182">
        <v>0</v>
      </c>
      <c r="P209" s="182">
        <v>4</v>
      </c>
      <c r="Q209" s="182">
        <v>43.17</v>
      </c>
      <c r="R209" s="182">
        <v>0.11</v>
      </c>
    </row>
    <row r="210" spans="2:18" x14ac:dyDescent="0.2">
      <c r="B210" s="182" t="s">
        <v>1238</v>
      </c>
      <c r="C210" s="182" t="s">
        <v>1239</v>
      </c>
      <c r="D210" s="182" t="s">
        <v>103</v>
      </c>
      <c r="E210" s="182">
        <v>686</v>
      </c>
      <c r="F210" s="182">
        <v>4.7075230000000001</v>
      </c>
      <c r="G210" s="182">
        <v>0.93623599999999996</v>
      </c>
      <c r="H210" s="182">
        <v>1.69567774</v>
      </c>
      <c r="I210" s="182">
        <v>1.5946950000000001E-2</v>
      </c>
      <c r="J210" s="182">
        <v>2.8967860000000002E-2</v>
      </c>
      <c r="K210" s="182">
        <v>2</v>
      </c>
      <c r="L210" s="182">
        <v>1.6</v>
      </c>
      <c r="M210" s="182">
        <v>1.1000000000000001</v>
      </c>
      <c r="N210" s="182">
        <v>0</v>
      </c>
      <c r="O210" s="182">
        <v>0</v>
      </c>
      <c r="P210" s="182">
        <v>3</v>
      </c>
      <c r="Q210" s="182">
        <v>2.89</v>
      </c>
      <c r="R210" s="182">
        <v>0.01</v>
      </c>
    </row>
    <row r="211" spans="2:18" x14ac:dyDescent="0.2">
      <c r="B211" s="182" t="s">
        <v>336</v>
      </c>
      <c r="C211" s="182" t="s">
        <v>337</v>
      </c>
      <c r="D211" s="182" t="s">
        <v>237</v>
      </c>
      <c r="E211" s="182">
        <v>21</v>
      </c>
      <c r="F211" s="182">
        <v>4.3959830000000002</v>
      </c>
      <c r="G211" s="182">
        <v>0.15889</v>
      </c>
      <c r="H211" s="182">
        <v>0.13336791000000001</v>
      </c>
      <c r="I211" s="182">
        <v>3.3122840000000001E-2</v>
      </c>
      <c r="J211" s="182">
        <v>5.091321E-2</v>
      </c>
      <c r="K211" s="182">
        <v>1</v>
      </c>
      <c r="L211" s="182">
        <v>107.8</v>
      </c>
      <c r="M211" s="182">
        <v>107.8</v>
      </c>
      <c r="N211" s="182">
        <v>0.9</v>
      </c>
      <c r="O211" s="182">
        <v>0.9</v>
      </c>
      <c r="P211" s="182">
        <v>2</v>
      </c>
      <c r="Q211" s="182">
        <v>165.71</v>
      </c>
      <c r="R211" s="182">
        <v>0.38</v>
      </c>
    </row>
    <row r="212" spans="2:18" x14ac:dyDescent="0.2">
      <c r="B212" s="182" t="s">
        <v>1240</v>
      </c>
      <c r="C212" s="182" t="s">
        <v>1241</v>
      </c>
      <c r="D212" s="182" t="s">
        <v>103</v>
      </c>
      <c r="E212" s="182">
        <v>1098</v>
      </c>
      <c r="F212" s="182">
        <v>11.371943999999999</v>
      </c>
      <c r="G212" s="182">
        <v>8.4871599999999994</v>
      </c>
      <c r="H212" s="182">
        <v>5.0489281000000004</v>
      </c>
      <c r="I212" s="182">
        <v>8.1636699999999996E-3</v>
      </c>
      <c r="J212" s="182">
        <v>4.7401949999999998E-2</v>
      </c>
      <c r="K212" s="182">
        <v>2</v>
      </c>
      <c r="L212" s="182">
        <v>0.5</v>
      </c>
      <c r="M212" s="182">
        <v>0.5</v>
      </c>
      <c r="N212" s="182">
        <v>0</v>
      </c>
      <c r="O212" s="182">
        <v>0</v>
      </c>
      <c r="P212" s="182">
        <v>1</v>
      </c>
      <c r="Q212" s="182">
        <v>2.95</v>
      </c>
      <c r="R212" s="182">
        <v>0.01</v>
      </c>
    </row>
    <row r="213" spans="2:18" x14ac:dyDescent="0.2">
      <c r="B213" s="182" t="s">
        <v>1242</v>
      </c>
      <c r="C213" s="182" t="s">
        <v>1243</v>
      </c>
      <c r="D213" s="182" t="s">
        <v>103</v>
      </c>
      <c r="E213" s="182">
        <v>771</v>
      </c>
      <c r="F213" s="182">
        <v>5.0729319999999998</v>
      </c>
      <c r="G213" s="182">
        <v>3.6452849999999999</v>
      </c>
      <c r="H213" s="182">
        <v>4.3439834299999998</v>
      </c>
      <c r="I213" s="182">
        <v>2.3846691999999998</v>
      </c>
      <c r="J213" s="182">
        <v>0.30021235000000002</v>
      </c>
      <c r="K213" s="182">
        <v>6</v>
      </c>
      <c r="L213" s="182">
        <v>211.4</v>
      </c>
      <c r="M213" s="182">
        <v>24.8</v>
      </c>
      <c r="N213" s="182">
        <v>1.35</v>
      </c>
      <c r="O213" s="182">
        <v>0.33</v>
      </c>
      <c r="P213" s="182">
        <v>1</v>
      </c>
      <c r="Q213" s="182">
        <v>26.61</v>
      </c>
      <c r="R213" s="182">
        <v>0.1</v>
      </c>
    </row>
    <row r="214" spans="2:18" x14ac:dyDescent="0.2">
      <c r="B214" s="182" t="s">
        <v>1234</v>
      </c>
      <c r="C214" s="182" t="s">
        <v>1235</v>
      </c>
      <c r="D214" s="182" t="s">
        <v>103</v>
      </c>
      <c r="E214" s="182">
        <v>435</v>
      </c>
      <c r="F214" s="182">
        <v>5.4043419999999998</v>
      </c>
      <c r="G214" s="182">
        <v>3.3382900000000002</v>
      </c>
      <c r="H214" s="182">
        <v>3.6544713199999999</v>
      </c>
      <c r="I214" s="182">
        <v>0.11480343</v>
      </c>
      <c r="J214" s="182">
        <v>0.41564487</v>
      </c>
      <c r="K214" s="182">
        <v>2</v>
      </c>
      <c r="L214" s="182">
        <v>18</v>
      </c>
      <c r="M214" s="182">
        <v>18</v>
      </c>
      <c r="N214" s="182">
        <v>0.03</v>
      </c>
      <c r="O214" s="182">
        <v>0.03</v>
      </c>
      <c r="P214" s="182">
        <v>9</v>
      </c>
      <c r="Q214" s="182">
        <v>65.31</v>
      </c>
      <c r="R214" s="182">
        <v>0.15</v>
      </c>
    </row>
    <row r="215" spans="2:18" x14ac:dyDescent="0.2">
      <c r="B215" s="182" t="s">
        <v>340</v>
      </c>
      <c r="C215" s="182" t="s">
        <v>341</v>
      </c>
      <c r="D215" s="182" t="s">
        <v>237</v>
      </c>
      <c r="E215" s="182">
        <v>555</v>
      </c>
      <c r="F215" s="182">
        <v>39.496363000000002</v>
      </c>
      <c r="G215" s="182">
        <v>9.3252199999999998</v>
      </c>
      <c r="H215" s="182">
        <v>4.3249308700000002</v>
      </c>
      <c r="I215" s="182">
        <v>1.04461315</v>
      </c>
      <c r="J215" s="182">
        <v>1.053377E-2</v>
      </c>
      <c r="K215" s="182">
        <v>6</v>
      </c>
      <c r="L215" s="182">
        <v>128.69999999999999</v>
      </c>
      <c r="M215" s="182">
        <v>8</v>
      </c>
      <c r="N215" s="182">
        <v>0.78</v>
      </c>
      <c r="O215" s="182">
        <v>0.02</v>
      </c>
      <c r="P215" s="182">
        <v>1</v>
      </c>
      <c r="Q215" s="182">
        <v>1.3</v>
      </c>
      <c r="R215" s="182">
        <v>0</v>
      </c>
    </row>
    <row r="216" spans="2:18" x14ac:dyDescent="0.2">
      <c r="B216" s="182" t="s">
        <v>338</v>
      </c>
      <c r="C216" s="182" t="s">
        <v>339</v>
      </c>
      <c r="D216" s="182" t="s">
        <v>237</v>
      </c>
      <c r="E216" s="182">
        <v>458</v>
      </c>
      <c r="F216" s="182">
        <v>52.319139999999997</v>
      </c>
      <c r="G216" s="182">
        <v>1.06185</v>
      </c>
      <c r="H216" s="182">
        <v>3.7411604600000001</v>
      </c>
      <c r="I216" s="182">
        <v>0.68985929999999995</v>
      </c>
      <c r="J216" s="182">
        <v>4.9925664699999999</v>
      </c>
      <c r="K216" s="182">
        <v>17</v>
      </c>
      <c r="L216" s="182">
        <v>103</v>
      </c>
      <c r="M216" s="182">
        <v>27.3</v>
      </c>
      <c r="N216" s="182">
        <v>1.45</v>
      </c>
      <c r="O216" s="182">
        <v>1.25</v>
      </c>
      <c r="P216" s="182">
        <v>20</v>
      </c>
      <c r="Q216" s="182">
        <v>745.09</v>
      </c>
      <c r="R216" s="182">
        <v>1.55</v>
      </c>
    </row>
    <row r="217" spans="2:18" x14ac:dyDescent="0.2">
      <c r="B217" s="182" t="s">
        <v>1248</v>
      </c>
      <c r="C217" s="182" t="s">
        <v>1249</v>
      </c>
      <c r="D217" s="182" t="s">
        <v>103</v>
      </c>
      <c r="E217" s="182">
        <v>1164</v>
      </c>
      <c r="F217" s="182">
        <v>3.5066E-2</v>
      </c>
      <c r="G217" s="182">
        <v>11.695855</v>
      </c>
      <c r="H217" s="182">
        <v>5.0273987099999999</v>
      </c>
      <c r="I217" s="182">
        <v>6.9157099999999999E-2</v>
      </c>
      <c r="J217" s="182">
        <v>5.2668799999999998E-3</v>
      </c>
      <c r="K217" s="182">
        <v>3</v>
      </c>
      <c r="L217" s="182">
        <v>4.0999999999999996</v>
      </c>
      <c r="M217" s="182">
        <v>4.0999999999999996</v>
      </c>
      <c r="N217" s="182">
        <v>0.03</v>
      </c>
      <c r="O217" s="182">
        <v>0.03</v>
      </c>
      <c r="P217" s="182">
        <v>1</v>
      </c>
      <c r="Q217" s="182">
        <v>0.31</v>
      </c>
      <c r="R217" s="182">
        <v>0</v>
      </c>
    </row>
    <row r="218" spans="2:18" x14ac:dyDescent="0.2">
      <c r="B218" s="182" t="s">
        <v>1250</v>
      </c>
      <c r="C218" s="182" t="s">
        <v>1251</v>
      </c>
      <c r="D218" s="182" t="s">
        <v>103</v>
      </c>
      <c r="E218" s="182">
        <v>863</v>
      </c>
      <c r="F218" s="182">
        <v>0.94988099999999998</v>
      </c>
      <c r="G218" s="182">
        <v>6.2931400000000002</v>
      </c>
      <c r="H218" s="182">
        <v>4.5609920700000002</v>
      </c>
      <c r="I218" s="182">
        <v>0.11110198</v>
      </c>
      <c r="J218" s="182">
        <v>0</v>
      </c>
      <c r="K218" s="182">
        <v>4</v>
      </c>
      <c r="L218" s="182">
        <v>8.8000000000000007</v>
      </c>
      <c r="M218" s="182">
        <v>8.8000000000000007</v>
      </c>
      <c r="N218" s="182">
        <v>0.04</v>
      </c>
      <c r="O218" s="182">
        <v>0.04</v>
      </c>
      <c r="P218" s="182"/>
      <c r="Q218" s="182"/>
      <c r="R218" s="182"/>
    </row>
    <row r="219" spans="2:18" x14ac:dyDescent="0.2">
      <c r="B219" s="182" t="s">
        <v>1252</v>
      </c>
      <c r="C219" s="182" t="s">
        <v>1253</v>
      </c>
      <c r="D219" s="182" t="s">
        <v>103</v>
      </c>
      <c r="E219" s="182">
        <v>219</v>
      </c>
      <c r="F219" s="182">
        <v>0.89963700000000002</v>
      </c>
      <c r="G219" s="182">
        <v>5.6904149999999998</v>
      </c>
      <c r="H219" s="182">
        <v>4.0854401999999999</v>
      </c>
      <c r="I219" s="182">
        <v>0</v>
      </c>
      <c r="J219" s="182">
        <v>0.11805134</v>
      </c>
      <c r="K219" s="182"/>
      <c r="L219" s="182"/>
      <c r="M219" s="182"/>
      <c r="N219" s="182"/>
      <c r="O219" s="182"/>
      <c r="P219" s="182">
        <v>2</v>
      </c>
      <c r="Q219" s="182">
        <v>36.840000000000003</v>
      </c>
      <c r="R219" s="182">
        <v>0.06</v>
      </c>
    </row>
    <row r="220" spans="2:18" x14ac:dyDescent="0.2">
      <c r="B220" s="182" t="s">
        <v>1246</v>
      </c>
      <c r="C220" s="182" t="s">
        <v>1247</v>
      </c>
      <c r="D220" s="182" t="s">
        <v>103</v>
      </c>
      <c r="E220" s="182">
        <v>1164</v>
      </c>
      <c r="F220" s="182">
        <v>4.1601780000000002</v>
      </c>
      <c r="G220" s="182">
        <v>6.6299919999999997</v>
      </c>
      <c r="H220" s="182">
        <v>3.9617890899999999</v>
      </c>
      <c r="I220" s="182">
        <v>9.3940720000000005E-2</v>
      </c>
      <c r="J220" s="182">
        <v>0.14045021999999999</v>
      </c>
      <c r="K220" s="182">
        <v>3</v>
      </c>
      <c r="L220" s="182">
        <v>5.5</v>
      </c>
      <c r="M220" s="182">
        <v>5.5</v>
      </c>
      <c r="N220" s="182">
        <v>0.04</v>
      </c>
      <c r="O220" s="182">
        <v>0.04</v>
      </c>
      <c r="P220" s="182">
        <v>2</v>
      </c>
      <c r="Q220" s="182">
        <v>8.25</v>
      </c>
      <c r="R220" s="182">
        <v>0.02</v>
      </c>
    </row>
    <row r="221" spans="2:18" x14ac:dyDescent="0.2">
      <c r="B221" s="182" t="s">
        <v>1256</v>
      </c>
      <c r="C221" s="182" t="s">
        <v>1257</v>
      </c>
      <c r="D221" s="182" t="s">
        <v>103</v>
      </c>
      <c r="E221" s="182">
        <v>1195</v>
      </c>
      <c r="F221" s="182">
        <v>7.1012320000000004</v>
      </c>
      <c r="G221" s="182">
        <v>1.446078</v>
      </c>
      <c r="H221" s="182">
        <v>4.2176649599999996</v>
      </c>
      <c r="I221" s="182">
        <v>0.37787748999999998</v>
      </c>
      <c r="J221" s="182">
        <v>0</v>
      </c>
      <c r="K221" s="182">
        <v>5</v>
      </c>
      <c r="L221" s="182">
        <v>21.6</v>
      </c>
      <c r="M221" s="182">
        <v>21.6</v>
      </c>
      <c r="N221" s="182">
        <v>0.11</v>
      </c>
      <c r="O221" s="182">
        <v>0.11</v>
      </c>
      <c r="P221" s="182"/>
      <c r="Q221" s="182"/>
      <c r="R221" s="182"/>
    </row>
    <row r="222" spans="2:18" x14ac:dyDescent="0.2">
      <c r="B222" s="182" t="s">
        <v>1254</v>
      </c>
      <c r="C222" s="182" t="s">
        <v>1255</v>
      </c>
      <c r="D222" s="182" t="s">
        <v>103</v>
      </c>
      <c r="E222" s="182">
        <v>1542</v>
      </c>
      <c r="F222" s="182">
        <v>1.890876</v>
      </c>
      <c r="G222" s="182">
        <v>3.5383870000000002</v>
      </c>
      <c r="H222" s="182">
        <v>4.8667856399999998</v>
      </c>
      <c r="I222" s="182">
        <v>5.1790999999999998E-3</v>
      </c>
      <c r="J222" s="182">
        <v>1.49491705</v>
      </c>
      <c r="K222" s="182">
        <v>2</v>
      </c>
      <c r="L222" s="182">
        <v>0.2</v>
      </c>
      <c r="M222" s="182">
        <v>0.2</v>
      </c>
      <c r="N222" s="182">
        <v>0.02</v>
      </c>
      <c r="O222" s="182">
        <v>0.02</v>
      </c>
      <c r="P222" s="182">
        <v>2</v>
      </c>
      <c r="Q222" s="182">
        <v>66.260000000000005</v>
      </c>
      <c r="R222" s="182">
        <v>0.13</v>
      </c>
    </row>
    <row r="223" spans="2:18" x14ac:dyDescent="0.2">
      <c r="B223" s="182" t="s">
        <v>1258</v>
      </c>
      <c r="C223" s="182" t="s">
        <v>1259</v>
      </c>
      <c r="D223" s="182" t="s">
        <v>103</v>
      </c>
      <c r="E223" s="182">
        <v>179</v>
      </c>
      <c r="F223" s="182"/>
      <c r="G223" s="182">
        <v>3.6160540000000001</v>
      </c>
      <c r="H223" s="182">
        <v>3.0404073500000002</v>
      </c>
      <c r="I223" s="182">
        <v>0</v>
      </c>
      <c r="J223" s="182">
        <v>0.20540844999999999</v>
      </c>
      <c r="K223" s="182"/>
      <c r="L223" s="182"/>
      <c r="M223" s="182"/>
      <c r="N223" s="182"/>
      <c r="O223" s="182"/>
      <c r="P223" s="182">
        <v>1</v>
      </c>
      <c r="Q223" s="182">
        <v>78.44</v>
      </c>
      <c r="R223" s="182">
        <v>0.15</v>
      </c>
    </row>
    <row r="224" spans="2:18" x14ac:dyDescent="0.2">
      <c r="B224" s="182" t="s">
        <v>1244</v>
      </c>
      <c r="C224" s="182" t="s">
        <v>1245</v>
      </c>
      <c r="D224" s="182" t="s">
        <v>103</v>
      </c>
      <c r="E224" s="182">
        <v>886</v>
      </c>
      <c r="F224" s="182">
        <v>5.6338670000000004</v>
      </c>
      <c r="G224" s="182">
        <v>3.9757820000000001</v>
      </c>
      <c r="H224" s="182">
        <v>3.4309848000000001</v>
      </c>
      <c r="I224" s="182">
        <v>0.62698533000000001</v>
      </c>
      <c r="J224" s="182">
        <v>0.18653544999999999</v>
      </c>
      <c r="K224" s="182">
        <v>5</v>
      </c>
      <c r="L224" s="182">
        <v>48.4</v>
      </c>
      <c r="M224" s="182">
        <v>48.4</v>
      </c>
      <c r="N224" s="182">
        <v>0.23</v>
      </c>
      <c r="O224" s="182">
        <v>0.23</v>
      </c>
      <c r="P224" s="182">
        <v>1</v>
      </c>
      <c r="Q224" s="182">
        <v>14.39</v>
      </c>
      <c r="R224" s="182">
        <v>0.03</v>
      </c>
    </row>
    <row r="225" spans="2:18" x14ac:dyDescent="0.2">
      <c r="B225" s="182" t="s">
        <v>1260</v>
      </c>
      <c r="C225" s="182" t="s">
        <v>1261</v>
      </c>
      <c r="D225" s="182" t="s">
        <v>103</v>
      </c>
      <c r="E225" s="182">
        <v>175</v>
      </c>
      <c r="F225" s="182">
        <v>1.6872609999999999</v>
      </c>
      <c r="G225" s="182">
        <v>1.2709619999999999</v>
      </c>
      <c r="H225" s="182">
        <v>3.78136136</v>
      </c>
      <c r="I225" s="182">
        <v>7.6179609999999995E-2</v>
      </c>
      <c r="J225" s="182">
        <v>0</v>
      </c>
      <c r="K225" s="182">
        <v>1</v>
      </c>
      <c r="L225" s="182">
        <v>29.8</v>
      </c>
      <c r="M225" s="182">
        <v>29.8</v>
      </c>
      <c r="N225" s="182">
        <v>0.23</v>
      </c>
      <c r="O225" s="182">
        <v>0.23</v>
      </c>
      <c r="P225" s="182"/>
      <c r="Q225" s="182"/>
      <c r="R225" s="182"/>
    </row>
    <row r="226" spans="2:18" x14ac:dyDescent="0.2">
      <c r="B226" s="182" t="s">
        <v>1278</v>
      </c>
      <c r="C226" s="182" t="s">
        <v>1279</v>
      </c>
      <c r="D226" s="182" t="s">
        <v>103</v>
      </c>
      <c r="E226" s="182">
        <v>220</v>
      </c>
      <c r="F226" s="182">
        <v>4.8669999999999998E-2</v>
      </c>
      <c r="G226" s="182">
        <v>1.75075</v>
      </c>
      <c r="H226" s="182">
        <v>1.1551566499999999</v>
      </c>
      <c r="I226" s="182">
        <v>0</v>
      </c>
      <c r="J226" s="182">
        <v>0.12816083</v>
      </c>
      <c r="K226" s="182"/>
      <c r="L226" s="182"/>
      <c r="M226" s="182"/>
      <c r="N226" s="182"/>
      <c r="O226" s="182"/>
      <c r="P226" s="182">
        <v>3</v>
      </c>
      <c r="Q226" s="182">
        <v>39.82</v>
      </c>
      <c r="R226" s="182">
        <v>0.09</v>
      </c>
    </row>
    <row r="227" spans="2:18" x14ac:dyDescent="0.2">
      <c r="B227" s="182" t="s">
        <v>1292</v>
      </c>
      <c r="C227" s="182" t="s">
        <v>1293</v>
      </c>
      <c r="D227" s="182" t="s">
        <v>103</v>
      </c>
      <c r="E227" s="182">
        <v>630</v>
      </c>
      <c r="F227" s="182">
        <v>3.3907159999999998</v>
      </c>
      <c r="G227" s="182">
        <v>4.8487499999999999</v>
      </c>
      <c r="H227" s="182">
        <v>1.8353330000000001</v>
      </c>
      <c r="I227" s="182">
        <v>1.07542442</v>
      </c>
      <c r="J227" s="182">
        <v>0</v>
      </c>
      <c r="K227" s="182">
        <v>1</v>
      </c>
      <c r="L227" s="182">
        <v>116.7</v>
      </c>
      <c r="M227" s="182">
        <v>116.7</v>
      </c>
      <c r="N227" s="182">
        <v>1.48</v>
      </c>
      <c r="O227" s="182">
        <v>1.48</v>
      </c>
      <c r="P227" s="182"/>
      <c r="Q227" s="182"/>
      <c r="R227" s="182"/>
    </row>
    <row r="228" spans="2:18" x14ac:dyDescent="0.2">
      <c r="B228" s="182" t="s">
        <v>1280</v>
      </c>
      <c r="C228" s="182" t="s">
        <v>1281</v>
      </c>
      <c r="D228" s="182" t="s">
        <v>103</v>
      </c>
      <c r="E228" s="182">
        <v>1266</v>
      </c>
      <c r="F228" s="182">
        <v>6.4012799999999999</v>
      </c>
      <c r="G228" s="182">
        <v>2.9623499999999998</v>
      </c>
      <c r="H228" s="182">
        <v>3.5220560399999998</v>
      </c>
      <c r="I228" s="182">
        <v>0.33263293999999999</v>
      </c>
      <c r="J228" s="182">
        <v>4.9469201500000004</v>
      </c>
      <c r="K228" s="182">
        <v>2</v>
      </c>
      <c r="L228" s="182">
        <v>18</v>
      </c>
      <c r="M228" s="182">
        <v>18</v>
      </c>
      <c r="N228" s="182">
        <v>0.09</v>
      </c>
      <c r="O228" s="182">
        <v>0.09</v>
      </c>
      <c r="P228" s="182">
        <v>4</v>
      </c>
      <c r="Q228" s="182">
        <v>267.08999999999997</v>
      </c>
      <c r="R228" s="182">
        <v>0.52</v>
      </c>
    </row>
    <row r="229" spans="2:18" x14ac:dyDescent="0.2">
      <c r="B229" s="182" t="s">
        <v>1284</v>
      </c>
      <c r="C229" s="182" t="s">
        <v>1285</v>
      </c>
      <c r="D229" s="182" t="s">
        <v>103</v>
      </c>
      <c r="E229" s="182">
        <v>914</v>
      </c>
      <c r="F229" s="182">
        <v>4.6580890000000004</v>
      </c>
      <c r="G229" s="182">
        <v>3.1937310000000001</v>
      </c>
      <c r="H229" s="182">
        <v>3.04840942</v>
      </c>
      <c r="I229" s="182">
        <v>0.19183159</v>
      </c>
      <c r="J229" s="182">
        <v>0.38623811000000002</v>
      </c>
      <c r="K229" s="182">
        <v>5</v>
      </c>
      <c r="L229" s="182">
        <v>14.3</v>
      </c>
      <c r="M229" s="182">
        <v>14.3</v>
      </c>
      <c r="N229" s="182">
        <v>0.14000000000000001</v>
      </c>
      <c r="O229" s="182">
        <v>0.14000000000000001</v>
      </c>
      <c r="P229" s="182">
        <v>4</v>
      </c>
      <c r="Q229" s="182">
        <v>28.88</v>
      </c>
      <c r="R229" s="182">
        <v>7.0000000000000007E-2</v>
      </c>
    </row>
    <row r="230" spans="2:18" x14ac:dyDescent="0.2">
      <c r="B230" s="182" t="s">
        <v>1288</v>
      </c>
      <c r="C230" s="182" t="s">
        <v>1289</v>
      </c>
      <c r="D230" s="182" t="s">
        <v>103</v>
      </c>
      <c r="E230" s="182">
        <v>802</v>
      </c>
      <c r="F230" s="182">
        <v>3.8196759999999998</v>
      </c>
      <c r="G230" s="182">
        <v>3.7353399999999999</v>
      </c>
      <c r="H230" s="182">
        <v>3.50967187</v>
      </c>
      <c r="I230" s="182">
        <v>4.8426099999999998E-3</v>
      </c>
      <c r="J230" s="182">
        <v>0</v>
      </c>
      <c r="K230" s="182">
        <v>1</v>
      </c>
      <c r="L230" s="182">
        <v>0.4</v>
      </c>
      <c r="M230" s="182">
        <v>0.4</v>
      </c>
      <c r="N230" s="182">
        <v>0</v>
      </c>
      <c r="O230" s="182">
        <v>0</v>
      </c>
      <c r="P230" s="182"/>
      <c r="Q230" s="182"/>
      <c r="R230" s="182"/>
    </row>
    <row r="231" spans="2:18" x14ac:dyDescent="0.2">
      <c r="B231" s="182" t="s">
        <v>1282</v>
      </c>
      <c r="C231" s="182" t="s">
        <v>1283</v>
      </c>
      <c r="D231" s="182" t="s">
        <v>103</v>
      </c>
      <c r="E231" s="182">
        <v>426</v>
      </c>
      <c r="F231" s="182">
        <v>10.095799</v>
      </c>
      <c r="G231" s="182">
        <v>4.8904699999999997</v>
      </c>
      <c r="H231" s="182">
        <v>3.8775767800000001</v>
      </c>
      <c r="I231" s="182">
        <v>0.38767186999999997</v>
      </c>
      <c r="J231" s="182">
        <v>0.15449524000000001</v>
      </c>
      <c r="K231" s="182">
        <v>1</v>
      </c>
      <c r="L231" s="182">
        <v>62.2</v>
      </c>
      <c r="M231" s="182">
        <v>62.2</v>
      </c>
      <c r="N231" s="182">
        <v>0.2</v>
      </c>
      <c r="O231" s="182">
        <v>0.2</v>
      </c>
      <c r="P231" s="182">
        <v>1</v>
      </c>
      <c r="Q231" s="182">
        <v>24.79</v>
      </c>
      <c r="R231" s="182">
        <v>0.05</v>
      </c>
    </row>
    <row r="232" spans="2:18" x14ac:dyDescent="0.2">
      <c r="B232" s="182" t="s">
        <v>1294</v>
      </c>
      <c r="C232" s="182" t="s">
        <v>1295</v>
      </c>
      <c r="D232" s="182" t="s">
        <v>103</v>
      </c>
      <c r="E232" s="182">
        <v>1525</v>
      </c>
      <c r="F232" s="182">
        <v>6.2665790000000001</v>
      </c>
      <c r="G232" s="182">
        <v>1.6825300000000001</v>
      </c>
      <c r="H232" s="182">
        <v>4.4262904799999996</v>
      </c>
      <c r="I232" s="182">
        <v>1.3784750299999999</v>
      </c>
      <c r="J232" s="182">
        <v>4.1920002099999998</v>
      </c>
      <c r="K232" s="182">
        <v>5</v>
      </c>
      <c r="L232" s="182">
        <v>61.8</v>
      </c>
      <c r="M232" s="182">
        <v>61.7</v>
      </c>
      <c r="N232" s="182">
        <v>0.44</v>
      </c>
      <c r="O232" s="182">
        <v>0.44</v>
      </c>
      <c r="P232" s="182">
        <v>4</v>
      </c>
      <c r="Q232" s="182">
        <v>187.89</v>
      </c>
      <c r="R232" s="182">
        <v>0.37</v>
      </c>
    </row>
    <row r="233" spans="2:18" x14ac:dyDescent="0.2">
      <c r="B233" s="182" t="s">
        <v>1290</v>
      </c>
      <c r="C233" s="182" t="s">
        <v>1291</v>
      </c>
      <c r="D233" s="182" t="s">
        <v>103</v>
      </c>
      <c r="E233" s="182">
        <v>1760</v>
      </c>
      <c r="F233" s="182">
        <v>8.6005470000000006</v>
      </c>
      <c r="G233" s="182">
        <v>7.2992660000000003</v>
      </c>
      <c r="H233" s="182">
        <v>3.8105117800000001</v>
      </c>
      <c r="I233" s="182">
        <v>0.16456084000000001</v>
      </c>
      <c r="J233" s="182">
        <v>0.54073335</v>
      </c>
      <c r="K233" s="182">
        <v>3</v>
      </c>
      <c r="L233" s="182">
        <v>6.4</v>
      </c>
      <c r="M233" s="182">
        <v>6.4</v>
      </c>
      <c r="N233" s="182">
        <v>0.08</v>
      </c>
      <c r="O233" s="182">
        <v>0.08</v>
      </c>
      <c r="P233" s="182">
        <v>9</v>
      </c>
      <c r="Q233" s="182">
        <v>21</v>
      </c>
      <c r="R233" s="182">
        <v>0.06</v>
      </c>
    </row>
    <row r="234" spans="2:18" x14ac:dyDescent="0.2">
      <c r="B234" s="182" t="s">
        <v>1286</v>
      </c>
      <c r="C234" s="182" t="s">
        <v>1287</v>
      </c>
      <c r="D234" s="182" t="s">
        <v>103</v>
      </c>
      <c r="E234" s="182">
        <v>689</v>
      </c>
      <c r="F234" s="182">
        <v>4.5089629999999996</v>
      </c>
      <c r="G234" s="182">
        <v>7.1815619999999996</v>
      </c>
      <c r="H234" s="182">
        <v>2.3665183399999998</v>
      </c>
      <c r="I234" s="182">
        <v>0.97741650000000002</v>
      </c>
      <c r="J234" s="182">
        <v>0.64914337</v>
      </c>
      <c r="K234" s="182">
        <v>2</v>
      </c>
      <c r="L234" s="182">
        <v>97</v>
      </c>
      <c r="M234" s="182">
        <v>97</v>
      </c>
      <c r="N234" s="182">
        <v>1.1100000000000001</v>
      </c>
      <c r="O234" s="182">
        <v>1.1100000000000001</v>
      </c>
      <c r="P234" s="182">
        <v>1</v>
      </c>
      <c r="Q234" s="182">
        <v>64.400000000000006</v>
      </c>
      <c r="R234" s="182">
        <v>0.13</v>
      </c>
    </row>
    <row r="235" spans="2:18" x14ac:dyDescent="0.2">
      <c r="B235" s="182" t="s">
        <v>1262</v>
      </c>
      <c r="C235" s="182" t="s">
        <v>1263</v>
      </c>
      <c r="D235" s="182" t="s">
        <v>103</v>
      </c>
      <c r="E235" s="182">
        <v>1588</v>
      </c>
      <c r="F235" s="182">
        <v>6.3905580000000004</v>
      </c>
      <c r="G235" s="182">
        <v>2.0040650000000002</v>
      </c>
      <c r="H235" s="182">
        <v>3.02935686</v>
      </c>
      <c r="I235" s="182">
        <v>0.70576236000000003</v>
      </c>
      <c r="J235" s="182">
        <v>1.20699409</v>
      </c>
      <c r="K235" s="182">
        <v>3</v>
      </c>
      <c r="L235" s="182">
        <v>30.4</v>
      </c>
      <c r="M235" s="182">
        <v>30.4</v>
      </c>
      <c r="N235" s="182">
        <v>1.04</v>
      </c>
      <c r="O235" s="182">
        <v>1.04</v>
      </c>
      <c r="P235" s="182">
        <v>2</v>
      </c>
      <c r="Q235" s="182">
        <v>51.95</v>
      </c>
      <c r="R235" s="182">
        <v>0.14000000000000001</v>
      </c>
    </row>
    <row r="236" spans="2:18" x14ac:dyDescent="0.2">
      <c r="B236" s="182" t="s">
        <v>1270</v>
      </c>
      <c r="C236" s="182" t="s">
        <v>1271</v>
      </c>
      <c r="D236" s="182" t="s">
        <v>103</v>
      </c>
      <c r="E236" s="182">
        <v>1709</v>
      </c>
      <c r="F236" s="182">
        <v>8.1637459999999997</v>
      </c>
      <c r="G236" s="182">
        <v>0.91330999999999996</v>
      </c>
      <c r="H236" s="182">
        <v>2.97219919</v>
      </c>
      <c r="I236" s="182">
        <v>4.5604625800000003</v>
      </c>
      <c r="J236" s="182">
        <v>4.0519888899999996</v>
      </c>
      <c r="K236" s="182">
        <v>4</v>
      </c>
      <c r="L236" s="182">
        <v>182.4</v>
      </c>
      <c r="M236" s="182">
        <v>182.4</v>
      </c>
      <c r="N236" s="182">
        <v>1.43</v>
      </c>
      <c r="O236" s="182">
        <v>1.43</v>
      </c>
      <c r="P236" s="182">
        <v>6</v>
      </c>
      <c r="Q236" s="182">
        <v>162.06</v>
      </c>
      <c r="R236" s="182">
        <v>0.35</v>
      </c>
    </row>
    <row r="237" spans="2:18" x14ac:dyDescent="0.2">
      <c r="B237" s="182" t="s">
        <v>1266</v>
      </c>
      <c r="C237" s="182" t="s">
        <v>1267</v>
      </c>
      <c r="D237" s="182" t="s">
        <v>103</v>
      </c>
      <c r="E237" s="182">
        <v>923</v>
      </c>
      <c r="F237" s="182">
        <v>5.876938</v>
      </c>
      <c r="G237" s="182">
        <v>1.1965980000000001</v>
      </c>
      <c r="H237" s="182">
        <v>1.14315353</v>
      </c>
      <c r="I237" s="182">
        <v>0</v>
      </c>
      <c r="J237" s="182">
        <v>1.0402094500000001</v>
      </c>
      <c r="K237" s="182"/>
      <c r="L237" s="182"/>
      <c r="M237" s="182"/>
      <c r="N237" s="182"/>
      <c r="O237" s="182"/>
      <c r="P237" s="182">
        <v>1</v>
      </c>
      <c r="Q237" s="182">
        <v>77.03</v>
      </c>
      <c r="R237" s="182">
        <v>0.17</v>
      </c>
    </row>
    <row r="238" spans="2:18" x14ac:dyDescent="0.2">
      <c r="B238" s="182" t="s">
        <v>1268</v>
      </c>
      <c r="C238" s="182" t="s">
        <v>1269</v>
      </c>
      <c r="D238" s="182" t="s">
        <v>103</v>
      </c>
      <c r="E238" s="182">
        <v>2349</v>
      </c>
      <c r="F238" s="182">
        <v>8.0002890000000004</v>
      </c>
      <c r="G238" s="182">
        <v>0.429863</v>
      </c>
      <c r="H238" s="182">
        <v>3.04840942</v>
      </c>
      <c r="I238" s="182">
        <v>3.7961792999999999</v>
      </c>
      <c r="J238" s="182">
        <v>0.35112555000000001</v>
      </c>
      <c r="K238" s="182">
        <v>5</v>
      </c>
      <c r="L238" s="182">
        <v>110.5</v>
      </c>
      <c r="M238" s="182">
        <v>110.2</v>
      </c>
      <c r="N238" s="182">
        <v>1.27</v>
      </c>
      <c r="O238" s="182">
        <v>1.27</v>
      </c>
      <c r="P238" s="182">
        <v>1</v>
      </c>
      <c r="Q238" s="182">
        <v>10.220000000000001</v>
      </c>
      <c r="R238" s="182">
        <v>0.02</v>
      </c>
    </row>
    <row r="239" spans="2:18" x14ac:dyDescent="0.2">
      <c r="B239" s="182" t="s">
        <v>1264</v>
      </c>
      <c r="C239" s="182" t="s">
        <v>1265</v>
      </c>
      <c r="D239" s="182" t="s">
        <v>103</v>
      </c>
      <c r="E239" s="182">
        <v>1000</v>
      </c>
      <c r="F239" s="182">
        <v>5.7911279999999996</v>
      </c>
      <c r="G239" s="182">
        <v>0.79893700000000001</v>
      </c>
      <c r="H239" s="182">
        <v>2.74795057</v>
      </c>
      <c r="I239" s="182">
        <v>8.4562700000000001E-3</v>
      </c>
      <c r="J239" s="182">
        <v>0.22384254000000001</v>
      </c>
      <c r="K239" s="182">
        <v>1</v>
      </c>
      <c r="L239" s="182">
        <v>0.6</v>
      </c>
      <c r="M239" s="182">
        <v>0.6</v>
      </c>
      <c r="N239" s="182">
        <v>0.05</v>
      </c>
      <c r="O239" s="182">
        <v>0.05</v>
      </c>
      <c r="P239" s="182">
        <v>1</v>
      </c>
      <c r="Q239" s="182">
        <v>15.3</v>
      </c>
      <c r="R239" s="182">
        <v>0.03</v>
      </c>
    </row>
    <row r="240" spans="2:18" x14ac:dyDescent="0.2">
      <c r="B240" s="182" t="s">
        <v>1173</v>
      </c>
      <c r="C240" s="182" t="s">
        <v>1174</v>
      </c>
      <c r="D240" s="182" t="s">
        <v>103</v>
      </c>
      <c r="E240" s="182">
        <v>1167</v>
      </c>
      <c r="F240" s="182">
        <v>3.6692300000000002</v>
      </c>
      <c r="G240" s="182">
        <v>12.052723</v>
      </c>
      <c r="H240" s="182">
        <v>3.6784775399999998</v>
      </c>
      <c r="I240" s="182">
        <v>2.7458830700000001</v>
      </c>
      <c r="J240" s="182">
        <v>0.15976213</v>
      </c>
      <c r="K240" s="182">
        <v>10</v>
      </c>
      <c r="L240" s="182">
        <v>160.80000000000001</v>
      </c>
      <c r="M240" s="182">
        <v>160.80000000000001</v>
      </c>
      <c r="N240" s="182">
        <v>2.11</v>
      </c>
      <c r="O240" s="182">
        <v>2.11</v>
      </c>
      <c r="P240" s="182">
        <v>2</v>
      </c>
      <c r="Q240" s="182">
        <v>9.36</v>
      </c>
      <c r="R240" s="182">
        <v>0.02</v>
      </c>
    </row>
    <row r="241" spans="2:18" x14ac:dyDescent="0.2">
      <c r="B241" s="182" t="s">
        <v>1635</v>
      </c>
      <c r="C241" s="182" t="s">
        <v>1636</v>
      </c>
      <c r="D241" s="182" t="s">
        <v>103</v>
      </c>
      <c r="E241" s="182">
        <v>894</v>
      </c>
      <c r="F241" s="182">
        <v>1.8555159999999999</v>
      </c>
      <c r="G241" s="182">
        <v>8.2287289999999995</v>
      </c>
      <c r="H241" s="182">
        <v>4.1113516800000003</v>
      </c>
      <c r="I241" s="182">
        <v>0.74317867000000004</v>
      </c>
      <c r="J241" s="182">
        <v>0</v>
      </c>
      <c r="K241" s="182">
        <v>2</v>
      </c>
      <c r="L241" s="182">
        <v>56.8</v>
      </c>
      <c r="M241" s="182">
        <v>56.8</v>
      </c>
      <c r="N241" s="182">
        <v>1</v>
      </c>
      <c r="O241" s="182">
        <v>1</v>
      </c>
      <c r="P241" s="182"/>
      <c r="Q241" s="182"/>
      <c r="R241" s="182"/>
    </row>
    <row r="242" spans="2:18" x14ac:dyDescent="0.2">
      <c r="B242" s="182" t="s">
        <v>535</v>
      </c>
      <c r="C242" s="182" t="s">
        <v>536</v>
      </c>
      <c r="D242" s="182" t="s">
        <v>237</v>
      </c>
      <c r="E242" s="182">
        <v>567</v>
      </c>
      <c r="F242" s="182">
        <v>33.110669000000001</v>
      </c>
      <c r="G242" s="182">
        <v>2.3378670000000001</v>
      </c>
      <c r="H242" s="182">
        <v>2.8716016799999999</v>
      </c>
      <c r="I242" s="182">
        <v>3.19887773</v>
      </c>
      <c r="J242" s="182">
        <v>0.23174286999999999</v>
      </c>
      <c r="K242" s="182">
        <v>10</v>
      </c>
      <c r="L242" s="182">
        <v>385.6</v>
      </c>
      <c r="M242" s="182">
        <v>294.3</v>
      </c>
      <c r="N242" s="182">
        <v>2.44</v>
      </c>
      <c r="O242" s="182">
        <v>2.19</v>
      </c>
      <c r="P242" s="182">
        <v>4</v>
      </c>
      <c r="Q242" s="182">
        <v>27.94</v>
      </c>
      <c r="R242" s="182">
        <v>0.09</v>
      </c>
    </row>
    <row r="243" spans="2:18" x14ac:dyDescent="0.2">
      <c r="B243" s="182" t="s">
        <v>537</v>
      </c>
      <c r="C243" s="182" t="s">
        <v>538</v>
      </c>
      <c r="D243" s="182" t="s">
        <v>237</v>
      </c>
      <c r="E243" s="182">
        <v>794</v>
      </c>
      <c r="F243" s="182">
        <v>14.453688</v>
      </c>
      <c r="G243" s="182">
        <v>8.3406710000000004</v>
      </c>
      <c r="H243" s="182">
        <v>3.5698779599999999</v>
      </c>
      <c r="I243" s="182">
        <v>3.7101652399999998</v>
      </c>
      <c r="J243" s="182">
        <v>3.28258502</v>
      </c>
      <c r="K243" s="182">
        <v>8</v>
      </c>
      <c r="L243" s="182">
        <v>319.39999999999998</v>
      </c>
      <c r="M243" s="182">
        <v>254.6</v>
      </c>
      <c r="N243" s="182">
        <v>5.36</v>
      </c>
      <c r="O243" s="182">
        <v>5.04</v>
      </c>
      <c r="P243" s="182">
        <v>9</v>
      </c>
      <c r="Q243" s="182">
        <v>282.58</v>
      </c>
      <c r="R243" s="182">
        <v>0.56000000000000005</v>
      </c>
    </row>
    <row r="244" spans="2:18" x14ac:dyDescent="0.2">
      <c r="B244" s="182" t="s">
        <v>1175</v>
      </c>
      <c r="C244" s="182" t="s">
        <v>1176</v>
      </c>
      <c r="D244" s="182" t="s">
        <v>103</v>
      </c>
      <c r="E244" s="182">
        <v>1</v>
      </c>
      <c r="F244" s="182">
        <v>1.9551149999999999</v>
      </c>
      <c r="G244" s="182">
        <v>0.14724000000000001</v>
      </c>
      <c r="H244" s="182">
        <v>0.73161825999999996</v>
      </c>
      <c r="I244" s="182">
        <v>1.250912E-2</v>
      </c>
      <c r="J244" s="182">
        <v>2.1945349999999999E-2</v>
      </c>
      <c r="K244" s="182">
        <v>2</v>
      </c>
      <c r="L244" s="182">
        <v>855</v>
      </c>
      <c r="M244" s="182">
        <v>855</v>
      </c>
      <c r="N244" s="182">
        <v>5</v>
      </c>
      <c r="O244" s="182">
        <v>5</v>
      </c>
      <c r="P244" s="182">
        <v>2</v>
      </c>
      <c r="Q244" s="182">
        <v>1500</v>
      </c>
      <c r="R244" s="182">
        <v>2</v>
      </c>
    </row>
    <row r="245" spans="2:18" x14ac:dyDescent="0.2">
      <c r="B245" s="182" t="s">
        <v>1637</v>
      </c>
      <c r="C245" s="182" t="s">
        <v>1638</v>
      </c>
      <c r="D245" s="182" t="s">
        <v>103</v>
      </c>
      <c r="E245" s="182">
        <v>508</v>
      </c>
      <c r="F245" s="182">
        <v>1.332641</v>
      </c>
      <c r="G245" s="182">
        <v>6.4311889999999998</v>
      </c>
      <c r="H245" s="182">
        <v>3.35629877</v>
      </c>
      <c r="I245" s="182">
        <v>0.43211242</v>
      </c>
      <c r="J245" s="182">
        <v>0.15449524000000001</v>
      </c>
      <c r="K245" s="182">
        <v>1</v>
      </c>
      <c r="L245" s="182">
        <v>58.1</v>
      </c>
      <c r="M245" s="182">
        <v>58.1</v>
      </c>
      <c r="N245" s="182">
        <v>1.02</v>
      </c>
      <c r="O245" s="182">
        <v>1.02</v>
      </c>
      <c r="P245" s="182">
        <v>2</v>
      </c>
      <c r="Q245" s="182">
        <v>20.79</v>
      </c>
      <c r="R245" s="182">
        <v>0.04</v>
      </c>
    </row>
    <row r="246" spans="2:18" x14ac:dyDescent="0.2">
      <c r="B246" s="182" t="s">
        <v>1887</v>
      </c>
      <c r="C246" s="182" t="s">
        <v>1888</v>
      </c>
      <c r="D246" s="182" t="s">
        <v>103</v>
      </c>
      <c r="E246" s="182">
        <v>1164</v>
      </c>
      <c r="F246" s="182">
        <v>5.525042</v>
      </c>
      <c r="G246" s="182">
        <v>2.9695559999999999</v>
      </c>
      <c r="H246" s="182">
        <v>4.1633651699999996</v>
      </c>
      <c r="I246" s="182">
        <v>4.60983199</v>
      </c>
      <c r="J246" s="182">
        <v>6.6994755699999997</v>
      </c>
      <c r="K246" s="182">
        <v>5</v>
      </c>
      <c r="L246" s="182">
        <v>270.7</v>
      </c>
      <c r="M246" s="182">
        <v>61.4</v>
      </c>
      <c r="N246" s="182">
        <v>2.06</v>
      </c>
      <c r="O246" s="182">
        <v>1.05</v>
      </c>
      <c r="P246" s="182">
        <v>9</v>
      </c>
      <c r="Q246" s="182">
        <v>393.4</v>
      </c>
      <c r="R246" s="182">
        <v>0.82</v>
      </c>
    </row>
    <row r="247" spans="2:18" x14ac:dyDescent="0.2">
      <c r="B247" s="182" t="s">
        <v>1171</v>
      </c>
      <c r="C247" s="182" t="s">
        <v>1172</v>
      </c>
      <c r="D247" s="182" t="s">
        <v>103</v>
      </c>
      <c r="E247" s="182">
        <v>1059</v>
      </c>
      <c r="F247" s="182"/>
      <c r="G247" s="182">
        <v>8.2283159999999995</v>
      </c>
      <c r="H247" s="182">
        <v>4.1044927600000003</v>
      </c>
      <c r="I247" s="182">
        <v>0.94719964000000001</v>
      </c>
      <c r="J247" s="182">
        <v>0</v>
      </c>
      <c r="K247" s="182">
        <v>7</v>
      </c>
      <c r="L247" s="182">
        <v>61.1</v>
      </c>
      <c r="M247" s="182">
        <v>61.1</v>
      </c>
      <c r="N247" s="182">
        <v>1.07</v>
      </c>
      <c r="O247" s="182">
        <v>1.07</v>
      </c>
      <c r="P247" s="182"/>
      <c r="Q247" s="182"/>
      <c r="R247" s="182"/>
    </row>
    <row r="248" spans="2:18" x14ac:dyDescent="0.2">
      <c r="B248" s="182" t="s">
        <v>346</v>
      </c>
      <c r="C248" s="182" t="s">
        <v>347</v>
      </c>
      <c r="D248" s="182" t="s">
        <v>237</v>
      </c>
      <c r="E248" s="182">
        <v>3000</v>
      </c>
      <c r="F248" s="182">
        <v>33.311038000000003</v>
      </c>
      <c r="G248" s="182">
        <v>2.7821229999999999</v>
      </c>
      <c r="H248" s="182">
        <v>4.2759657899999999</v>
      </c>
      <c r="I248" s="182">
        <v>1.19065212</v>
      </c>
      <c r="J248" s="182">
        <v>0.57409027999999995</v>
      </c>
      <c r="K248" s="182">
        <v>7</v>
      </c>
      <c r="L248" s="182">
        <v>27.1</v>
      </c>
      <c r="M248" s="182">
        <v>25.6</v>
      </c>
      <c r="N248" s="182">
        <v>0.57999999999999996</v>
      </c>
      <c r="O248" s="182">
        <v>0.56000000000000005</v>
      </c>
      <c r="P248" s="182">
        <v>4</v>
      </c>
      <c r="Q248" s="182">
        <v>13.08</v>
      </c>
      <c r="R248" s="182">
        <v>0.06</v>
      </c>
    </row>
    <row r="249" spans="2:18" x14ac:dyDescent="0.2">
      <c r="B249" s="182" t="s">
        <v>344</v>
      </c>
      <c r="C249" s="182" t="s">
        <v>345</v>
      </c>
      <c r="D249" s="182" t="s">
        <v>237</v>
      </c>
      <c r="E249" s="182">
        <v>2319</v>
      </c>
      <c r="F249" s="182">
        <v>18.549347000000001</v>
      </c>
      <c r="G249" s="182">
        <v>0.61745000000000005</v>
      </c>
      <c r="H249" s="182">
        <v>3.6529471199999999</v>
      </c>
      <c r="I249" s="182">
        <v>1.16709006</v>
      </c>
      <c r="J249" s="182">
        <v>1.3061870600000001</v>
      </c>
      <c r="K249" s="182">
        <v>10</v>
      </c>
      <c r="L249" s="182">
        <v>34.4</v>
      </c>
      <c r="M249" s="182">
        <v>34.4</v>
      </c>
      <c r="N249" s="182">
        <v>0.64</v>
      </c>
      <c r="O249" s="182">
        <v>0.64</v>
      </c>
      <c r="P249" s="182">
        <v>2</v>
      </c>
      <c r="Q249" s="182">
        <v>38.5</v>
      </c>
      <c r="R249" s="182">
        <v>0.11</v>
      </c>
    </row>
    <row r="250" spans="2:18" x14ac:dyDescent="0.2">
      <c r="B250" s="182" t="s">
        <v>342</v>
      </c>
      <c r="C250" s="182" t="s">
        <v>343</v>
      </c>
      <c r="D250" s="182" t="s">
        <v>237</v>
      </c>
      <c r="E250" s="182">
        <v>1318</v>
      </c>
      <c r="F250" s="182">
        <v>48.484135000000002</v>
      </c>
      <c r="G250" s="182">
        <v>2.1328100000000001</v>
      </c>
      <c r="H250" s="182">
        <v>2.4431096299999999</v>
      </c>
      <c r="I250" s="182">
        <v>5.1727320900000002</v>
      </c>
      <c r="J250" s="182">
        <v>0.11587143</v>
      </c>
      <c r="K250" s="182">
        <v>21</v>
      </c>
      <c r="L250" s="182">
        <v>268.3</v>
      </c>
      <c r="M250" s="182">
        <v>227</v>
      </c>
      <c r="N250" s="182">
        <v>3.56</v>
      </c>
      <c r="O250" s="182">
        <v>2.97</v>
      </c>
      <c r="P250" s="182">
        <v>2</v>
      </c>
      <c r="Q250" s="182">
        <v>6.01</v>
      </c>
      <c r="R250" s="182">
        <v>0.02</v>
      </c>
    </row>
    <row r="251" spans="2:18" x14ac:dyDescent="0.2">
      <c r="B251" s="182" t="s">
        <v>1373</v>
      </c>
      <c r="C251" s="182" t="s">
        <v>1374</v>
      </c>
      <c r="D251" s="182" t="s">
        <v>103</v>
      </c>
      <c r="E251" s="182">
        <v>1741</v>
      </c>
      <c r="F251" s="182">
        <v>14.584578</v>
      </c>
      <c r="G251" s="182">
        <v>9.5383899999999997</v>
      </c>
      <c r="H251" s="182">
        <v>3.1606289900000002</v>
      </c>
      <c r="I251" s="182">
        <v>0.75741700000000001</v>
      </c>
      <c r="J251" s="182">
        <v>9.7972807700000004</v>
      </c>
      <c r="K251" s="182">
        <v>6</v>
      </c>
      <c r="L251" s="182">
        <v>29.7</v>
      </c>
      <c r="M251" s="182">
        <v>29.7</v>
      </c>
      <c r="N251" s="182">
        <v>1.25</v>
      </c>
      <c r="O251" s="182">
        <v>1.25</v>
      </c>
      <c r="P251" s="182">
        <v>14</v>
      </c>
      <c r="Q251" s="182">
        <v>384.64</v>
      </c>
      <c r="R251" s="182">
        <v>0.91</v>
      </c>
    </row>
    <row r="252" spans="2:18" x14ac:dyDescent="0.2">
      <c r="B252" s="182" t="s">
        <v>1375</v>
      </c>
      <c r="C252" s="182" t="s">
        <v>1376</v>
      </c>
      <c r="D252" s="182" t="s">
        <v>103</v>
      </c>
      <c r="E252" s="182">
        <v>1298</v>
      </c>
      <c r="F252" s="182">
        <v>3.200914</v>
      </c>
      <c r="G252" s="182">
        <v>6.3331080000000002</v>
      </c>
      <c r="H252" s="182">
        <v>3.4487036799999999</v>
      </c>
      <c r="I252" s="182">
        <v>0.26716266</v>
      </c>
      <c r="J252" s="182">
        <v>1.9285570999999999</v>
      </c>
      <c r="K252" s="182">
        <v>7</v>
      </c>
      <c r="L252" s="182">
        <v>14.1</v>
      </c>
      <c r="M252" s="182">
        <v>13.2</v>
      </c>
      <c r="N252" s="182">
        <v>0.13</v>
      </c>
      <c r="O252" s="182">
        <v>0.13</v>
      </c>
      <c r="P252" s="182">
        <v>8</v>
      </c>
      <c r="Q252" s="182">
        <v>101.56</v>
      </c>
      <c r="R252" s="182">
        <v>0.34</v>
      </c>
    </row>
    <row r="253" spans="2:18" x14ac:dyDescent="0.2">
      <c r="B253" s="182" t="s">
        <v>1377</v>
      </c>
      <c r="C253" s="182" t="s">
        <v>1378</v>
      </c>
      <c r="D253" s="182" t="s">
        <v>103</v>
      </c>
      <c r="E253" s="182">
        <v>1336</v>
      </c>
      <c r="F253" s="182">
        <v>8.3062679999999993</v>
      </c>
      <c r="G253" s="182">
        <v>1.0068299999999999</v>
      </c>
      <c r="H253" s="182">
        <v>2.8203502899999999</v>
      </c>
      <c r="I253" s="182">
        <v>0.22589076999999999</v>
      </c>
      <c r="J253" s="182">
        <v>8.7943783999999994</v>
      </c>
      <c r="K253" s="182">
        <v>3</v>
      </c>
      <c r="L253" s="182">
        <v>11.6</v>
      </c>
      <c r="M253" s="182">
        <v>11.6</v>
      </c>
      <c r="N253" s="182">
        <v>0.25</v>
      </c>
      <c r="O253" s="182">
        <v>0.25</v>
      </c>
      <c r="P253" s="182">
        <v>15</v>
      </c>
      <c r="Q253" s="182">
        <v>449.93</v>
      </c>
      <c r="R253" s="182">
        <v>1.1299999999999999</v>
      </c>
    </row>
    <row r="254" spans="2:18" x14ac:dyDescent="0.2">
      <c r="B254" s="182" t="s">
        <v>1369</v>
      </c>
      <c r="C254" s="182" t="s">
        <v>1370</v>
      </c>
      <c r="D254" s="182" t="s">
        <v>103</v>
      </c>
      <c r="E254" s="182">
        <v>1366</v>
      </c>
      <c r="F254" s="182">
        <v>7.7618929999999997</v>
      </c>
      <c r="G254" s="182">
        <v>3.2852899999999998</v>
      </c>
      <c r="H254" s="182">
        <v>2.6214415799999999</v>
      </c>
      <c r="I254" s="182">
        <v>0.99544564999999996</v>
      </c>
      <c r="J254" s="182">
        <v>3.06795953</v>
      </c>
      <c r="K254" s="182">
        <v>7</v>
      </c>
      <c r="L254" s="182">
        <v>49.8</v>
      </c>
      <c r="M254" s="182">
        <v>49.7</v>
      </c>
      <c r="N254" s="182">
        <v>1.27</v>
      </c>
      <c r="O254" s="182">
        <v>1.27</v>
      </c>
      <c r="P254" s="182">
        <v>7</v>
      </c>
      <c r="Q254" s="182">
        <v>153.51</v>
      </c>
      <c r="R254" s="182">
        <v>0.38</v>
      </c>
    </row>
    <row r="255" spans="2:18" x14ac:dyDescent="0.2">
      <c r="B255" s="182" t="s">
        <v>370</v>
      </c>
      <c r="C255" s="182" t="s">
        <v>371</v>
      </c>
      <c r="D255" s="182" t="s">
        <v>237</v>
      </c>
      <c r="E255" s="182">
        <v>1235</v>
      </c>
      <c r="F255" s="182">
        <v>16.832153000000002</v>
      </c>
      <c r="G255" s="182">
        <v>5.636768</v>
      </c>
      <c r="H255" s="182">
        <v>3.7152489800000001</v>
      </c>
      <c r="I255" s="182">
        <v>1.69555604</v>
      </c>
      <c r="J255" s="182">
        <v>0.58111279000000005</v>
      </c>
      <c r="K255" s="182">
        <v>7</v>
      </c>
      <c r="L255" s="182">
        <v>93.8</v>
      </c>
      <c r="M255" s="182">
        <v>93.8</v>
      </c>
      <c r="N255" s="182">
        <v>1.1100000000000001</v>
      </c>
      <c r="O255" s="182">
        <v>1.1100000000000001</v>
      </c>
      <c r="P255" s="182">
        <v>4</v>
      </c>
      <c r="Q255" s="182">
        <v>32.159999999999997</v>
      </c>
      <c r="R255" s="182">
        <v>0.08</v>
      </c>
    </row>
    <row r="256" spans="2:18" x14ac:dyDescent="0.2">
      <c r="B256" s="182" t="s">
        <v>1371</v>
      </c>
      <c r="C256" s="182" t="s">
        <v>1372</v>
      </c>
      <c r="D256" s="182" t="s">
        <v>103</v>
      </c>
      <c r="E256" s="182">
        <v>875</v>
      </c>
      <c r="F256" s="182">
        <v>9.632479</v>
      </c>
      <c r="G256" s="182">
        <v>4.1713899999999997</v>
      </c>
      <c r="H256" s="182">
        <v>2.0138554700000002</v>
      </c>
      <c r="I256" s="182">
        <v>3.56121E-3</v>
      </c>
      <c r="J256" s="182">
        <v>2.5364432200000002</v>
      </c>
      <c r="K256" s="182">
        <v>2</v>
      </c>
      <c r="L256" s="182">
        <v>0.3</v>
      </c>
      <c r="M256" s="182">
        <v>0.3</v>
      </c>
      <c r="N256" s="182">
        <v>0.02</v>
      </c>
      <c r="O256" s="182">
        <v>0.02</v>
      </c>
      <c r="P256" s="182">
        <v>7</v>
      </c>
      <c r="Q256" s="182">
        <v>198.14</v>
      </c>
      <c r="R256" s="182">
        <v>0.62</v>
      </c>
    </row>
    <row r="257" spans="2:18" x14ac:dyDescent="0.2">
      <c r="B257" s="182" t="s">
        <v>1381</v>
      </c>
      <c r="C257" s="182" t="s">
        <v>1382</v>
      </c>
      <c r="D257" s="182" t="s">
        <v>103</v>
      </c>
      <c r="E257" s="182">
        <v>223</v>
      </c>
      <c r="F257" s="182">
        <v>0.86336000000000002</v>
      </c>
      <c r="G257" s="182">
        <v>1.03904</v>
      </c>
      <c r="H257" s="182">
        <v>2.3935729700000001</v>
      </c>
      <c r="I257" s="182">
        <v>0.51733960999999995</v>
      </c>
      <c r="J257" s="182">
        <v>0.33356928000000002</v>
      </c>
      <c r="K257" s="182">
        <v>2</v>
      </c>
      <c r="L257" s="182">
        <v>158.6</v>
      </c>
      <c r="M257" s="182">
        <v>158.6</v>
      </c>
      <c r="N257" s="182">
        <v>2</v>
      </c>
      <c r="O257" s="182">
        <v>2</v>
      </c>
      <c r="P257" s="182">
        <v>1</v>
      </c>
      <c r="Q257" s="182">
        <v>102.24</v>
      </c>
      <c r="R257" s="182">
        <v>0.43</v>
      </c>
    </row>
    <row r="258" spans="2:18" x14ac:dyDescent="0.2">
      <c r="B258" s="182" t="s">
        <v>368</v>
      </c>
      <c r="C258" s="182" t="s">
        <v>369</v>
      </c>
      <c r="D258" s="182" t="s">
        <v>237</v>
      </c>
      <c r="E258" s="182">
        <v>1865</v>
      </c>
      <c r="F258" s="182">
        <v>32.102939999999997</v>
      </c>
      <c r="G258" s="182">
        <v>3.2945139999999999</v>
      </c>
      <c r="H258" s="182">
        <v>3.73296786</v>
      </c>
      <c r="I258" s="182">
        <v>1.5689399500000001</v>
      </c>
      <c r="J258" s="182">
        <v>5.1066822700000003</v>
      </c>
      <c r="K258" s="182">
        <v>10</v>
      </c>
      <c r="L258" s="182">
        <v>57.5</v>
      </c>
      <c r="M258" s="182">
        <v>53.7</v>
      </c>
      <c r="N258" s="182">
        <v>1.2</v>
      </c>
      <c r="O258" s="182">
        <v>1.17</v>
      </c>
      <c r="P258" s="182">
        <v>13</v>
      </c>
      <c r="Q258" s="182">
        <v>187.16</v>
      </c>
      <c r="R258" s="182">
        <v>0.6</v>
      </c>
    </row>
    <row r="259" spans="2:18" x14ac:dyDescent="0.2">
      <c r="B259" s="182" t="s">
        <v>1383</v>
      </c>
      <c r="C259" s="182" t="s">
        <v>1384</v>
      </c>
      <c r="D259" s="182" t="s">
        <v>103</v>
      </c>
      <c r="E259" s="182">
        <v>769</v>
      </c>
      <c r="F259" s="182">
        <v>6.0259939999999999</v>
      </c>
      <c r="G259" s="182">
        <v>1.230561</v>
      </c>
      <c r="H259" s="182">
        <v>5.2324042500000001</v>
      </c>
      <c r="I259" s="182">
        <v>0.25212277999999999</v>
      </c>
      <c r="J259" s="182">
        <v>7.3038504299999998</v>
      </c>
      <c r="K259" s="182">
        <v>2</v>
      </c>
      <c r="L259" s="182">
        <v>22.4</v>
      </c>
      <c r="M259" s="182">
        <v>22.4</v>
      </c>
      <c r="N259" s="182">
        <v>0.3</v>
      </c>
      <c r="O259" s="182">
        <v>0.3</v>
      </c>
      <c r="P259" s="182">
        <v>10</v>
      </c>
      <c r="Q259" s="182">
        <v>649.19000000000005</v>
      </c>
      <c r="R259" s="182">
        <v>1.58</v>
      </c>
    </row>
    <row r="260" spans="2:18" x14ac:dyDescent="0.2">
      <c r="B260" s="182" t="s">
        <v>1379</v>
      </c>
      <c r="C260" s="182" t="s">
        <v>1380</v>
      </c>
      <c r="D260" s="182" t="s">
        <v>103</v>
      </c>
      <c r="E260" s="182">
        <v>1523</v>
      </c>
      <c r="F260" s="182">
        <v>8.4568429999999992</v>
      </c>
      <c r="G260" s="182">
        <v>5.329669</v>
      </c>
      <c r="H260" s="182">
        <v>3.6148419999999999</v>
      </c>
      <c r="I260" s="182">
        <v>1.13549615</v>
      </c>
      <c r="J260" s="182">
        <v>9.6252292399999995</v>
      </c>
      <c r="K260" s="182">
        <v>3</v>
      </c>
      <c r="L260" s="182">
        <v>51</v>
      </c>
      <c r="M260" s="182">
        <v>51</v>
      </c>
      <c r="N260" s="182">
        <v>1.02</v>
      </c>
      <c r="O260" s="182">
        <v>1.02</v>
      </c>
      <c r="P260" s="182">
        <v>16</v>
      </c>
      <c r="Q260" s="182">
        <v>431.98</v>
      </c>
      <c r="R260" s="182">
        <v>1.1299999999999999</v>
      </c>
    </row>
    <row r="261" spans="2:18" x14ac:dyDescent="0.2">
      <c r="B261" s="182" t="s">
        <v>366</v>
      </c>
      <c r="C261" s="182" t="s">
        <v>367</v>
      </c>
      <c r="D261" s="182" t="s">
        <v>237</v>
      </c>
      <c r="E261" s="182">
        <v>3</v>
      </c>
      <c r="F261" s="182">
        <v>6.2881130000000001</v>
      </c>
      <c r="G261" s="182">
        <v>4.7789999999999999E-2</v>
      </c>
      <c r="H261" s="182">
        <v>0.78801383999999997</v>
      </c>
      <c r="I261" s="182">
        <v>0</v>
      </c>
      <c r="J261" s="182">
        <v>2.6334420000000001E-2</v>
      </c>
      <c r="K261" s="182"/>
      <c r="L261" s="182"/>
      <c r="M261" s="182"/>
      <c r="N261" s="182"/>
      <c r="O261" s="182"/>
      <c r="P261" s="182">
        <v>2</v>
      </c>
      <c r="Q261" s="182">
        <v>600</v>
      </c>
      <c r="R261" s="182">
        <v>1.67</v>
      </c>
    </row>
    <row r="262" spans="2:18" x14ac:dyDescent="0.2">
      <c r="B262" s="182" t="s">
        <v>364</v>
      </c>
      <c r="C262" s="182" t="s">
        <v>365</v>
      </c>
      <c r="D262" s="182" t="s">
        <v>237</v>
      </c>
      <c r="E262" s="182">
        <v>61</v>
      </c>
      <c r="F262" s="182">
        <v>18.695329000000001</v>
      </c>
      <c r="G262" s="182">
        <v>0.16008800000000001</v>
      </c>
      <c r="H262" s="182">
        <v>0.24654011000000001</v>
      </c>
      <c r="I262" s="182">
        <v>3.7760630000000003E-2</v>
      </c>
      <c r="J262" s="182">
        <v>0</v>
      </c>
      <c r="K262" s="182">
        <v>2</v>
      </c>
      <c r="L262" s="182">
        <v>42.3</v>
      </c>
      <c r="M262" s="182">
        <v>42.3</v>
      </c>
      <c r="N262" s="182">
        <v>0.74</v>
      </c>
      <c r="O262" s="182">
        <v>0.74</v>
      </c>
      <c r="P262" s="182"/>
      <c r="Q262" s="182"/>
      <c r="R262" s="182"/>
    </row>
    <row r="263" spans="2:18" x14ac:dyDescent="0.2">
      <c r="B263" s="182" t="s">
        <v>1395</v>
      </c>
      <c r="C263" s="182" t="s">
        <v>1396</v>
      </c>
      <c r="D263" s="182" t="s">
        <v>103</v>
      </c>
      <c r="E263" s="182">
        <v>619</v>
      </c>
      <c r="F263" s="182">
        <v>3.304081</v>
      </c>
      <c r="G263" s="182">
        <v>0.58452000000000004</v>
      </c>
      <c r="H263" s="182">
        <v>1.8957296100000001</v>
      </c>
      <c r="I263" s="182">
        <v>0</v>
      </c>
      <c r="J263" s="182">
        <v>4.2135069999999997E-2</v>
      </c>
      <c r="K263" s="182"/>
      <c r="L263" s="182"/>
      <c r="M263" s="182"/>
      <c r="N263" s="182"/>
      <c r="O263" s="182"/>
      <c r="P263" s="182">
        <v>1</v>
      </c>
      <c r="Q263" s="182">
        <v>4.6500000000000004</v>
      </c>
      <c r="R263" s="182">
        <v>0.01</v>
      </c>
    </row>
    <row r="264" spans="2:18" x14ac:dyDescent="0.2">
      <c r="B264" s="182" t="s">
        <v>1387</v>
      </c>
      <c r="C264" s="182" t="s">
        <v>1388</v>
      </c>
      <c r="D264" s="182" t="s">
        <v>103</v>
      </c>
      <c r="E264" s="182">
        <v>371</v>
      </c>
      <c r="F264" s="182">
        <v>0.64471999999999996</v>
      </c>
      <c r="G264" s="182">
        <v>5.4599799999999998</v>
      </c>
      <c r="H264" s="182">
        <v>0.42277628</v>
      </c>
      <c r="I264" s="182">
        <v>0</v>
      </c>
      <c r="J264" s="182">
        <v>0.12289393999999999</v>
      </c>
      <c r="K264" s="182"/>
      <c r="L264" s="182"/>
      <c r="M264" s="182"/>
      <c r="N264" s="182"/>
      <c r="O264" s="182"/>
      <c r="P264" s="182">
        <v>1</v>
      </c>
      <c r="Q264" s="182">
        <v>22.64</v>
      </c>
      <c r="R264" s="182">
        <v>0.05</v>
      </c>
    </row>
    <row r="265" spans="2:18" x14ac:dyDescent="0.2">
      <c r="B265" s="182" t="s">
        <v>1391</v>
      </c>
      <c r="C265" s="182" t="s">
        <v>1392</v>
      </c>
      <c r="D265" s="182" t="s">
        <v>103</v>
      </c>
      <c r="E265" s="182">
        <v>1655</v>
      </c>
      <c r="F265" s="182">
        <v>2.3298160000000001</v>
      </c>
      <c r="G265" s="182">
        <v>7.0044899999999997</v>
      </c>
      <c r="H265" s="182">
        <v>4.1953734699999998</v>
      </c>
      <c r="I265" s="182">
        <v>5.6619000000000001E-3</v>
      </c>
      <c r="J265" s="182">
        <v>0</v>
      </c>
      <c r="K265" s="182">
        <v>3</v>
      </c>
      <c r="L265" s="182">
        <v>0.2</v>
      </c>
      <c r="M265" s="182">
        <v>0.2</v>
      </c>
      <c r="N265" s="182">
        <v>0</v>
      </c>
      <c r="O265" s="182">
        <v>0</v>
      </c>
      <c r="P265" s="182"/>
      <c r="Q265" s="182"/>
      <c r="R265" s="182"/>
    </row>
    <row r="266" spans="2:18" x14ac:dyDescent="0.2">
      <c r="B266" s="182" t="s">
        <v>1397</v>
      </c>
      <c r="C266" s="182" t="s">
        <v>1398</v>
      </c>
      <c r="D266" s="182" t="s">
        <v>103</v>
      </c>
      <c r="E266" s="182">
        <v>167</v>
      </c>
      <c r="F266" s="182">
        <v>1.373958</v>
      </c>
      <c r="G266" s="182">
        <v>2.2797049999999999</v>
      </c>
      <c r="H266" s="182">
        <v>0</v>
      </c>
      <c r="I266" s="182">
        <v>3.51126E-3</v>
      </c>
      <c r="J266" s="182">
        <v>0</v>
      </c>
      <c r="K266" s="182">
        <v>1</v>
      </c>
      <c r="L266" s="182">
        <v>1.4</v>
      </c>
      <c r="M266" s="182">
        <v>1.4</v>
      </c>
      <c r="N266" s="182">
        <v>0.1</v>
      </c>
      <c r="O266" s="182">
        <v>0.1</v>
      </c>
      <c r="P266" s="182"/>
      <c r="Q266" s="182"/>
      <c r="R266" s="182"/>
    </row>
    <row r="267" spans="2:18" x14ac:dyDescent="0.2">
      <c r="B267" s="182">
        <v>2822</v>
      </c>
      <c r="C267" s="182" t="s">
        <v>657</v>
      </c>
      <c r="D267" s="182" t="s">
        <v>103</v>
      </c>
      <c r="E267" s="182">
        <v>941</v>
      </c>
      <c r="F267" s="182"/>
      <c r="G267" s="182">
        <v>3.363E-2</v>
      </c>
      <c r="H267" s="182">
        <v>2.0170944099999999</v>
      </c>
      <c r="I267" s="182">
        <v>0.19569792999999999</v>
      </c>
      <c r="J267" s="182">
        <v>0</v>
      </c>
      <c r="K267" s="182">
        <v>1</v>
      </c>
      <c r="L267" s="182">
        <v>14.2</v>
      </c>
      <c r="M267" s="182">
        <v>14.2</v>
      </c>
      <c r="N267" s="182">
        <v>1.18</v>
      </c>
      <c r="O267" s="182">
        <v>1.18</v>
      </c>
      <c r="P267" s="182"/>
      <c r="Q267" s="182"/>
      <c r="R267" s="182"/>
    </row>
    <row r="268" spans="2:18" x14ac:dyDescent="0.2">
      <c r="B268" s="182" t="s">
        <v>1389</v>
      </c>
      <c r="C268" s="182" t="s">
        <v>1390</v>
      </c>
      <c r="D268" s="182" t="s">
        <v>103</v>
      </c>
      <c r="E268" s="182">
        <v>1011</v>
      </c>
      <c r="F268" s="182">
        <v>2.4078710000000001</v>
      </c>
      <c r="G268" s="182">
        <v>5.5412129999999999</v>
      </c>
      <c r="H268" s="182">
        <v>2.3821414399999998</v>
      </c>
      <c r="I268" s="182">
        <v>7.3853409999999994E-2</v>
      </c>
      <c r="J268" s="182">
        <v>0</v>
      </c>
      <c r="K268" s="182">
        <v>2</v>
      </c>
      <c r="L268" s="182">
        <v>5</v>
      </c>
      <c r="M268" s="182">
        <v>5</v>
      </c>
      <c r="N268" s="182">
        <v>0.03</v>
      </c>
      <c r="O268" s="182">
        <v>0.03</v>
      </c>
      <c r="P268" s="182"/>
      <c r="Q268" s="182"/>
      <c r="R268" s="182"/>
    </row>
    <row r="269" spans="2:18" x14ac:dyDescent="0.2">
      <c r="B269" s="182" t="s">
        <v>1399</v>
      </c>
      <c r="C269" s="182" t="s">
        <v>1400</v>
      </c>
      <c r="D269" s="182" t="s">
        <v>103</v>
      </c>
      <c r="E269" s="182">
        <v>931</v>
      </c>
      <c r="F269" s="182"/>
      <c r="G269" s="182">
        <v>7.6966659999999996</v>
      </c>
      <c r="H269" s="182">
        <v>1.52420471</v>
      </c>
      <c r="I269" s="182">
        <v>8.3245999999999997E-3</v>
      </c>
      <c r="J269" s="182">
        <v>0</v>
      </c>
      <c r="K269" s="182">
        <v>1</v>
      </c>
      <c r="L269" s="182">
        <v>0.6</v>
      </c>
      <c r="M269" s="182">
        <v>0.6</v>
      </c>
      <c r="N269" s="182">
        <v>0</v>
      </c>
      <c r="O269" s="182">
        <v>0</v>
      </c>
      <c r="P269" s="182"/>
      <c r="Q269" s="182"/>
      <c r="R269" s="182"/>
    </row>
    <row r="270" spans="2:18" x14ac:dyDescent="0.2">
      <c r="B270" s="182" t="s">
        <v>1385</v>
      </c>
      <c r="C270" s="182" t="s">
        <v>1386</v>
      </c>
      <c r="D270" s="182" t="s">
        <v>103</v>
      </c>
      <c r="E270" s="182">
        <v>0</v>
      </c>
      <c r="F270" s="182">
        <v>1.5494829999999999</v>
      </c>
      <c r="G270" s="182">
        <v>3.9855960000000001</v>
      </c>
      <c r="H270" s="182">
        <v>0.73085615999999998</v>
      </c>
      <c r="I270" s="182">
        <v>2.251593E-2</v>
      </c>
      <c r="J270" s="182">
        <v>6.1447000000000003E-3</v>
      </c>
      <c r="K270" s="182">
        <v>2</v>
      </c>
      <c r="L270" s="182"/>
      <c r="M270" s="182"/>
      <c r="N270" s="182"/>
      <c r="O270" s="182"/>
      <c r="P270" s="182">
        <v>1</v>
      </c>
      <c r="Q270" s="182"/>
      <c r="R270" s="182">
        <v>1</v>
      </c>
    </row>
    <row r="271" spans="2:18" x14ac:dyDescent="0.2">
      <c r="B271" s="182" t="s">
        <v>1393</v>
      </c>
      <c r="C271" s="182" t="s">
        <v>1394</v>
      </c>
      <c r="D271" s="182" t="s">
        <v>103</v>
      </c>
      <c r="E271" s="182">
        <v>12</v>
      </c>
      <c r="F271" s="182">
        <v>0.65442999999999996</v>
      </c>
      <c r="G271" s="182">
        <v>1.0750999999999999</v>
      </c>
      <c r="H271" s="182">
        <v>0.66683956</v>
      </c>
      <c r="I271" s="182">
        <v>0</v>
      </c>
      <c r="J271" s="182">
        <v>0.27124449</v>
      </c>
      <c r="K271" s="182"/>
      <c r="L271" s="182"/>
      <c r="M271" s="182"/>
      <c r="N271" s="182"/>
      <c r="O271" s="182"/>
      <c r="P271" s="182">
        <v>2</v>
      </c>
      <c r="Q271" s="182">
        <v>1545</v>
      </c>
      <c r="R271" s="182">
        <v>13</v>
      </c>
    </row>
    <row r="272" spans="2:18" x14ac:dyDescent="0.2">
      <c r="B272" s="182">
        <v>2819</v>
      </c>
      <c r="C272" s="182" t="s">
        <v>656</v>
      </c>
      <c r="D272" s="182" t="s">
        <v>103</v>
      </c>
      <c r="E272" s="182">
        <v>1718</v>
      </c>
      <c r="F272" s="182"/>
      <c r="G272" s="182">
        <v>1.2710000000000001E-2</v>
      </c>
      <c r="H272" s="182">
        <v>3.7887918599999999</v>
      </c>
      <c r="I272" s="182">
        <v>0.82380918999999997</v>
      </c>
      <c r="J272" s="182">
        <v>0.93267725000000001</v>
      </c>
      <c r="K272" s="182">
        <v>4</v>
      </c>
      <c r="L272" s="182">
        <v>32.799999999999997</v>
      </c>
      <c r="M272" s="182">
        <v>32.799999999999997</v>
      </c>
      <c r="N272" s="182">
        <v>1.42</v>
      </c>
      <c r="O272" s="182">
        <v>1.42</v>
      </c>
      <c r="P272" s="182">
        <v>5</v>
      </c>
      <c r="Q272" s="182">
        <v>37.11</v>
      </c>
      <c r="R272" s="182">
        <v>0.08</v>
      </c>
    </row>
    <row r="273" spans="2:18" x14ac:dyDescent="0.2">
      <c r="B273" s="182">
        <v>2810</v>
      </c>
      <c r="C273" s="182" t="s">
        <v>651</v>
      </c>
      <c r="D273" s="182" t="s">
        <v>103</v>
      </c>
      <c r="E273" s="182">
        <v>1329</v>
      </c>
      <c r="F273" s="182">
        <v>5.7142210000000002</v>
      </c>
      <c r="G273" s="182">
        <v>1.4179280000000001</v>
      </c>
      <c r="H273" s="182">
        <v>3.2583686200000002</v>
      </c>
      <c r="I273" s="182">
        <v>7.9983479999999996E-2</v>
      </c>
      <c r="J273" s="182">
        <v>0</v>
      </c>
      <c r="K273" s="182">
        <v>4</v>
      </c>
      <c r="L273" s="182">
        <v>4.0999999999999996</v>
      </c>
      <c r="M273" s="182">
        <v>4.0999999999999996</v>
      </c>
      <c r="N273" s="182">
        <v>0.05</v>
      </c>
      <c r="O273" s="182">
        <v>0.05</v>
      </c>
      <c r="P273" s="182"/>
      <c r="Q273" s="182"/>
      <c r="R273" s="182"/>
    </row>
    <row r="274" spans="2:18" x14ac:dyDescent="0.2">
      <c r="B274" s="182">
        <v>2815</v>
      </c>
      <c r="C274" s="182" t="s">
        <v>654</v>
      </c>
      <c r="D274" s="182" t="s">
        <v>103</v>
      </c>
      <c r="E274" s="182">
        <v>1840</v>
      </c>
      <c r="F274" s="182">
        <v>8.6305019999999999</v>
      </c>
      <c r="G274" s="182">
        <v>0.92179</v>
      </c>
      <c r="H274" s="182">
        <v>3.9593122599999999</v>
      </c>
      <c r="I274" s="182">
        <v>4.3095687500000004</v>
      </c>
      <c r="J274" s="182">
        <v>2.0988530000000001</v>
      </c>
      <c r="K274" s="182">
        <v>10</v>
      </c>
      <c r="L274" s="182">
        <v>160.1</v>
      </c>
      <c r="M274" s="182">
        <v>160.1</v>
      </c>
      <c r="N274" s="182">
        <v>1.43</v>
      </c>
      <c r="O274" s="182">
        <v>1.43</v>
      </c>
      <c r="P274" s="182">
        <v>6</v>
      </c>
      <c r="Q274" s="182">
        <v>77.97</v>
      </c>
      <c r="R274" s="182">
        <v>0.17</v>
      </c>
    </row>
    <row r="275" spans="2:18" x14ac:dyDescent="0.2">
      <c r="B275" s="182">
        <v>5498</v>
      </c>
      <c r="C275" s="182" t="s">
        <v>688</v>
      </c>
      <c r="D275" s="182" t="s">
        <v>103</v>
      </c>
      <c r="E275" s="182">
        <v>2129</v>
      </c>
      <c r="F275" s="182">
        <v>3.229714</v>
      </c>
      <c r="G275" s="182">
        <v>1.4210320000000001</v>
      </c>
      <c r="H275" s="182">
        <v>4.3540812799999999</v>
      </c>
      <c r="I275" s="182">
        <v>8.0478349399999995</v>
      </c>
      <c r="J275" s="182">
        <v>0.81461128000000005</v>
      </c>
      <c r="K275" s="182">
        <v>7</v>
      </c>
      <c r="L275" s="182">
        <v>258.39999999999998</v>
      </c>
      <c r="M275" s="182">
        <v>258.39999999999998</v>
      </c>
      <c r="N275" s="182">
        <v>2.48</v>
      </c>
      <c r="O275" s="182">
        <v>2.48</v>
      </c>
      <c r="P275" s="182">
        <v>2</v>
      </c>
      <c r="Q275" s="182">
        <v>26.15</v>
      </c>
      <c r="R275" s="182">
        <v>0.05</v>
      </c>
    </row>
    <row r="276" spans="2:18" x14ac:dyDescent="0.2">
      <c r="B276" s="182">
        <v>2812</v>
      </c>
      <c r="C276" s="182" t="s">
        <v>652</v>
      </c>
      <c r="D276" s="182" t="s">
        <v>103</v>
      </c>
      <c r="E276" s="182">
        <v>1283</v>
      </c>
      <c r="F276" s="182">
        <v>5.0243859999999998</v>
      </c>
      <c r="G276" s="182">
        <v>1.397966</v>
      </c>
      <c r="H276" s="182">
        <v>2.85788383</v>
      </c>
      <c r="I276" s="182">
        <v>0.12391806</v>
      </c>
      <c r="J276" s="182">
        <v>0.26422198000000002</v>
      </c>
      <c r="K276" s="182">
        <v>3</v>
      </c>
      <c r="L276" s="182">
        <v>6.6</v>
      </c>
      <c r="M276" s="182">
        <v>4.5</v>
      </c>
      <c r="N276" s="182">
        <v>0.08</v>
      </c>
      <c r="O276" s="182">
        <v>0.06</v>
      </c>
      <c r="P276" s="182">
        <v>2</v>
      </c>
      <c r="Q276" s="182">
        <v>14.08</v>
      </c>
      <c r="R276" s="182">
        <v>0.03</v>
      </c>
    </row>
    <row r="277" spans="2:18" x14ac:dyDescent="0.2">
      <c r="B277" s="182">
        <v>5495</v>
      </c>
      <c r="C277" s="182" t="s">
        <v>686</v>
      </c>
      <c r="D277" s="182" t="s">
        <v>103</v>
      </c>
      <c r="E277" s="182">
        <v>1686</v>
      </c>
      <c r="F277" s="182">
        <v>4.3970450000000003</v>
      </c>
      <c r="G277" s="182">
        <v>2.4773939999999999</v>
      </c>
      <c r="H277" s="182">
        <v>4.0010373699999997</v>
      </c>
      <c r="I277" s="182">
        <v>0.71236102000000001</v>
      </c>
      <c r="J277" s="182">
        <v>0.31689081000000002</v>
      </c>
      <c r="K277" s="182">
        <v>4</v>
      </c>
      <c r="L277" s="182">
        <v>28.9</v>
      </c>
      <c r="M277" s="182">
        <v>28.9</v>
      </c>
      <c r="N277" s="182">
        <v>1.84</v>
      </c>
      <c r="O277" s="182">
        <v>1.84</v>
      </c>
      <c r="P277" s="182">
        <v>2</v>
      </c>
      <c r="Q277" s="182">
        <v>12.85</v>
      </c>
      <c r="R277" s="182">
        <v>0.04</v>
      </c>
    </row>
    <row r="278" spans="2:18" x14ac:dyDescent="0.2">
      <c r="B278" s="182">
        <v>2813</v>
      </c>
      <c r="C278" s="182" t="s">
        <v>653</v>
      </c>
      <c r="D278" s="182" t="s">
        <v>103</v>
      </c>
      <c r="E278" s="182">
        <v>844</v>
      </c>
      <c r="F278" s="182">
        <v>6.1465240000000003</v>
      </c>
      <c r="G278" s="182">
        <v>0.334343</v>
      </c>
      <c r="H278" s="182">
        <v>3.1974004300000001</v>
      </c>
      <c r="I278" s="182">
        <v>2.63316806</v>
      </c>
      <c r="J278" s="182">
        <v>0</v>
      </c>
      <c r="K278" s="182">
        <v>5</v>
      </c>
      <c r="L278" s="182">
        <v>213.2</v>
      </c>
      <c r="M278" s="182">
        <v>213.2</v>
      </c>
      <c r="N278" s="182">
        <v>3.02</v>
      </c>
      <c r="O278" s="182">
        <v>3.02</v>
      </c>
      <c r="P278" s="182"/>
      <c r="Q278" s="182"/>
      <c r="R278" s="182"/>
    </row>
    <row r="279" spans="2:18" x14ac:dyDescent="0.2">
      <c r="B279" s="182">
        <v>2816</v>
      </c>
      <c r="C279" s="182" t="s">
        <v>655</v>
      </c>
      <c r="D279" s="182" t="s">
        <v>103</v>
      </c>
      <c r="E279" s="182">
        <v>721</v>
      </c>
      <c r="F279" s="182">
        <v>5.6156389999999998</v>
      </c>
      <c r="G279" s="182">
        <v>0.19633</v>
      </c>
      <c r="H279" s="182">
        <v>3.1964478000000001</v>
      </c>
      <c r="I279" s="182">
        <v>2.85417253</v>
      </c>
      <c r="J279" s="182">
        <v>7.02251E-3</v>
      </c>
      <c r="K279" s="182">
        <v>5</v>
      </c>
      <c r="L279" s="182">
        <v>270.60000000000002</v>
      </c>
      <c r="M279" s="182">
        <v>270.60000000000002</v>
      </c>
      <c r="N279" s="182">
        <v>3.42</v>
      </c>
      <c r="O279" s="182">
        <v>3.42</v>
      </c>
      <c r="P279" s="182">
        <v>1</v>
      </c>
      <c r="Q279" s="182">
        <v>0.67</v>
      </c>
      <c r="R279" s="182">
        <v>0</v>
      </c>
    </row>
    <row r="280" spans="2:18" x14ac:dyDescent="0.2">
      <c r="B280" s="182">
        <v>2809</v>
      </c>
      <c r="C280" s="182" t="s">
        <v>650</v>
      </c>
      <c r="D280" s="182" t="s">
        <v>103</v>
      </c>
      <c r="E280" s="182">
        <v>608</v>
      </c>
      <c r="F280" s="182">
        <v>3.3598170000000001</v>
      </c>
      <c r="G280" s="182">
        <v>1.700137</v>
      </c>
      <c r="H280" s="182">
        <v>2.7965345899999998</v>
      </c>
      <c r="I280" s="182">
        <v>2.8651698900000002</v>
      </c>
      <c r="J280" s="182">
        <v>0.39326062000000001</v>
      </c>
      <c r="K280" s="182">
        <v>5</v>
      </c>
      <c r="L280" s="182">
        <v>322.10000000000002</v>
      </c>
      <c r="M280" s="182">
        <v>322.10000000000002</v>
      </c>
      <c r="N280" s="182">
        <v>3.51</v>
      </c>
      <c r="O280" s="182">
        <v>3.51</v>
      </c>
      <c r="P280" s="182">
        <v>2</v>
      </c>
      <c r="Q280" s="182">
        <v>44.21</v>
      </c>
      <c r="R280" s="182">
        <v>0.09</v>
      </c>
    </row>
    <row r="281" spans="2:18" x14ac:dyDescent="0.2">
      <c r="B281" s="182">
        <v>2807</v>
      </c>
      <c r="C281" s="182" t="s">
        <v>649</v>
      </c>
      <c r="D281" s="182" t="s">
        <v>103</v>
      </c>
      <c r="E281" s="182">
        <v>1211</v>
      </c>
      <c r="F281" s="182">
        <v>7.5353630000000003</v>
      </c>
      <c r="G281" s="182">
        <v>2.6493509999999998</v>
      </c>
      <c r="H281" s="182">
        <v>3.2987600499999998</v>
      </c>
      <c r="I281" s="182">
        <v>7.110292E-2</v>
      </c>
      <c r="J281" s="182">
        <v>1.4185472400000001</v>
      </c>
      <c r="K281" s="182">
        <v>2</v>
      </c>
      <c r="L281" s="182">
        <v>4</v>
      </c>
      <c r="M281" s="182">
        <v>4</v>
      </c>
      <c r="N281" s="182">
        <v>0.05</v>
      </c>
      <c r="O281" s="182">
        <v>0.05</v>
      </c>
      <c r="P281" s="182">
        <v>5</v>
      </c>
      <c r="Q281" s="182">
        <v>80.069999999999993</v>
      </c>
      <c r="R281" s="182">
        <v>0.19</v>
      </c>
    </row>
    <row r="282" spans="2:18" x14ac:dyDescent="0.2">
      <c r="B282" s="182" t="s">
        <v>1405</v>
      </c>
      <c r="C282" s="182" t="s">
        <v>1406</v>
      </c>
      <c r="D282" s="182" t="s">
        <v>103</v>
      </c>
      <c r="E282" s="182">
        <v>1151</v>
      </c>
      <c r="F282" s="182">
        <v>0.75077199999999999</v>
      </c>
      <c r="G282" s="182">
        <v>5.2283480000000004</v>
      </c>
      <c r="H282" s="182">
        <v>2.4488253900000001</v>
      </c>
      <c r="I282" s="182">
        <v>0</v>
      </c>
      <c r="J282" s="182">
        <v>1.404502E-2</v>
      </c>
      <c r="K282" s="182"/>
      <c r="L282" s="182"/>
      <c r="M282" s="182"/>
      <c r="N282" s="182"/>
      <c r="O282" s="182"/>
      <c r="P282" s="182">
        <v>1</v>
      </c>
      <c r="Q282" s="182">
        <v>0.83</v>
      </c>
      <c r="R282" s="182">
        <v>0</v>
      </c>
    </row>
    <row r="283" spans="2:18" x14ac:dyDescent="0.2">
      <c r="B283" s="182">
        <v>5494</v>
      </c>
      <c r="C283" s="182" t="s">
        <v>685</v>
      </c>
      <c r="D283" s="182" t="s">
        <v>103</v>
      </c>
      <c r="E283" s="182">
        <v>821</v>
      </c>
      <c r="F283" s="182">
        <v>1.6319159999999999</v>
      </c>
      <c r="G283" s="182">
        <v>4.8741450000000004</v>
      </c>
      <c r="H283" s="182">
        <v>3.6163661999999999</v>
      </c>
      <c r="I283" s="182">
        <v>0.41559077999999999</v>
      </c>
      <c r="J283" s="182">
        <v>0</v>
      </c>
      <c r="K283" s="182">
        <v>2</v>
      </c>
      <c r="L283" s="182">
        <v>34.6</v>
      </c>
      <c r="M283" s="182">
        <v>34.6</v>
      </c>
      <c r="N283" s="182">
        <v>1.05</v>
      </c>
      <c r="O283" s="182">
        <v>1.05</v>
      </c>
      <c r="P283" s="182"/>
      <c r="Q283" s="182"/>
      <c r="R283" s="182"/>
    </row>
    <row r="284" spans="2:18" x14ac:dyDescent="0.2">
      <c r="B284" s="182" t="s">
        <v>1401</v>
      </c>
      <c r="C284" s="182" t="s">
        <v>1402</v>
      </c>
      <c r="D284" s="182" t="s">
        <v>103</v>
      </c>
      <c r="E284" s="182">
        <v>1387</v>
      </c>
      <c r="F284" s="182">
        <v>4.1847490000000001</v>
      </c>
      <c r="G284" s="182">
        <v>1.4963070000000001</v>
      </c>
      <c r="H284" s="182">
        <v>3.0485999499999998</v>
      </c>
      <c r="I284" s="182">
        <v>4.2728761300000002</v>
      </c>
      <c r="J284" s="182">
        <v>2.48114094</v>
      </c>
      <c r="K284" s="182">
        <v>5</v>
      </c>
      <c r="L284" s="182">
        <v>210.6</v>
      </c>
      <c r="M284" s="182">
        <v>208.9</v>
      </c>
      <c r="N284" s="182">
        <v>2.13</v>
      </c>
      <c r="O284" s="182">
        <v>2.06</v>
      </c>
      <c r="P284" s="182">
        <v>9</v>
      </c>
      <c r="Q284" s="182">
        <v>122.27</v>
      </c>
      <c r="R284" s="182">
        <v>0.33</v>
      </c>
    </row>
    <row r="285" spans="2:18" x14ac:dyDescent="0.2">
      <c r="B285" s="182" t="s">
        <v>1403</v>
      </c>
      <c r="C285" s="182" t="s">
        <v>1404</v>
      </c>
      <c r="D285" s="182" t="s">
        <v>103</v>
      </c>
      <c r="E285" s="182">
        <v>858</v>
      </c>
      <c r="F285" s="182">
        <v>2.4638070000000001</v>
      </c>
      <c r="G285" s="182">
        <v>2.3043640000000001</v>
      </c>
      <c r="H285" s="182">
        <v>2.0203333400000001</v>
      </c>
      <c r="I285" s="182">
        <v>0.25474159000000002</v>
      </c>
      <c r="J285" s="182">
        <v>2.4859689199999999</v>
      </c>
      <c r="K285" s="182">
        <v>2</v>
      </c>
      <c r="L285" s="182">
        <v>20.3</v>
      </c>
      <c r="M285" s="182">
        <v>20.3</v>
      </c>
      <c r="N285" s="182">
        <v>0.06</v>
      </c>
      <c r="O285" s="182">
        <v>0.06</v>
      </c>
      <c r="P285" s="182">
        <v>2</v>
      </c>
      <c r="Q285" s="182">
        <v>198.04</v>
      </c>
      <c r="R285" s="182">
        <v>0.41</v>
      </c>
    </row>
    <row r="286" spans="2:18" x14ac:dyDescent="0.2">
      <c r="B286" s="182">
        <v>5496</v>
      </c>
      <c r="C286" s="182" t="s">
        <v>687</v>
      </c>
      <c r="D286" s="182" t="s">
        <v>103</v>
      </c>
      <c r="E286" s="182">
        <v>933</v>
      </c>
      <c r="F286" s="182">
        <v>6.3658270000000003</v>
      </c>
      <c r="G286" s="182">
        <v>1.0650230000000001</v>
      </c>
      <c r="H286" s="182">
        <v>2.4937894300000001</v>
      </c>
      <c r="I286" s="182">
        <v>13.0098237</v>
      </c>
      <c r="J286" s="182">
        <v>1.1345744499999999</v>
      </c>
      <c r="K286" s="182">
        <v>7</v>
      </c>
      <c r="L286" s="182">
        <v>953.1</v>
      </c>
      <c r="M286" s="182">
        <v>953.1</v>
      </c>
      <c r="N286" s="182">
        <v>7.04</v>
      </c>
      <c r="O286" s="182">
        <v>7.04</v>
      </c>
      <c r="P286" s="182">
        <v>5</v>
      </c>
      <c r="Q286" s="182">
        <v>83.12</v>
      </c>
      <c r="R286" s="182">
        <v>0.16</v>
      </c>
    </row>
    <row r="287" spans="2:18" x14ac:dyDescent="0.2">
      <c r="B287" s="182">
        <v>2806</v>
      </c>
      <c r="C287" s="182" t="s">
        <v>648</v>
      </c>
      <c r="D287" s="182" t="s">
        <v>103</v>
      </c>
      <c r="E287" s="182">
        <v>885</v>
      </c>
      <c r="F287" s="182">
        <v>4.4491639999999997</v>
      </c>
      <c r="G287" s="182">
        <v>3.468858</v>
      </c>
      <c r="H287" s="182">
        <v>4.3698949100000002</v>
      </c>
      <c r="I287" s="182">
        <v>0.38045917000000001</v>
      </c>
      <c r="J287" s="182">
        <v>4.4329599999999997E-2</v>
      </c>
      <c r="K287" s="182">
        <v>1</v>
      </c>
      <c r="L287" s="182">
        <v>29.4</v>
      </c>
      <c r="M287" s="182">
        <v>29.4</v>
      </c>
      <c r="N287" s="182">
        <v>0.19</v>
      </c>
      <c r="O287" s="182">
        <v>0.19</v>
      </c>
      <c r="P287" s="182">
        <v>1</v>
      </c>
      <c r="Q287" s="182">
        <v>3.42</v>
      </c>
      <c r="R287" s="182">
        <v>0.11</v>
      </c>
    </row>
    <row r="288" spans="2:18" x14ac:dyDescent="0.2">
      <c r="B288" s="182">
        <v>54701</v>
      </c>
      <c r="C288" s="182" t="s">
        <v>980</v>
      </c>
      <c r="D288" s="182" t="s">
        <v>103</v>
      </c>
      <c r="E288" s="182">
        <v>5</v>
      </c>
      <c r="F288" s="182">
        <v>1.4949809999999999</v>
      </c>
      <c r="G288" s="182">
        <v>3.775849</v>
      </c>
      <c r="H288" s="182">
        <v>4.4382935899999998</v>
      </c>
      <c r="I288" s="182">
        <v>9.7290999999999992E-3</v>
      </c>
      <c r="J288" s="182">
        <v>0</v>
      </c>
      <c r="K288" s="182">
        <v>2</v>
      </c>
      <c r="L288" s="182">
        <v>133</v>
      </c>
      <c r="M288" s="182">
        <v>133</v>
      </c>
      <c r="N288" s="182">
        <v>2.8</v>
      </c>
      <c r="O288" s="182">
        <v>2.8</v>
      </c>
      <c r="P288" s="182"/>
      <c r="Q288" s="182"/>
      <c r="R288" s="182"/>
    </row>
    <row r="289" spans="2:18" x14ac:dyDescent="0.2">
      <c r="B289" s="182">
        <v>54649</v>
      </c>
      <c r="C289" s="182" t="s">
        <v>979</v>
      </c>
      <c r="D289" s="182" t="s">
        <v>103</v>
      </c>
      <c r="E289" s="182">
        <v>4</v>
      </c>
      <c r="F289" s="182">
        <v>2.0643699999999998</v>
      </c>
      <c r="G289" s="182">
        <v>0.67937000000000003</v>
      </c>
      <c r="H289" s="182">
        <v>0.12479426</v>
      </c>
      <c r="I289" s="182">
        <v>0</v>
      </c>
      <c r="J289" s="182">
        <v>1.6678459999999999E-2</v>
      </c>
      <c r="K289" s="182"/>
      <c r="L289" s="182"/>
      <c r="M289" s="182"/>
      <c r="N289" s="182"/>
      <c r="O289" s="182"/>
      <c r="P289" s="182">
        <v>1</v>
      </c>
      <c r="Q289" s="182">
        <v>285</v>
      </c>
      <c r="R289" s="182">
        <v>0.5</v>
      </c>
    </row>
    <row r="290" spans="2:18" x14ac:dyDescent="0.2">
      <c r="B290" s="182">
        <v>54703</v>
      </c>
      <c r="C290" s="182" t="s">
        <v>981</v>
      </c>
      <c r="D290" s="182" t="s">
        <v>103</v>
      </c>
      <c r="E290" s="182">
        <v>1</v>
      </c>
      <c r="F290" s="182"/>
      <c r="G290" s="182">
        <v>2.8322400000000001</v>
      </c>
      <c r="H290" s="182">
        <v>0.24234855</v>
      </c>
      <c r="I290" s="182">
        <v>0</v>
      </c>
      <c r="J290" s="182">
        <v>7.9003249999999997E-2</v>
      </c>
      <c r="K290" s="182"/>
      <c r="L290" s="182"/>
      <c r="M290" s="182"/>
      <c r="N290" s="182"/>
      <c r="O290" s="182"/>
      <c r="P290" s="182">
        <v>2</v>
      </c>
      <c r="Q290" s="182">
        <v>5400</v>
      </c>
      <c r="R290" s="182">
        <v>10</v>
      </c>
    </row>
    <row r="291" spans="2:18" x14ac:dyDescent="0.2">
      <c r="B291" s="182" t="s">
        <v>1194</v>
      </c>
      <c r="C291" s="182" t="s">
        <v>1195</v>
      </c>
      <c r="D291" s="182" t="s">
        <v>103</v>
      </c>
      <c r="E291" s="182">
        <v>933</v>
      </c>
      <c r="F291" s="182">
        <v>4.7653829999999999</v>
      </c>
      <c r="G291" s="182">
        <v>1.27616</v>
      </c>
      <c r="H291" s="182">
        <v>4.1254505799999999</v>
      </c>
      <c r="I291" s="182">
        <v>0.10571804999999999</v>
      </c>
      <c r="J291" s="182">
        <v>0.23262068</v>
      </c>
      <c r="K291" s="182">
        <v>3</v>
      </c>
      <c r="L291" s="182">
        <v>7.7</v>
      </c>
      <c r="M291" s="182">
        <v>7.7</v>
      </c>
      <c r="N291" s="182">
        <v>0.09</v>
      </c>
      <c r="O291" s="182">
        <v>0.09</v>
      </c>
      <c r="P291" s="182">
        <v>1</v>
      </c>
      <c r="Q291" s="182">
        <v>17.04</v>
      </c>
      <c r="R291" s="182">
        <v>0.06</v>
      </c>
    </row>
    <row r="292" spans="2:18" x14ac:dyDescent="0.2">
      <c r="B292" s="182">
        <v>55356</v>
      </c>
      <c r="C292" s="182" t="s">
        <v>989</v>
      </c>
      <c r="D292" s="182" t="s">
        <v>103</v>
      </c>
      <c r="E292" s="182">
        <v>605</v>
      </c>
      <c r="F292" s="182">
        <v>5.363664</v>
      </c>
      <c r="G292" s="182">
        <v>2.6004</v>
      </c>
      <c r="H292" s="182">
        <v>2.7593820999999998</v>
      </c>
      <c r="I292" s="182">
        <v>6.0437490000000003E-2</v>
      </c>
      <c r="J292" s="182">
        <v>5.2194813599999996</v>
      </c>
      <c r="K292" s="182">
        <v>2</v>
      </c>
      <c r="L292" s="182">
        <v>6.8</v>
      </c>
      <c r="M292" s="182">
        <v>0.8</v>
      </c>
      <c r="N292" s="182">
        <v>0.04</v>
      </c>
      <c r="O292" s="182">
        <v>0</v>
      </c>
      <c r="P292" s="182">
        <v>11</v>
      </c>
      <c r="Q292" s="182">
        <v>589.69000000000005</v>
      </c>
      <c r="R292" s="182">
        <v>1.24</v>
      </c>
    </row>
    <row r="293" spans="2:18" x14ac:dyDescent="0.2">
      <c r="B293" s="182" t="s">
        <v>1198</v>
      </c>
      <c r="C293" s="182" t="s">
        <v>1199</v>
      </c>
      <c r="D293" s="182" t="s">
        <v>103</v>
      </c>
      <c r="E293" s="182">
        <v>368</v>
      </c>
      <c r="F293" s="182">
        <v>5.0356670000000001</v>
      </c>
      <c r="G293" s="182">
        <v>2.2844069999999999</v>
      </c>
      <c r="H293" s="182">
        <v>4.1041117099999997</v>
      </c>
      <c r="I293" s="182">
        <v>1.6412047299999999</v>
      </c>
      <c r="J293" s="182">
        <v>2.3126006800000001</v>
      </c>
      <c r="K293" s="182">
        <v>2</v>
      </c>
      <c r="L293" s="182">
        <v>304.8</v>
      </c>
      <c r="M293" s="182">
        <v>304.8</v>
      </c>
      <c r="N293" s="182">
        <v>1.0900000000000001</v>
      </c>
      <c r="O293" s="182">
        <v>1.0900000000000001</v>
      </c>
      <c r="P293" s="182">
        <v>3</v>
      </c>
      <c r="Q293" s="182">
        <v>429.54</v>
      </c>
      <c r="R293" s="182">
        <v>0.87</v>
      </c>
    </row>
    <row r="294" spans="2:18" x14ac:dyDescent="0.2">
      <c r="B294" s="182" t="s">
        <v>1200</v>
      </c>
      <c r="C294" s="182" t="s">
        <v>1201</v>
      </c>
      <c r="D294" s="182" t="s">
        <v>103</v>
      </c>
      <c r="E294" s="182">
        <v>778</v>
      </c>
      <c r="F294" s="182">
        <v>4.2384060000000003</v>
      </c>
      <c r="G294" s="182">
        <v>2.6303070000000002</v>
      </c>
      <c r="H294" s="182">
        <v>3.7030553500000001</v>
      </c>
      <c r="I294" s="182">
        <v>3.5676404499999999</v>
      </c>
      <c r="J294" s="182">
        <v>1.23420632</v>
      </c>
      <c r="K294" s="182">
        <v>6</v>
      </c>
      <c r="L294" s="182">
        <v>313.39999999999998</v>
      </c>
      <c r="M294" s="182">
        <v>1</v>
      </c>
      <c r="N294" s="182">
        <v>1.71</v>
      </c>
      <c r="O294" s="182">
        <v>0.01</v>
      </c>
      <c r="P294" s="182">
        <v>5</v>
      </c>
      <c r="Q294" s="182">
        <v>108.43</v>
      </c>
      <c r="R294" s="182">
        <v>0.22</v>
      </c>
    </row>
    <row r="295" spans="2:18" x14ac:dyDescent="0.2">
      <c r="B295" s="182" t="s">
        <v>1190</v>
      </c>
      <c r="C295" s="182" t="s">
        <v>1191</v>
      </c>
      <c r="D295" s="182" t="s">
        <v>103</v>
      </c>
      <c r="E295" s="182">
        <v>891</v>
      </c>
      <c r="F295" s="182">
        <v>5.3704900000000002</v>
      </c>
      <c r="G295" s="182">
        <v>1.3191649999999999</v>
      </c>
      <c r="H295" s="182">
        <v>3.7503056899999998</v>
      </c>
      <c r="I295" s="182">
        <v>0.12628816000000001</v>
      </c>
      <c r="J295" s="182">
        <v>0.44768508000000001</v>
      </c>
      <c r="K295" s="182">
        <v>3</v>
      </c>
      <c r="L295" s="182">
        <v>9.6999999999999993</v>
      </c>
      <c r="M295" s="182">
        <v>9.6999999999999993</v>
      </c>
      <c r="N295" s="182">
        <v>7.0000000000000007E-2</v>
      </c>
      <c r="O295" s="182">
        <v>7.0000000000000007E-2</v>
      </c>
      <c r="P295" s="182">
        <v>2</v>
      </c>
      <c r="Q295" s="182">
        <v>34.340000000000003</v>
      </c>
      <c r="R295" s="182">
        <v>0.08</v>
      </c>
    </row>
    <row r="296" spans="2:18" x14ac:dyDescent="0.2">
      <c r="B296" s="182" t="s">
        <v>1188</v>
      </c>
      <c r="C296" s="182" t="s">
        <v>1189</v>
      </c>
      <c r="D296" s="182" t="s">
        <v>103</v>
      </c>
      <c r="E296" s="182">
        <v>69</v>
      </c>
      <c r="F296" s="182">
        <v>3.2433179999999999</v>
      </c>
      <c r="G296" s="182">
        <v>0.98188799999999998</v>
      </c>
      <c r="H296" s="182">
        <v>5.4137846100000004</v>
      </c>
      <c r="I296" s="182">
        <v>0</v>
      </c>
      <c r="J296" s="182">
        <v>0.13430552000000001</v>
      </c>
      <c r="K296" s="182"/>
      <c r="L296" s="182"/>
      <c r="M296" s="182"/>
      <c r="N296" s="182"/>
      <c r="O296" s="182"/>
      <c r="P296" s="182">
        <v>1</v>
      </c>
      <c r="Q296" s="182">
        <v>133.04</v>
      </c>
      <c r="R296" s="182">
        <v>0.26</v>
      </c>
    </row>
    <row r="297" spans="2:18" x14ac:dyDescent="0.2">
      <c r="B297" s="182">
        <v>55354</v>
      </c>
      <c r="C297" s="182" t="s">
        <v>276</v>
      </c>
      <c r="D297" s="182" t="s">
        <v>237</v>
      </c>
      <c r="E297" s="182">
        <v>1065</v>
      </c>
      <c r="F297" s="182">
        <v>16.514464</v>
      </c>
      <c r="G297" s="182">
        <v>2.2300629999999999</v>
      </c>
      <c r="H297" s="182">
        <v>3.7466857</v>
      </c>
      <c r="I297" s="182">
        <v>32.656549200000001</v>
      </c>
      <c r="J297" s="182">
        <v>4.8867899000000001</v>
      </c>
      <c r="K297" s="182">
        <v>20</v>
      </c>
      <c r="L297" s="182">
        <v>2095.9</v>
      </c>
      <c r="M297" s="182">
        <v>374.5</v>
      </c>
      <c r="N297" s="182">
        <v>6.81</v>
      </c>
      <c r="O297" s="182">
        <v>5.64</v>
      </c>
      <c r="P297" s="182">
        <v>16</v>
      </c>
      <c r="Q297" s="182">
        <v>313.63</v>
      </c>
      <c r="R297" s="182">
        <v>0.67</v>
      </c>
    </row>
    <row r="298" spans="2:18" x14ac:dyDescent="0.2">
      <c r="B298" s="182" t="s">
        <v>1192</v>
      </c>
      <c r="C298" s="182" t="s">
        <v>1193</v>
      </c>
      <c r="D298" s="182" t="s">
        <v>103</v>
      </c>
      <c r="E298" s="182">
        <v>782</v>
      </c>
      <c r="F298" s="182">
        <v>7.8614059999999997</v>
      </c>
      <c r="G298" s="182">
        <v>2.3296239999999999</v>
      </c>
      <c r="H298" s="182">
        <v>3.84385376</v>
      </c>
      <c r="I298" s="182">
        <v>1.0323676500000001</v>
      </c>
      <c r="J298" s="182">
        <v>0.28792295000000001</v>
      </c>
      <c r="K298" s="182">
        <v>9</v>
      </c>
      <c r="L298" s="182">
        <v>90.2</v>
      </c>
      <c r="M298" s="182">
        <v>90.2</v>
      </c>
      <c r="N298" s="182">
        <v>2.41</v>
      </c>
      <c r="O298" s="182">
        <v>2.41</v>
      </c>
      <c r="P298" s="182">
        <v>1</v>
      </c>
      <c r="Q298" s="182">
        <v>25.17</v>
      </c>
      <c r="R298" s="182">
        <v>0.05</v>
      </c>
    </row>
    <row r="299" spans="2:18" x14ac:dyDescent="0.2">
      <c r="B299" s="182" t="s">
        <v>334</v>
      </c>
      <c r="C299" s="182" t="s">
        <v>335</v>
      </c>
      <c r="D299" s="182" t="s">
        <v>237</v>
      </c>
      <c r="E299" s="182">
        <v>4</v>
      </c>
      <c r="F299" s="182">
        <v>2.4629240000000001</v>
      </c>
      <c r="G299" s="182">
        <v>0.43859599999999999</v>
      </c>
      <c r="H299" s="182">
        <v>0.25492324</v>
      </c>
      <c r="I299" s="182">
        <v>9.6383960000000005E-2</v>
      </c>
      <c r="J299" s="182">
        <v>6.0569159999999997E-2</v>
      </c>
      <c r="K299" s="182">
        <v>4</v>
      </c>
      <c r="L299" s="182">
        <v>1647</v>
      </c>
      <c r="M299" s="182">
        <v>1647</v>
      </c>
      <c r="N299" s="182">
        <v>5</v>
      </c>
      <c r="O299" s="182">
        <v>5</v>
      </c>
      <c r="P299" s="182">
        <v>2</v>
      </c>
      <c r="Q299" s="182">
        <v>1035</v>
      </c>
      <c r="R299" s="182">
        <v>2</v>
      </c>
    </row>
    <row r="300" spans="2:18" x14ac:dyDescent="0.2">
      <c r="B300" s="182">
        <v>55361</v>
      </c>
      <c r="C300" s="182" t="s">
        <v>990</v>
      </c>
      <c r="D300" s="182" t="s">
        <v>103</v>
      </c>
      <c r="E300" s="182">
        <v>630</v>
      </c>
      <c r="F300" s="182">
        <v>3.8473890000000002</v>
      </c>
      <c r="G300" s="182">
        <v>2.106141</v>
      </c>
      <c r="H300" s="182">
        <v>2.7700515399999999</v>
      </c>
      <c r="I300" s="182">
        <v>0</v>
      </c>
      <c r="J300" s="182">
        <v>3.3076027200000002</v>
      </c>
      <c r="K300" s="182"/>
      <c r="L300" s="182"/>
      <c r="M300" s="182"/>
      <c r="N300" s="182"/>
      <c r="O300" s="182"/>
      <c r="P300" s="182">
        <v>5</v>
      </c>
      <c r="Q300" s="182">
        <v>358.86</v>
      </c>
      <c r="R300" s="182">
        <v>0.75</v>
      </c>
    </row>
    <row r="301" spans="2:18" x14ac:dyDescent="0.2">
      <c r="B301" s="182" t="s">
        <v>1196</v>
      </c>
      <c r="C301" s="182" t="s">
        <v>1197</v>
      </c>
      <c r="D301" s="182" t="s">
        <v>103</v>
      </c>
      <c r="E301" s="182">
        <v>558</v>
      </c>
      <c r="F301" s="182">
        <v>5.0593579999999996</v>
      </c>
      <c r="G301" s="182">
        <v>1.714029</v>
      </c>
      <c r="H301" s="182">
        <v>2.2863070699999999</v>
      </c>
      <c r="I301" s="182">
        <v>1.61599684</v>
      </c>
      <c r="J301" s="182">
        <v>2.9415543300000002</v>
      </c>
      <c r="K301" s="182">
        <v>3</v>
      </c>
      <c r="L301" s="182">
        <v>197.9</v>
      </c>
      <c r="M301" s="182">
        <v>197.9</v>
      </c>
      <c r="N301" s="182">
        <v>1.23</v>
      </c>
      <c r="O301" s="182">
        <v>1.23</v>
      </c>
      <c r="P301" s="182">
        <v>7</v>
      </c>
      <c r="Q301" s="182">
        <v>360.32</v>
      </c>
      <c r="R301" s="182">
        <v>0.84</v>
      </c>
    </row>
    <row r="302" spans="2:18" x14ac:dyDescent="0.2">
      <c r="B302" s="182" t="s">
        <v>1427</v>
      </c>
      <c r="C302" s="182" t="s">
        <v>1428</v>
      </c>
      <c r="D302" s="182" t="s">
        <v>103</v>
      </c>
      <c r="E302" s="182">
        <v>849</v>
      </c>
      <c r="F302" s="182">
        <v>3.659008</v>
      </c>
      <c r="G302" s="182">
        <v>1.00576</v>
      </c>
      <c r="H302" s="182">
        <v>2.1321718700000001</v>
      </c>
      <c r="I302" s="182">
        <v>5.503893E-2</v>
      </c>
      <c r="J302" s="182">
        <v>0.33356928000000002</v>
      </c>
      <c r="K302" s="182">
        <v>1</v>
      </c>
      <c r="L302" s="182">
        <v>4.4000000000000004</v>
      </c>
      <c r="M302" s="182">
        <v>4.4000000000000004</v>
      </c>
      <c r="N302" s="182">
        <v>0.04</v>
      </c>
      <c r="O302" s="182">
        <v>0.04</v>
      </c>
      <c r="P302" s="182">
        <v>3</v>
      </c>
      <c r="Q302" s="182">
        <v>26.86</v>
      </c>
      <c r="R302" s="182">
        <v>0.06</v>
      </c>
    </row>
    <row r="303" spans="2:18" x14ac:dyDescent="0.2">
      <c r="B303" s="182" t="s">
        <v>1407</v>
      </c>
      <c r="C303" s="182" t="s">
        <v>1408</v>
      </c>
      <c r="D303" s="182" t="s">
        <v>103</v>
      </c>
      <c r="E303" s="182">
        <v>617</v>
      </c>
      <c r="F303" s="182">
        <v>0.18402499999999999</v>
      </c>
      <c r="G303" s="182">
        <v>2.2036899999999999</v>
      </c>
      <c r="H303" s="182">
        <v>1.4424692299999999</v>
      </c>
      <c r="I303" s="182">
        <v>4.6275419999999998E-2</v>
      </c>
      <c r="J303" s="182">
        <v>0</v>
      </c>
      <c r="K303" s="182">
        <v>2</v>
      </c>
      <c r="L303" s="182">
        <v>5.0999999999999996</v>
      </c>
      <c r="M303" s="182">
        <v>5.0999999999999996</v>
      </c>
      <c r="N303" s="182">
        <v>0.08</v>
      </c>
      <c r="O303" s="182">
        <v>0.08</v>
      </c>
      <c r="P303" s="182"/>
      <c r="Q303" s="182"/>
      <c r="R303" s="182"/>
    </row>
    <row r="304" spans="2:18" x14ac:dyDescent="0.2">
      <c r="B304" s="182" t="s">
        <v>1423</v>
      </c>
      <c r="C304" s="182" t="s">
        <v>1424</v>
      </c>
      <c r="D304" s="182" t="s">
        <v>103</v>
      </c>
      <c r="E304" s="182">
        <v>455</v>
      </c>
      <c r="F304" s="182">
        <v>4.8502770000000002</v>
      </c>
      <c r="G304" s="182">
        <v>1.5308649999999999</v>
      </c>
      <c r="H304" s="182">
        <v>2.9666739400000002</v>
      </c>
      <c r="I304" s="182">
        <v>0</v>
      </c>
      <c r="J304" s="182">
        <v>3.4221574299999999</v>
      </c>
      <c r="K304" s="182"/>
      <c r="L304" s="182"/>
      <c r="M304" s="182"/>
      <c r="N304" s="182"/>
      <c r="O304" s="182"/>
      <c r="P304" s="182">
        <v>12</v>
      </c>
      <c r="Q304" s="182">
        <v>514.09</v>
      </c>
      <c r="R304" s="182">
        <v>0.95</v>
      </c>
    </row>
    <row r="305" spans="2:18" x14ac:dyDescent="0.2">
      <c r="B305" s="182" t="s">
        <v>1425</v>
      </c>
      <c r="C305" s="182" t="s">
        <v>1426</v>
      </c>
      <c r="D305" s="182" t="s">
        <v>103</v>
      </c>
      <c r="E305" s="182">
        <v>219</v>
      </c>
      <c r="F305" s="182">
        <v>4.7230800000000004</v>
      </c>
      <c r="G305" s="182">
        <v>1.6824790000000001</v>
      </c>
      <c r="H305" s="182">
        <v>5.0045356400000003</v>
      </c>
      <c r="I305" s="182">
        <v>0.33596862999999999</v>
      </c>
      <c r="J305" s="182">
        <v>2.0119494200000001</v>
      </c>
      <c r="K305" s="182">
        <v>6</v>
      </c>
      <c r="L305" s="182">
        <v>104.9</v>
      </c>
      <c r="M305" s="182">
        <v>104.9</v>
      </c>
      <c r="N305" s="182">
        <v>1.51</v>
      </c>
      <c r="O305" s="182">
        <v>1.51</v>
      </c>
      <c r="P305" s="182">
        <v>7</v>
      </c>
      <c r="Q305" s="182">
        <v>627.95000000000005</v>
      </c>
      <c r="R305" s="182">
        <v>1.3</v>
      </c>
    </row>
    <row r="306" spans="2:18" x14ac:dyDescent="0.2">
      <c r="B306" s="182" t="s">
        <v>1413</v>
      </c>
      <c r="C306" s="182" t="s">
        <v>1414</v>
      </c>
      <c r="D306" s="182" t="s">
        <v>103</v>
      </c>
      <c r="E306" s="182">
        <v>439</v>
      </c>
      <c r="F306" s="182">
        <v>3.0370430000000002</v>
      </c>
      <c r="G306" s="182">
        <v>0.304614</v>
      </c>
      <c r="H306" s="182">
        <v>1.0071182599999999</v>
      </c>
      <c r="I306" s="182">
        <v>0</v>
      </c>
      <c r="J306" s="182">
        <v>9.32589471</v>
      </c>
      <c r="K306" s="182"/>
      <c r="L306" s="182"/>
      <c r="M306" s="182"/>
      <c r="N306" s="182"/>
      <c r="O306" s="182"/>
      <c r="P306" s="182">
        <v>16</v>
      </c>
      <c r="Q306" s="182">
        <v>1452.03</v>
      </c>
      <c r="R306" s="182">
        <v>3.03</v>
      </c>
    </row>
    <row r="307" spans="2:18" x14ac:dyDescent="0.2">
      <c r="B307" s="182" t="s">
        <v>1421</v>
      </c>
      <c r="C307" s="182" t="s">
        <v>1422</v>
      </c>
      <c r="D307" s="182" t="s">
        <v>103</v>
      </c>
      <c r="E307" s="182">
        <v>442</v>
      </c>
      <c r="F307" s="182">
        <v>1.4081699999999999</v>
      </c>
      <c r="G307" s="182">
        <v>1.5904100000000001</v>
      </c>
      <c r="H307" s="182">
        <v>1.6110843800000001</v>
      </c>
      <c r="I307" s="182">
        <v>0.86451500000000003</v>
      </c>
      <c r="J307" s="182">
        <v>8.4270129999999999E-2</v>
      </c>
      <c r="K307" s="182">
        <v>2</v>
      </c>
      <c r="L307" s="182">
        <v>133.69999999999999</v>
      </c>
      <c r="M307" s="182">
        <v>133.69999999999999</v>
      </c>
      <c r="N307" s="182">
        <v>0.96</v>
      </c>
      <c r="O307" s="182">
        <v>0.96</v>
      </c>
      <c r="P307" s="182">
        <v>1</v>
      </c>
      <c r="Q307" s="182">
        <v>13.03</v>
      </c>
      <c r="R307" s="182">
        <v>0.04</v>
      </c>
    </row>
    <row r="308" spans="2:18" x14ac:dyDescent="0.2">
      <c r="B308" s="182" t="s">
        <v>1419</v>
      </c>
      <c r="C308" s="182" t="s">
        <v>1420</v>
      </c>
      <c r="D308" s="182" t="s">
        <v>103</v>
      </c>
      <c r="E308" s="182">
        <v>380</v>
      </c>
      <c r="F308" s="182">
        <v>3.3124280000000002</v>
      </c>
      <c r="G308" s="182">
        <v>1.13622</v>
      </c>
      <c r="H308" s="182">
        <v>2.9337130199999999</v>
      </c>
      <c r="I308" s="182">
        <v>0</v>
      </c>
      <c r="J308" s="182">
        <v>0.58462404999999995</v>
      </c>
      <c r="K308" s="182"/>
      <c r="L308" s="182"/>
      <c r="M308" s="182"/>
      <c r="N308" s="182"/>
      <c r="O308" s="182"/>
      <c r="P308" s="182">
        <v>3</v>
      </c>
      <c r="Q308" s="182">
        <v>105.16</v>
      </c>
      <c r="R308" s="182">
        <v>0.22</v>
      </c>
    </row>
    <row r="309" spans="2:18" x14ac:dyDescent="0.2">
      <c r="B309" s="182" t="s">
        <v>1415</v>
      </c>
      <c r="C309" s="182" t="s">
        <v>1416</v>
      </c>
      <c r="D309" s="182" t="s">
        <v>103</v>
      </c>
      <c r="E309" s="182">
        <v>1557</v>
      </c>
      <c r="F309" s="182">
        <v>5.0593199999999996</v>
      </c>
      <c r="G309" s="182">
        <v>1.480235</v>
      </c>
      <c r="H309" s="182">
        <v>3.83413695</v>
      </c>
      <c r="I309" s="182">
        <v>0.24548064999999999</v>
      </c>
      <c r="J309" s="182">
        <v>15.316974500000001</v>
      </c>
      <c r="K309" s="182">
        <v>4</v>
      </c>
      <c r="L309" s="182">
        <v>10.8</v>
      </c>
      <c r="M309" s="182">
        <v>10.8</v>
      </c>
      <c r="N309" s="182">
        <v>1.0900000000000001</v>
      </c>
      <c r="O309" s="182">
        <v>1.0900000000000001</v>
      </c>
      <c r="P309" s="182">
        <v>17</v>
      </c>
      <c r="Q309" s="182">
        <v>672.41</v>
      </c>
      <c r="R309" s="182">
        <v>1.4</v>
      </c>
    </row>
    <row r="310" spans="2:18" x14ac:dyDescent="0.2">
      <c r="B310" s="182" t="s">
        <v>1417</v>
      </c>
      <c r="C310" s="182" t="s">
        <v>1418</v>
      </c>
      <c r="D310" s="182" t="s">
        <v>103</v>
      </c>
      <c r="E310" s="182">
        <v>79</v>
      </c>
      <c r="F310" s="182">
        <v>1.0068509999999999</v>
      </c>
      <c r="G310" s="182">
        <v>0.97599499999999995</v>
      </c>
      <c r="H310" s="182">
        <v>1.01607297</v>
      </c>
      <c r="I310" s="182">
        <v>0</v>
      </c>
      <c r="J310" s="182">
        <v>3.7746000000000002E-2</v>
      </c>
      <c r="K310" s="182"/>
      <c r="L310" s="182"/>
      <c r="M310" s="182"/>
      <c r="N310" s="182"/>
      <c r="O310" s="182"/>
      <c r="P310" s="182">
        <v>2</v>
      </c>
      <c r="Q310" s="182">
        <v>32.659999999999997</v>
      </c>
      <c r="R310" s="182">
        <v>0.05</v>
      </c>
    </row>
    <row r="311" spans="2:18" x14ac:dyDescent="0.2">
      <c r="B311" s="182" t="s">
        <v>1409</v>
      </c>
      <c r="C311" s="182" t="s">
        <v>1410</v>
      </c>
      <c r="D311" s="182" t="s">
        <v>103</v>
      </c>
      <c r="E311" s="182">
        <v>1413</v>
      </c>
      <c r="F311" s="182">
        <v>4.1109159999999996</v>
      </c>
      <c r="G311" s="182">
        <v>2.0445000000000002</v>
      </c>
      <c r="H311" s="182">
        <v>4.1789882699999996</v>
      </c>
      <c r="I311" s="182">
        <v>4.4285709999999999E-2</v>
      </c>
      <c r="J311" s="182">
        <v>3.6139597600000002</v>
      </c>
      <c r="K311" s="182">
        <v>2</v>
      </c>
      <c r="L311" s="182">
        <v>2.1</v>
      </c>
      <c r="M311" s="182">
        <v>2.1</v>
      </c>
      <c r="N311" s="182">
        <v>0.08</v>
      </c>
      <c r="O311" s="182">
        <v>0.08</v>
      </c>
      <c r="P311" s="182">
        <v>9</v>
      </c>
      <c r="Q311" s="182">
        <v>174.82</v>
      </c>
      <c r="R311" s="182">
        <v>0.36</v>
      </c>
    </row>
    <row r="312" spans="2:18" x14ac:dyDescent="0.2">
      <c r="B312" s="182" t="s">
        <v>1411</v>
      </c>
      <c r="C312" s="182" t="s">
        <v>1412</v>
      </c>
      <c r="D312" s="182" t="s">
        <v>103</v>
      </c>
      <c r="E312" s="182">
        <v>410</v>
      </c>
      <c r="F312" s="182">
        <v>2.69156</v>
      </c>
      <c r="G312" s="182">
        <v>1.7994110000000001</v>
      </c>
      <c r="H312" s="182">
        <v>2.2642061</v>
      </c>
      <c r="I312" s="182">
        <v>0</v>
      </c>
      <c r="J312" s="182">
        <v>0.66011604000000002</v>
      </c>
      <c r="K312" s="182"/>
      <c r="L312" s="182"/>
      <c r="M312" s="182"/>
      <c r="N312" s="182"/>
      <c r="O312" s="182"/>
      <c r="P312" s="182">
        <v>5</v>
      </c>
      <c r="Q312" s="182">
        <v>110.05</v>
      </c>
      <c r="R312" s="182">
        <v>0.21</v>
      </c>
    </row>
    <row r="313" spans="2:18" x14ac:dyDescent="0.2">
      <c r="B313" s="182" t="s">
        <v>1443</v>
      </c>
      <c r="C313" s="182" t="s">
        <v>1444</v>
      </c>
      <c r="D313" s="182" t="s">
        <v>103</v>
      </c>
      <c r="E313" s="182">
        <v>668</v>
      </c>
      <c r="F313" s="182">
        <v>3.7488510000000002</v>
      </c>
      <c r="G313" s="182">
        <v>1.347313</v>
      </c>
      <c r="H313" s="182">
        <v>3.8295643400000001</v>
      </c>
      <c r="I313" s="182">
        <v>0.64332054000000005</v>
      </c>
      <c r="J313" s="182">
        <v>0.10533766999999999</v>
      </c>
      <c r="K313" s="182">
        <v>2</v>
      </c>
      <c r="L313" s="182">
        <v>65.8</v>
      </c>
      <c r="M313" s="182">
        <v>57.9</v>
      </c>
      <c r="N313" s="182">
        <v>1.02</v>
      </c>
      <c r="O313" s="182">
        <v>1.01</v>
      </c>
      <c r="P313" s="182">
        <v>1</v>
      </c>
      <c r="Q313" s="182">
        <v>10.78</v>
      </c>
      <c r="R313" s="182">
        <v>0.02</v>
      </c>
    </row>
    <row r="314" spans="2:18" x14ac:dyDescent="0.2">
      <c r="B314" s="182" t="s">
        <v>1429</v>
      </c>
      <c r="C314" s="182" t="s">
        <v>1430</v>
      </c>
      <c r="D314" s="182" t="s">
        <v>103</v>
      </c>
      <c r="E314" s="182">
        <v>1581</v>
      </c>
      <c r="F314" s="182">
        <v>5.375534</v>
      </c>
      <c r="G314" s="182">
        <v>5.4408089999999998</v>
      </c>
      <c r="H314" s="182">
        <v>3.16577318</v>
      </c>
      <c r="I314" s="182">
        <v>3.6022263200000002</v>
      </c>
      <c r="J314" s="182">
        <v>3.60957069</v>
      </c>
      <c r="K314" s="182">
        <v>6</v>
      </c>
      <c r="L314" s="182">
        <v>155.69999999999999</v>
      </c>
      <c r="M314" s="182">
        <v>153.80000000000001</v>
      </c>
      <c r="N314" s="182">
        <v>1.1000000000000001</v>
      </c>
      <c r="O314" s="182">
        <v>1.07</v>
      </c>
      <c r="P314" s="182">
        <v>4</v>
      </c>
      <c r="Q314" s="182">
        <v>156.05000000000001</v>
      </c>
      <c r="R314" s="182">
        <v>0.34</v>
      </c>
    </row>
    <row r="315" spans="2:18" x14ac:dyDescent="0.2">
      <c r="B315" s="182" t="s">
        <v>1435</v>
      </c>
      <c r="C315" s="182" t="s">
        <v>1436</v>
      </c>
      <c r="D315" s="182" t="s">
        <v>103</v>
      </c>
      <c r="E315" s="182">
        <v>1135</v>
      </c>
      <c r="F315" s="182">
        <v>5.485627</v>
      </c>
      <c r="G315" s="182">
        <v>2.7505299999999999</v>
      </c>
      <c r="H315" s="182">
        <v>2.10302145</v>
      </c>
      <c r="I315" s="182">
        <v>0</v>
      </c>
      <c r="J315" s="182">
        <v>5.3239412100000001</v>
      </c>
      <c r="K315" s="182"/>
      <c r="L315" s="182"/>
      <c r="M315" s="182"/>
      <c r="N315" s="182"/>
      <c r="O315" s="182"/>
      <c r="P315" s="182">
        <v>8</v>
      </c>
      <c r="Q315" s="182">
        <v>320.62</v>
      </c>
      <c r="R315" s="182">
        <v>0.84</v>
      </c>
    </row>
    <row r="316" spans="2:18" x14ac:dyDescent="0.2">
      <c r="B316" s="182" t="s">
        <v>1439</v>
      </c>
      <c r="C316" s="182" t="s">
        <v>1440</v>
      </c>
      <c r="D316" s="182" t="s">
        <v>103</v>
      </c>
      <c r="E316" s="182">
        <v>911</v>
      </c>
      <c r="F316" s="182"/>
      <c r="G316" s="182">
        <v>5.4007649999999998</v>
      </c>
      <c r="H316" s="182">
        <v>2.4387275399999999</v>
      </c>
      <c r="I316" s="182">
        <v>1.7752908000000001</v>
      </c>
      <c r="J316" s="182">
        <v>2.5684834300000001</v>
      </c>
      <c r="K316" s="182">
        <v>4</v>
      </c>
      <c r="L316" s="182">
        <v>133.19999999999999</v>
      </c>
      <c r="M316" s="182">
        <v>133.19999999999999</v>
      </c>
      <c r="N316" s="182">
        <v>1.03</v>
      </c>
      <c r="O316" s="182">
        <v>1.03</v>
      </c>
      <c r="P316" s="182">
        <v>7</v>
      </c>
      <c r="Q316" s="182">
        <v>192.71</v>
      </c>
      <c r="R316" s="182">
        <v>0.56999999999999995</v>
      </c>
    </row>
    <row r="317" spans="2:18" x14ac:dyDescent="0.2">
      <c r="B317" s="182" t="s">
        <v>1433</v>
      </c>
      <c r="C317" s="182" t="s">
        <v>1434</v>
      </c>
      <c r="D317" s="182" t="s">
        <v>103</v>
      </c>
      <c r="E317" s="182">
        <v>712</v>
      </c>
      <c r="F317" s="182">
        <v>3.849332</v>
      </c>
      <c r="G317" s="182">
        <v>3.6875900000000001</v>
      </c>
      <c r="H317" s="182">
        <v>1.9624135700000001</v>
      </c>
      <c r="I317" s="182">
        <v>0.1641512</v>
      </c>
      <c r="J317" s="182">
        <v>1.67750233</v>
      </c>
      <c r="K317" s="182">
        <v>1</v>
      </c>
      <c r="L317" s="182">
        <v>15.8</v>
      </c>
      <c r="M317" s="182">
        <v>15.8</v>
      </c>
      <c r="N317" s="182">
        <v>0.05</v>
      </c>
      <c r="O317" s="182">
        <v>0.05</v>
      </c>
      <c r="P317" s="182">
        <v>5</v>
      </c>
      <c r="Q317" s="182">
        <v>161.04</v>
      </c>
      <c r="R317" s="182">
        <v>0.4</v>
      </c>
    </row>
    <row r="318" spans="2:18" x14ac:dyDescent="0.2">
      <c r="B318" s="182" t="s">
        <v>1431</v>
      </c>
      <c r="C318" s="182" t="s">
        <v>1432</v>
      </c>
      <c r="D318" s="182" t="s">
        <v>103</v>
      </c>
      <c r="E318" s="182">
        <v>325</v>
      </c>
      <c r="F318" s="182">
        <v>3.4675259999999999</v>
      </c>
      <c r="G318" s="182">
        <v>0.96499000000000001</v>
      </c>
      <c r="H318" s="182">
        <v>1.78808265</v>
      </c>
      <c r="I318" s="182">
        <v>1.833168E-2</v>
      </c>
      <c r="J318" s="182">
        <v>0</v>
      </c>
      <c r="K318" s="182">
        <v>2</v>
      </c>
      <c r="L318" s="182">
        <v>3.9</v>
      </c>
      <c r="M318" s="182">
        <v>3.9</v>
      </c>
      <c r="N318" s="182">
        <v>0.05</v>
      </c>
      <c r="O318" s="182">
        <v>0.05</v>
      </c>
      <c r="P318" s="182"/>
      <c r="Q318" s="182"/>
      <c r="R318" s="182"/>
    </row>
    <row r="319" spans="2:18" x14ac:dyDescent="0.2">
      <c r="B319" s="182" t="s">
        <v>1437</v>
      </c>
      <c r="C319" s="182" t="s">
        <v>1438</v>
      </c>
      <c r="D319" s="182" t="s">
        <v>103</v>
      </c>
      <c r="E319" s="182">
        <v>430</v>
      </c>
      <c r="F319" s="182">
        <v>12.144368</v>
      </c>
      <c r="G319" s="182">
        <v>0.90090999999999999</v>
      </c>
      <c r="H319" s="182">
        <v>0.98311203999999996</v>
      </c>
      <c r="I319" s="182">
        <v>2.52501701</v>
      </c>
      <c r="J319" s="182">
        <v>0.22252582000000001</v>
      </c>
      <c r="K319" s="182">
        <v>12</v>
      </c>
      <c r="L319" s="182">
        <v>401.4</v>
      </c>
      <c r="M319" s="182">
        <v>308.89999999999998</v>
      </c>
      <c r="N319" s="182">
        <v>3.36</v>
      </c>
      <c r="O319" s="182">
        <v>3.24</v>
      </c>
      <c r="P319" s="182">
        <v>2</v>
      </c>
      <c r="Q319" s="182">
        <v>35.369999999999997</v>
      </c>
      <c r="R319" s="182">
        <v>0.09</v>
      </c>
    </row>
    <row r="320" spans="2:18" x14ac:dyDescent="0.2">
      <c r="B320" s="182" t="s">
        <v>1445</v>
      </c>
      <c r="C320" s="182" t="s">
        <v>1446</v>
      </c>
      <c r="D320" s="182" t="s">
        <v>103</v>
      </c>
      <c r="E320" s="182">
        <v>1364</v>
      </c>
      <c r="F320" s="182">
        <v>8.2347610000000007</v>
      </c>
      <c r="G320" s="182">
        <v>2.0616089999999998</v>
      </c>
      <c r="H320" s="182">
        <v>2.89598895</v>
      </c>
      <c r="I320" s="182">
        <v>0.29750576000000001</v>
      </c>
      <c r="J320" s="182">
        <v>0.15800649999999999</v>
      </c>
      <c r="K320" s="182">
        <v>7</v>
      </c>
      <c r="L320" s="182">
        <v>14.9</v>
      </c>
      <c r="M320" s="182">
        <v>4.8</v>
      </c>
      <c r="N320" s="182">
        <v>0.09</v>
      </c>
      <c r="O320" s="182">
        <v>7.0000000000000007E-2</v>
      </c>
      <c r="P320" s="182">
        <v>1</v>
      </c>
      <c r="Q320" s="182">
        <v>7.92</v>
      </c>
      <c r="R320" s="182">
        <v>0.03</v>
      </c>
    </row>
    <row r="321" spans="2:18" x14ac:dyDescent="0.2">
      <c r="B321" s="182" t="s">
        <v>1441</v>
      </c>
      <c r="C321" s="182" t="s">
        <v>1442</v>
      </c>
      <c r="D321" s="182" t="s">
        <v>103</v>
      </c>
      <c r="E321" s="182">
        <v>1461</v>
      </c>
      <c r="F321" s="182">
        <v>8.5371039999999994</v>
      </c>
      <c r="G321" s="182">
        <v>1.847377</v>
      </c>
      <c r="H321" s="182">
        <v>3.3663966300000001</v>
      </c>
      <c r="I321" s="182">
        <v>0.54150876000000003</v>
      </c>
      <c r="J321" s="182">
        <v>1.17363716</v>
      </c>
      <c r="K321" s="182">
        <v>4</v>
      </c>
      <c r="L321" s="182">
        <v>25.3</v>
      </c>
      <c r="M321" s="182">
        <v>25.3</v>
      </c>
      <c r="N321" s="182">
        <v>0.15</v>
      </c>
      <c r="O321" s="182">
        <v>0.15</v>
      </c>
      <c r="P321" s="182">
        <v>3</v>
      </c>
      <c r="Q321" s="182">
        <v>54.91</v>
      </c>
      <c r="R321" s="182">
        <v>0.13</v>
      </c>
    </row>
    <row r="322" spans="2:18" x14ac:dyDescent="0.2">
      <c r="B322" s="182" t="s">
        <v>376</v>
      </c>
      <c r="C322" s="182" t="s">
        <v>377</v>
      </c>
      <c r="D322" s="182" t="s">
        <v>237</v>
      </c>
      <c r="E322" s="182">
        <v>249</v>
      </c>
      <c r="F322" s="182">
        <v>43.986846999999997</v>
      </c>
      <c r="G322" s="182">
        <v>0.16222</v>
      </c>
      <c r="H322" s="182">
        <v>0.61997027000000005</v>
      </c>
      <c r="I322" s="182">
        <v>4.4268972700000004</v>
      </c>
      <c r="J322" s="182">
        <v>2.0641793499999999</v>
      </c>
      <c r="K322" s="182">
        <v>27</v>
      </c>
      <c r="L322" s="182">
        <v>1215.2</v>
      </c>
      <c r="M322" s="182">
        <v>830.4</v>
      </c>
      <c r="N322" s="182">
        <v>7.39</v>
      </c>
      <c r="O322" s="182">
        <v>5.29</v>
      </c>
      <c r="P322" s="182">
        <v>18</v>
      </c>
      <c r="Q322" s="182">
        <v>566.63</v>
      </c>
      <c r="R322" s="182">
        <v>1.49</v>
      </c>
    </row>
    <row r="323" spans="2:18" x14ac:dyDescent="0.2">
      <c r="B323" s="182" t="s">
        <v>1447</v>
      </c>
      <c r="C323" s="182" t="s">
        <v>1448</v>
      </c>
      <c r="D323" s="182" t="s">
        <v>103</v>
      </c>
      <c r="E323" s="182">
        <v>954</v>
      </c>
      <c r="F323" s="182">
        <v>3.6814079999999998</v>
      </c>
      <c r="G323" s="182">
        <v>1.650029</v>
      </c>
      <c r="H323" s="182">
        <v>2.0525321700000001</v>
      </c>
      <c r="I323" s="182">
        <v>0.85852927000000001</v>
      </c>
      <c r="J323" s="182">
        <v>3.51126E-3</v>
      </c>
      <c r="K323" s="182">
        <v>3</v>
      </c>
      <c r="L323" s="182">
        <v>61.5</v>
      </c>
      <c r="M323" s="182">
        <v>4.2</v>
      </c>
      <c r="N323" s="182">
        <v>1.01</v>
      </c>
      <c r="O323" s="182">
        <v>0.04</v>
      </c>
      <c r="P323" s="182">
        <v>1</v>
      </c>
      <c r="Q323" s="182">
        <v>0.25</v>
      </c>
      <c r="R323" s="182">
        <v>0</v>
      </c>
    </row>
    <row r="324" spans="2:18" x14ac:dyDescent="0.2">
      <c r="B324" s="182" t="s">
        <v>374</v>
      </c>
      <c r="C324" s="182" t="s">
        <v>375</v>
      </c>
      <c r="D324" s="182" t="s">
        <v>237</v>
      </c>
      <c r="E324" s="182">
        <v>888</v>
      </c>
      <c r="F324" s="182">
        <v>8.8936510000000002</v>
      </c>
      <c r="G324" s="182">
        <v>2.0696099999999999</v>
      </c>
      <c r="H324" s="182">
        <v>1.97841771</v>
      </c>
      <c r="I324" s="182">
        <v>2.7045351700000002</v>
      </c>
      <c r="J324" s="182">
        <v>1.9625723900000001</v>
      </c>
      <c r="K324" s="182">
        <v>6</v>
      </c>
      <c r="L324" s="182">
        <v>208.2</v>
      </c>
      <c r="M324" s="182">
        <v>150.80000000000001</v>
      </c>
      <c r="N324" s="182">
        <v>2.1800000000000002</v>
      </c>
      <c r="O324" s="182">
        <v>1.2</v>
      </c>
      <c r="P324" s="182">
        <v>10</v>
      </c>
      <c r="Q324" s="182">
        <v>151.06</v>
      </c>
      <c r="R324" s="182">
        <v>0.47</v>
      </c>
    </row>
    <row r="325" spans="2:18" x14ac:dyDescent="0.2">
      <c r="B325" s="182" t="s">
        <v>372</v>
      </c>
      <c r="C325" s="182" t="s">
        <v>373</v>
      </c>
      <c r="D325" s="182" t="s">
        <v>237</v>
      </c>
      <c r="E325" s="182">
        <v>938</v>
      </c>
      <c r="F325" s="182">
        <v>21.933294</v>
      </c>
      <c r="G325" s="182">
        <v>2.14472</v>
      </c>
      <c r="H325" s="182">
        <v>2.0557710999999999</v>
      </c>
      <c r="I325" s="182">
        <v>4.4753758399999999</v>
      </c>
      <c r="J325" s="182">
        <v>2.7313179000000001</v>
      </c>
      <c r="K325" s="182">
        <v>17</v>
      </c>
      <c r="L325" s="182">
        <v>326.10000000000002</v>
      </c>
      <c r="M325" s="182">
        <v>260.3</v>
      </c>
      <c r="N325" s="182">
        <v>2.98</v>
      </c>
      <c r="O325" s="182">
        <v>1.96</v>
      </c>
      <c r="P325" s="182">
        <v>10</v>
      </c>
      <c r="Q325" s="182">
        <v>199.03</v>
      </c>
      <c r="R325" s="182">
        <v>0.47</v>
      </c>
    </row>
    <row r="326" spans="2:18" x14ac:dyDescent="0.2">
      <c r="B326" s="182" t="s">
        <v>1871</v>
      </c>
      <c r="C326" s="182" t="s">
        <v>1872</v>
      </c>
      <c r="D326" s="182" t="s">
        <v>103</v>
      </c>
      <c r="E326" s="182">
        <v>1141</v>
      </c>
      <c r="F326" s="182">
        <v>7.1102160000000003</v>
      </c>
      <c r="G326" s="182">
        <v>9.7615940000000005</v>
      </c>
      <c r="H326" s="182">
        <v>3.3260052</v>
      </c>
      <c r="I326" s="182">
        <v>1.9920084199999999</v>
      </c>
      <c r="J326" s="182">
        <v>0.54205007000000005</v>
      </c>
      <c r="K326" s="182">
        <v>9</v>
      </c>
      <c r="L326" s="182">
        <v>119.3</v>
      </c>
      <c r="M326" s="182">
        <v>105</v>
      </c>
      <c r="N326" s="182">
        <v>1.1299999999999999</v>
      </c>
      <c r="O326" s="182">
        <v>1.0900000000000001</v>
      </c>
      <c r="P326" s="182">
        <v>3</v>
      </c>
      <c r="Q326" s="182">
        <v>32.47</v>
      </c>
      <c r="R326" s="182">
        <v>0.06</v>
      </c>
    </row>
    <row r="327" spans="2:18" x14ac:dyDescent="0.2">
      <c r="B327" s="182" t="s">
        <v>1877</v>
      </c>
      <c r="C327" s="182" t="s">
        <v>1878</v>
      </c>
      <c r="D327" s="182" t="s">
        <v>103</v>
      </c>
      <c r="E327" s="182">
        <v>925</v>
      </c>
      <c r="F327" s="182"/>
      <c r="G327" s="182">
        <v>5.8073880000000004</v>
      </c>
      <c r="H327" s="182">
        <v>4.07115078</v>
      </c>
      <c r="I327" s="182">
        <v>0.29307822</v>
      </c>
      <c r="J327" s="182">
        <v>0</v>
      </c>
      <c r="K327" s="182">
        <v>6</v>
      </c>
      <c r="L327" s="182">
        <v>21.7</v>
      </c>
      <c r="M327" s="182">
        <v>21.7</v>
      </c>
      <c r="N327" s="182">
        <v>0.27</v>
      </c>
      <c r="O327" s="182">
        <v>0.27</v>
      </c>
      <c r="P327" s="182"/>
      <c r="Q327" s="182"/>
      <c r="R327" s="182"/>
    </row>
    <row r="328" spans="2:18" x14ac:dyDescent="0.2">
      <c r="B328" s="182" t="s">
        <v>1879</v>
      </c>
      <c r="C328" s="182" t="s">
        <v>1880</v>
      </c>
      <c r="D328" s="182" t="s">
        <v>103</v>
      </c>
      <c r="E328" s="182">
        <v>580</v>
      </c>
      <c r="F328" s="182"/>
      <c r="G328" s="182">
        <v>4.0291040000000002</v>
      </c>
      <c r="H328" s="182">
        <v>3.12176177</v>
      </c>
      <c r="I328" s="182">
        <v>6.5294720000000001E-2</v>
      </c>
      <c r="J328" s="182">
        <v>0</v>
      </c>
      <c r="K328" s="182">
        <v>1</v>
      </c>
      <c r="L328" s="182">
        <v>7.7</v>
      </c>
      <c r="M328" s="182">
        <v>7.7</v>
      </c>
      <c r="N328" s="182">
        <v>0.03</v>
      </c>
      <c r="O328" s="182">
        <v>0.03</v>
      </c>
      <c r="P328" s="182"/>
      <c r="Q328" s="182"/>
      <c r="R328" s="182"/>
    </row>
    <row r="329" spans="2:18" x14ac:dyDescent="0.2">
      <c r="B329" s="182" t="s">
        <v>1883</v>
      </c>
      <c r="C329" s="182" t="s">
        <v>1884</v>
      </c>
      <c r="D329" s="182" t="s">
        <v>103</v>
      </c>
      <c r="E329" s="182">
        <v>805</v>
      </c>
      <c r="F329" s="182"/>
      <c r="G329" s="182">
        <v>3.6724800000000002</v>
      </c>
      <c r="H329" s="182">
        <v>3.9156819</v>
      </c>
      <c r="I329" s="182">
        <v>2.8967900000000002E-3</v>
      </c>
      <c r="J329" s="182">
        <v>0</v>
      </c>
      <c r="K329" s="182">
        <v>1</v>
      </c>
      <c r="L329" s="182">
        <v>0.2</v>
      </c>
      <c r="M329" s="182">
        <v>0.2</v>
      </c>
      <c r="N329" s="182">
        <v>0</v>
      </c>
      <c r="O329" s="182">
        <v>0</v>
      </c>
      <c r="P329" s="182"/>
      <c r="Q329" s="182"/>
      <c r="R329" s="182"/>
    </row>
    <row r="330" spans="2:18" x14ac:dyDescent="0.2">
      <c r="B330" s="182" t="s">
        <v>1875</v>
      </c>
      <c r="C330" s="182" t="s">
        <v>1876</v>
      </c>
      <c r="D330" s="182" t="s">
        <v>103</v>
      </c>
      <c r="E330" s="182">
        <v>519</v>
      </c>
      <c r="F330" s="182"/>
      <c r="G330" s="182">
        <v>6.1028399999999996</v>
      </c>
      <c r="H330" s="182">
        <v>4.1915629499999998</v>
      </c>
      <c r="I330" s="182">
        <v>0.28096817000000002</v>
      </c>
      <c r="J330" s="182">
        <v>1.9311910000000002E-2</v>
      </c>
      <c r="K330" s="182">
        <v>5</v>
      </c>
      <c r="L330" s="182">
        <v>37</v>
      </c>
      <c r="M330" s="182">
        <v>37</v>
      </c>
      <c r="N330" s="182">
        <v>0.31</v>
      </c>
      <c r="O330" s="182">
        <v>0.31</v>
      </c>
      <c r="P330" s="182">
        <v>1</v>
      </c>
      <c r="Q330" s="182">
        <v>2.54</v>
      </c>
      <c r="R330" s="182">
        <v>0</v>
      </c>
    </row>
    <row r="331" spans="2:18" x14ac:dyDescent="0.2">
      <c r="B331" s="182" t="s">
        <v>1885</v>
      </c>
      <c r="C331" s="182" t="s">
        <v>1886</v>
      </c>
      <c r="D331" s="182" t="s">
        <v>103</v>
      </c>
      <c r="E331" s="182">
        <v>1005</v>
      </c>
      <c r="F331" s="182">
        <v>0.83465699999999998</v>
      </c>
      <c r="G331" s="182">
        <v>7.9605300000000003</v>
      </c>
      <c r="H331" s="182">
        <v>4.7926711900000001</v>
      </c>
      <c r="I331" s="182">
        <v>0.17284155000000001</v>
      </c>
      <c r="J331" s="182">
        <v>0.70269000999999998</v>
      </c>
      <c r="K331" s="182">
        <v>6</v>
      </c>
      <c r="L331" s="182">
        <v>11.8</v>
      </c>
      <c r="M331" s="182">
        <v>11.8</v>
      </c>
      <c r="N331" s="182">
        <v>0.03</v>
      </c>
      <c r="O331" s="182">
        <v>0.03</v>
      </c>
      <c r="P331" s="182">
        <v>2</v>
      </c>
      <c r="Q331" s="182">
        <v>47.79</v>
      </c>
      <c r="R331" s="182">
        <v>0.09</v>
      </c>
    </row>
    <row r="332" spans="2:18" x14ac:dyDescent="0.2">
      <c r="B332" s="182" t="s">
        <v>533</v>
      </c>
      <c r="C332" s="182" t="s">
        <v>534</v>
      </c>
      <c r="D332" s="182" t="s">
        <v>237</v>
      </c>
      <c r="E332" s="182">
        <v>419</v>
      </c>
      <c r="F332" s="182">
        <v>9.8427980000000002</v>
      </c>
      <c r="G332" s="182">
        <v>2.2512300000000001</v>
      </c>
      <c r="H332" s="182">
        <v>3.1834920599999998</v>
      </c>
      <c r="I332" s="182">
        <v>1.0753220000000001E-2</v>
      </c>
      <c r="J332" s="182">
        <v>0.83392319000000004</v>
      </c>
      <c r="K332" s="182">
        <v>1</v>
      </c>
      <c r="L332" s="182">
        <v>1.8</v>
      </c>
      <c r="M332" s="182"/>
      <c r="N332" s="182">
        <v>0.01</v>
      </c>
      <c r="O332" s="182"/>
      <c r="P332" s="182">
        <v>3</v>
      </c>
      <c r="Q332" s="182">
        <v>136.04</v>
      </c>
      <c r="R332" s="182">
        <v>0.38</v>
      </c>
    </row>
    <row r="333" spans="2:18" x14ac:dyDescent="0.2">
      <c r="B333" s="182" t="s">
        <v>1873</v>
      </c>
      <c r="C333" s="182" t="s">
        <v>1874</v>
      </c>
      <c r="D333" s="182" t="s">
        <v>103</v>
      </c>
      <c r="E333" s="182">
        <v>993</v>
      </c>
      <c r="F333" s="182"/>
      <c r="G333" s="182">
        <v>5.5532500000000002</v>
      </c>
      <c r="H333" s="182">
        <v>4.7391335000000003</v>
      </c>
      <c r="I333" s="182">
        <v>4.2573999999999997E-3</v>
      </c>
      <c r="J333" s="182">
        <v>0.12684411000000001</v>
      </c>
      <c r="K333" s="182">
        <v>2</v>
      </c>
      <c r="L333" s="182">
        <v>0.3</v>
      </c>
      <c r="M333" s="182">
        <v>0.3</v>
      </c>
      <c r="N333" s="182">
        <v>0</v>
      </c>
      <c r="O333" s="182">
        <v>0</v>
      </c>
      <c r="P333" s="182">
        <v>2</v>
      </c>
      <c r="Q333" s="182">
        <v>8.73</v>
      </c>
      <c r="R333" s="182">
        <v>0.01</v>
      </c>
    </row>
    <row r="334" spans="2:18" x14ac:dyDescent="0.2">
      <c r="B334" s="182" t="s">
        <v>1881</v>
      </c>
      <c r="C334" s="182" t="s">
        <v>1882</v>
      </c>
      <c r="D334" s="182" t="s">
        <v>103</v>
      </c>
      <c r="E334" s="182">
        <v>1211</v>
      </c>
      <c r="F334" s="182"/>
      <c r="G334" s="182">
        <v>16.382124000000001</v>
      </c>
      <c r="H334" s="182">
        <v>2.0197617700000001</v>
      </c>
      <c r="I334" s="182">
        <v>2.9553100000000001E-3</v>
      </c>
      <c r="J334" s="182">
        <v>0.26071072000000001</v>
      </c>
      <c r="K334" s="182">
        <v>1</v>
      </c>
      <c r="L334" s="182">
        <v>0.2</v>
      </c>
      <c r="M334" s="182">
        <v>0.2</v>
      </c>
      <c r="N334" s="182">
        <v>0</v>
      </c>
      <c r="O334" s="182">
        <v>0</v>
      </c>
      <c r="P334" s="182">
        <v>2</v>
      </c>
      <c r="Q334" s="182">
        <v>14.72</v>
      </c>
      <c r="R334" s="182">
        <v>0.04</v>
      </c>
    </row>
    <row r="335" spans="2:18" x14ac:dyDescent="0.2">
      <c r="B335" s="182" t="s">
        <v>436</v>
      </c>
      <c r="C335" s="182" t="s">
        <v>437</v>
      </c>
      <c r="D335" s="182" t="s">
        <v>237</v>
      </c>
      <c r="E335" s="182">
        <v>488</v>
      </c>
      <c r="F335" s="182">
        <v>37.408261000000003</v>
      </c>
      <c r="G335" s="182">
        <v>0.21229999999999999</v>
      </c>
      <c r="H335" s="182">
        <v>2.4768326599999999</v>
      </c>
      <c r="I335" s="182">
        <v>0.63983667</v>
      </c>
      <c r="J335" s="182">
        <v>0.13562225</v>
      </c>
      <c r="K335" s="182">
        <v>7</v>
      </c>
      <c r="L335" s="182">
        <v>89.6</v>
      </c>
      <c r="M335" s="182">
        <v>87.8</v>
      </c>
      <c r="N335" s="182">
        <v>1.66</v>
      </c>
      <c r="O335" s="182">
        <v>1.63</v>
      </c>
      <c r="P335" s="182">
        <v>3</v>
      </c>
      <c r="Q335" s="182">
        <v>19</v>
      </c>
      <c r="R335" s="182">
        <v>7.0000000000000007E-2</v>
      </c>
    </row>
    <row r="336" spans="2:18" x14ac:dyDescent="0.2">
      <c r="B336" s="182" t="s">
        <v>438</v>
      </c>
      <c r="C336" s="182" t="s">
        <v>439</v>
      </c>
      <c r="D336" s="182" t="s">
        <v>237</v>
      </c>
      <c r="E336" s="182">
        <v>848</v>
      </c>
      <c r="F336" s="182">
        <v>19.332879999999999</v>
      </c>
      <c r="G336" s="182">
        <v>0.23651</v>
      </c>
      <c r="H336" s="182">
        <v>3.2753253999999998</v>
      </c>
      <c r="I336" s="182">
        <v>1.71217273</v>
      </c>
      <c r="J336" s="182">
        <v>2.6509979299999999</v>
      </c>
      <c r="K336" s="182">
        <v>13</v>
      </c>
      <c r="L336" s="182">
        <v>138</v>
      </c>
      <c r="M336" s="182">
        <v>100.2</v>
      </c>
      <c r="N336" s="182">
        <v>1.84</v>
      </c>
      <c r="O336" s="182">
        <v>1.57</v>
      </c>
      <c r="P336" s="182">
        <v>6</v>
      </c>
      <c r="Q336" s="182">
        <v>213.68</v>
      </c>
      <c r="R336" s="182">
        <v>0.53</v>
      </c>
    </row>
    <row r="337" spans="2:18" x14ac:dyDescent="0.2">
      <c r="B337" s="182" t="s">
        <v>440</v>
      </c>
      <c r="C337" s="182" t="s">
        <v>441</v>
      </c>
      <c r="D337" s="182" t="s">
        <v>237</v>
      </c>
      <c r="E337" s="182">
        <v>722</v>
      </c>
      <c r="F337" s="182">
        <v>21.741824999999999</v>
      </c>
      <c r="G337" s="182">
        <v>4.0259999999999997E-2</v>
      </c>
      <c r="H337" s="182">
        <v>3.7234415799999998</v>
      </c>
      <c r="I337" s="182">
        <v>0.43643166</v>
      </c>
      <c r="J337" s="182">
        <v>0.31162392999999999</v>
      </c>
      <c r="K337" s="182">
        <v>5</v>
      </c>
      <c r="L337" s="182">
        <v>41.3</v>
      </c>
      <c r="M337" s="182">
        <v>41.3</v>
      </c>
      <c r="N337" s="182">
        <v>1.5</v>
      </c>
      <c r="O337" s="182">
        <v>1.5</v>
      </c>
      <c r="P337" s="182">
        <v>4</v>
      </c>
      <c r="Q337" s="182">
        <v>29.5</v>
      </c>
      <c r="R337" s="182">
        <v>7.0000000000000007E-2</v>
      </c>
    </row>
    <row r="338" spans="2:18" x14ac:dyDescent="0.2">
      <c r="B338" s="182" t="s">
        <v>430</v>
      </c>
      <c r="C338" s="182" t="s">
        <v>431</v>
      </c>
      <c r="D338" s="182" t="s">
        <v>237</v>
      </c>
      <c r="E338" s="182">
        <v>542</v>
      </c>
      <c r="F338" s="182">
        <v>40.208292</v>
      </c>
      <c r="G338" s="182">
        <v>1.0383800000000001</v>
      </c>
      <c r="H338" s="182">
        <v>3.1076628799999999</v>
      </c>
      <c r="I338" s="182">
        <v>3.0524493800000001</v>
      </c>
      <c r="J338" s="182">
        <v>0.82295052000000002</v>
      </c>
      <c r="K338" s="182">
        <v>11</v>
      </c>
      <c r="L338" s="182">
        <v>384.9</v>
      </c>
      <c r="M338" s="182">
        <v>195.5</v>
      </c>
      <c r="N338" s="182">
        <v>2.99</v>
      </c>
      <c r="O338" s="182">
        <v>2.2200000000000002</v>
      </c>
      <c r="P338" s="182">
        <v>8</v>
      </c>
      <c r="Q338" s="182">
        <v>103.78</v>
      </c>
      <c r="R338" s="182">
        <v>0.28999999999999998</v>
      </c>
    </row>
    <row r="339" spans="2:18" x14ac:dyDescent="0.2">
      <c r="B339" s="182" t="s">
        <v>432</v>
      </c>
      <c r="C339" s="182" t="s">
        <v>433</v>
      </c>
      <c r="D339" s="182" t="s">
        <v>237</v>
      </c>
      <c r="E339" s="182">
        <v>642</v>
      </c>
      <c r="F339" s="182">
        <v>32.388573999999998</v>
      </c>
      <c r="G339" s="182">
        <v>6.4659999999999995E-2</v>
      </c>
      <c r="H339" s="182">
        <v>2.7172759499999999</v>
      </c>
      <c r="I339" s="182">
        <v>3.25175664</v>
      </c>
      <c r="J339" s="182">
        <v>3.53846777</v>
      </c>
      <c r="K339" s="182">
        <v>10</v>
      </c>
      <c r="L339" s="182">
        <v>346.2</v>
      </c>
      <c r="M339" s="182">
        <v>339.7</v>
      </c>
      <c r="N339" s="182">
        <v>3.51</v>
      </c>
      <c r="O339" s="182">
        <v>3.47</v>
      </c>
      <c r="P339" s="182">
        <v>26</v>
      </c>
      <c r="Q339" s="182">
        <v>376.73</v>
      </c>
      <c r="R339" s="182">
        <v>0.82</v>
      </c>
    </row>
    <row r="340" spans="2:18" x14ac:dyDescent="0.2">
      <c r="B340" s="182" t="s">
        <v>434</v>
      </c>
      <c r="C340" s="182" t="s">
        <v>435</v>
      </c>
      <c r="D340" s="182" t="s">
        <v>237</v>
      </c>
      <c r="E340" s="182">
        <v>564</v>
      </c>
      <c r="F340" s="182">
        <v>22.804067</v>
      </c>
      <c r="G340" s="182">
        <v>0.39493200000000001</v>
      </c>
      <c r="H340" s="182">
        <v>4.4011411000000003</v>
      </c>
      <c r="I340" s="182">
        <v>6.0983757199999999</v>
      </c>
      <c r="J340" s="182">
        <v>0.20891970000000001</v>
      </c>
      <c r="K340" s="182">
        <v>10</v>
      </c>
      <c r="L340" s="182">
        <v>739.1</v>
      </c>
      <c r="M340" s="182">
        <v>645.70000000000005</v>
      </c>
      <c r="N340" s="182">
        <v>6.78</v>
      </c>
      <c r="O340" s="182">
        <v>6.04</v>
      </c>
      <c r="P340" s="182">
        <v>3</v>
      </c>
      <c r="Q340" s="182">
        <v>25.32</v>
      </c>
      <c r="R340" s="182">
        <v>0.05</v>
      </c>
    </row>
    <row r="341" spans="2:18" x14ac:dyDescent="0.2">
      <c r="B341" s="182" t="s">
        <v>1465</v>
      </c>
      <c r="C341" s="182" t="s">
        <v>1466</v>
      </c>
      <c r="D341" s="182" t="s">
        <v>103</v>
      </c>
      <c r="E341" s="182">
        <v>115</v>
      </c>
      <c r="F341" s="182"/>
      <c r="G341" s="182">
        <v>2.7028110000000001</v>
      </c>
      <c r="H341" s="182">
        <v>2.8247323799999999</v>
      </c>
      <c r="I341" s="182">
        <v>0.19077822</v>
      </c>
      <c r="J341" s="182">
        <v>0</v>
      </c>
      <c r="K341" s="182">
        <v>1</v>
      </c>
      <c r="L341" s="182">
        <v>113.4</v>
      </c>
      <c r="M341" s="182">
        <v>113.4</v>
      </c>
      <c r="N341" s="182">
        <v>1.08</v>
      </c>
      <c r="O341" s="182">
        <v>1.08</v>
      </c>
      <c r="P341" s="182"/>
      <c r="Q341" s="182"/>
      <c r="R341" s="182"/>
    </row>
    <row r="342" spans="2:18" x14ac:dyDescent="0.2">
      <c r="B342" s="182" t="s">
        <v>1461</v>
      </c>
      <c r="C342" s="182" t="s">
        <v>1462</v>
      </c>
      <c r="D342" s="182" t="s">
        <v>103</v>
      </c>
      <c r="E342" s="182">
        <v>214</v>
      </c>
      <c r="F342" s="182">
        <v>0.51649599999999996</v>
      </c>
      <c r="G342" s="182">
        <v>1.51468</v>
      </c>
      <c r="H342" s="182">
        <v>1.39426626</v>
      </c>
      <c r="I342" s="182">
        <v>2.2735379999999999E-2</v>
      </c>
      <c r="J342" s="182">
        <v>0</v>
      </c>
      <c r="K342" s="182">
        <v>2</v>
      </c>
      <c r="L342" s="182">
        <v>7.3</v>
      </c>
      <c r="M342" s="182">
        <v>7.3</v>
      </c>
      <c r="N342" s="182">
        <v>0.03</v>
      </c>
      <c r="O342" s="182">
        <v>0.03</v>
      </c>
      <c r="P342" s="182"/>
      <c r="Q342" s="182"/>
      <c r="R342" s="182"/>
    </row>
    <row r="343" spans="2:18" x14ac:dyDescent="0.2">
      <c r="B343" s="182" t="s">
        <v>1467</v>
      </c>
      <c r="C343" s="182" t="s">
        <v>1468</v>
      </c>
      <c r="D343" s="182" t="s">
        <v>103</v>
      </c>
      <c r="E343" s="182">
        <v>233</v>
      </c>
      <c r="F343" s="182">
        <v>0.61293200000000003</v>
      </c>
      <c r="G343" s="182">
        <v>2.1357599999999999</v>
      </c>
      <c r="H343" s="182">
        <v>0.79353907999999995</v>
      </c>
      <c r="I343" s="182">
        <v>0.18867146000000001</v>
      </c>
      <c r="J343" s="182">
        <v>0</v>
      </c>
      <c r="K343" s="182">
        <v>3</v>
      </c>
      <c r="L343" s="182">
        <v>55.3</v>
      </c>
      <c r="M343" s="182">
        <v>55.3</v>
      </c>
      <c r="N343" s="182">
        <v>0.18</v>
      </c>
      <c r="O343" s="182">
        <v>0.18</v>
      </c>
      <c r="P343" s="182"/>
      <c r="Q343" s="182"/>
      <c r="R343" s="182"/>
    </row>
    <row r="344" spans="2:18" x14ac:dyDescent="0.2">
      <c r="B344" s="182" t="s">
        <v>1453</v>
      </c>
      <c r="C344" s="182" t="s">
        <v>1454</v>
      </c>
      <c r="D344" s="182" t="s">
        <v>103</v>
      </c>
      <c r="E344" s="182">
        <v>872</v>
      </c>
      <c r="F344" s="182">
        <v>3.464518</v>
      </c>
      <c r="G344" s="182">
        <v>1.08714</v>
      </c>
      <c r="H344" s="182">
        <v>1.9582219999999999</v>
      </c>
      <c r="I344" s="182">
        <v>4.4402749999999998E-2</v>
      </c>
      <c r="J344" s="182">
        <v>3.6495112299999999</v>
      </c>
      <c r="K344" s="182">
        <v>2</v>
      </c>
      <c r="L344" s="182">
        <v>3.5</v>
      </c>
      <c r="M344" s="182">
        <v>3.5</v>
      </c>
      <c r="N344" s="182">
        <v>0.04</v>
      </c>
      <c r="O344" s="182">
        <v>0.04</v>
      </c>
      <c r="P344" s="182">
        <v>12</v>
      </c>
      <c r="Q344" s="182">
        <v>286.07</v>
      </c>
      <c r="R344" s="182">
        <v>0.59</v>
      </c>
    </row>
    <row r="345" spans="2:18" x14ac:dyDescent="0.2">
      <c r="B345" s="182" t="s">
        <v>1451</v>
      </c>
      <c r="C345" s="182" t="s">
        <v>1452</v>
      </c>
      <c r="D345" s="182" t="s">
        <v>103</v>
      </c>
      <c r="E345" s="182">
        <v>1622</v>
      </c>
      <c r="F345" s="182">
        <v>0.68969999999999998</v>
      </c>
      <c r="G345" s="182">
        <v>4.9430529999999999</v>
      </c>
      <c r="H345" s="182">
        <v>2.4417759499999998</v>
      </c>
      <c r="I345" s="182">
        <v>2.3803390000000001E-2</v>
      </c>
      <c r="J345" s="182">
        <v>0</v>
      </c>
      <c r="K345" s="182">
        <v>1</v>
      </c>
      <c r="L345" s="182">
        <v>1</v>
      </c>
      <c r="M345" s="182">
        <v>1</v>
      </c>
      <c r="N345" s="182">
        <v>0.02</v>
      </c>
      <c r="O345" s="182">
        <v>0.02</v>
      </c>
      <c r="P345" s="182"/>
      <c r="Q345" s="182"/>
      <c r="R345" s="182"/>
    </row>
    <row r="346" spans="2:18" x14ac:dyDescent="0.2">
      <c r="B346" s="182" t="s">
        <v>1457</v>
      </c>
      <c r="C346" s="182" t="s">
        <v>1458</v>
      </c>
      <c r="D346" s="182" t="s">
        <v>103</v>
      </c>
      <c r="E346" s="182">
        <v>427</v>
      </c>
      <c r="F346" s="182">
        <v>1.1504909999999999</v>
      </c>
      <c r="G346" s="182">
        <v>1.8674299999999999</v>
      </c>
      <c r="H346" s="182">
        <v>1.17592393</v>
      </c>
      <c r="I346" s="182">
        <v>0.48531404</v>
      </c>
      <c r="J346" s="182">
        <v>3.686818E-2</v>
      </c>
      <c r="K346" s="182">
        <v>1</v>
      </c>
      <c r="L346" s="182">
        <v>77.7</v>
      </c>
      <c r="M346" s="182">
        <v>77.7</v>
      </c>
      <c r="N346" s="182">
        <v>0.99</v>
      </c>
      <c r="O346" s="182">
        <v>0.99</v>
      </c>
      <c r="P346" s="182">
        <v>1</v>
      </c>
      <c r="Q346" s="182">
        <v>5.9</v>
      </c>
      <c r="R346" s="182">
        <v>0.02</v>
      </c>
    </row>
    <row r="347" spans="2:18" x14ac:dyDescent="0.2">
      <c r="B347" s="182" t="s">
        <v>1455</v>
      </c>
      <c r="C347" s="182" t="s">
        <v>1456</v>
      </c>
      <c r="D347" s="182" t="s">
        <v>103</v>
      </c>
      <c r="E347" s="182">
        <v>897</v>
      </c>
      <c r="F347" s="182">
        <v>1.4397519999999999</v>
      </c>
      <c r="G347" s="182">
        <v>4.3722659999999998</v>
      </c>
      <c r="H347" s="182">
        <v>3.8259443499999999</v>
      </c>
      <c r="I347" s="182">
        <v>2.9348240000000001E-2</v>
      </c>
      <c r="J347" s="182">
        <v>0</v>
      </c>
      <c r="K347" s="182">
        <v>1</v>
      </c>
      <c r="L347" s="182">
        <v>2.2000000000000002</v>
      </c>
      <c r="M347" s="182">
        <v>2.2000000000000002</v>
      </c>
      <c r="N347" s="182">
        <v>0.04</v>
      </c>
      <c r="O347" s="182">
        <v>0.04</v>
      </c>
      <c r="P347" s="182"/>
      <c r="Q347" s="182"/>
      <c r="R347" s="182"/>
    </row>
    <row r="348" spans="2:18" x14ac:dyDescent="0.2">
      <c r="B348" s="182" t="s">
        <v>1459</v>
      </c>
      <c r="C348" s="182" t="s">
        <v>1460</v>
      </c>
      <c r="D348" s="182" t="s">
        <v>103</v>
      </c>
      <c r="E348" s="182">
        <v>590</v>
      </c>
      <c r="F348" s="182">
        <v>1.571771</v>
      </c>
      <c r="G348" s="182">
        <v>2.13483</v>
      </c>
      <c r="H348" s="182">
        <v>1.20050174</v>
      </c>
      <c r="I348" s="182">
        <v>2.0921199999999998E-3</v>
      </c>
      <c r="J348" s="182">
        <v>0</v>
      </c>
      <c r="K348" s="182">
        <v>1</v>
      </c>
      <c r="L348" s="182">
        <v>0.2</v>
      </c>
      <c r="M348" s="182">
        <v>0.2</v>
      </c>
      <c r="N348" s="182">
        <v>0</v>
      </c>
      <c r="O348" s="182">
        <v>0</v>
      </c>
      <c r="P348" s="182"/>
      <c r="Q348" s="182"/>
      <c r="R348" s="182"/>
    </row>
    <row r="349" spans="2:18" x14ac:dyDescent="0.2">
      <c r="B349" s="182" t="s">
        <v>1463</v>
      </c>
      <c r="C349" s="182" t="s">
        <v>1464</v>
      </c>
      <c r="D349" s="182" t="s">
        <v>103</v>
      </c>
      <c r="E349" s="182">
        <v>2289</v>
      </c>
      <c r="F349" s="182">
        <v>2.4298229999999998</v>
      </c>
      <c r="G349" s="182">
        <v>8.1576409999999999</v>
      </c>
      <c r="H349" s="182">
        <v>3.7470667600000001</v>
      </c>
      <c r="I349" s="182">
        <v>2.3779100299999998</v>
      </c>
      <c r="J349" s="182">
        <v>5.4542965700000003</v>
      </c>
      <c r="K349" s="182">
        <v>3</v>
      </c>
      <c r="L349" s="182">
        <v>71</v>
      </c>
      <c r="M349" s="182">
        <v>71</v>
      </c>
      <c r="N349" s="182">
        <v>1.04</v>
      </c>
      <c r="O349" s="182">
        <v>1.04</v>
      </c>
      <c r="P349" s="182">
        <v>12</v>
      </c>
      <c r="Q349" s="182">
        <v>162.87</v>
      </c>
      <c r="R349" s="182">
        <v>0.37</v>
      </c>
    </row>
    <row r="350" spans="2:18" x14ac:dyDescent="0.2">
      <c r="B350" s="182" t="s">
        <v>1449</v>
      </c>
      <c r="C350" s="182" t="s">
        <v>1450</v>
      </c>
      <c r="D350" s="182" t="s">
        <v>103</v>
      </c>
      <c r="E350" s="182">
        <v>1022</v>
      </c>
      <c r="F350" s="182">
        <v>2.7545829999999998</v>
      </c>
      <c r="G350" s="182">
        <v>0.55052000000000001</v>
      </c>
      <c r="H350" s="182">
        <v>3.05431572</v>
      </c>
      <c r="I350" s="182">
        <v>1.4117880700000001</v>
      </c>
      <c r="J350" s="182">
        <v>0</v>
      </c>
      <c r="K350" s="182">
        <v>3</v>
      </c>
      <c r="L350" s="182">
        <v>94.4</v>
      </c>
      <c r="M350" s="182">
        <v>94.4</v>
      </c>
      <c r="N350" s="182">
        <v>0.36</v>
      </c>
      <c r="O350" s="182">
        <v>0.36</v>
      </c>
      <c r="P350" s="182"/>
      <c r="Q350" s="182"/>
      <c r="R350" s="182"/>
    </row>
    <row r="351" spans="2:18" x14ac:dyDescent="0.2">
      <c r="B351" s="182">
        <v>7970</v>
      </c>
      <c r="C351" s="182" t="s">
        <v>717</v>
      </c>
      <c r="D351" s="182" t="s">
        <v>103</v>
      </c>
      <c r="E351" s="182">
        <v>738</v>
      </c>
      <c r="F351" s="182">
        <v>5.5054470000000002</v>
      </c>
      <c r="G351" s="182">
        <v>1.352061</v>
      </c>
      <c r="H351" s="182">
        <v>3.8105117800000001</v>
      </c>
      <c r="I351" s="182">
        <v>0.40963575000000002</v>
      </c>
      <c r="J351" s="182">
        <v>0.19180232999999999</v>
      </c>
      <c r="K351" s="182">
        <v>1</v>
      </c>
      <c r="L351" s="182">
        <v>37.9</v>
      </c>
      <c r="M351" s="182">
        <v>37.9</v>
      </c>
      <c r="N351" s="182">
        <v>1.01</v>
      </c>
      <c r="O351" s="182">
        <v>1.01</v>
      </c>
      <c r="P351" s="182">
        <v>1</v>
      </c>
      <c r="Q351" s="182">
        <v>17.760000000000002</v>
      </c>
      <c r="R351" s="182">
        <v>0.03</v>
      </c>
    </row>
    <row r="352" spans="2:18" x14ac:dyDescent="0.2">
      <c r="B352" s="182">
        <v>7966</v>
      </c>
      <c r="C352" s="182" t="s">
        <v>715</v>
      </c>
      <c r="D352" s="182" t="s">
        <v>103</v>
      </c>
      <c r="E352" s="182">
        <v>517</v>
      </c>
      <c r="F352" s="182">
        <v>4.2944519999999997</v>
      </c>
      <c r="G352" s="182">
        <v>8.0119999999999997E-2</v>
      </c>
      <c r="H352" s="182">
        <v>1.8258067200000001</v>
      </c>
      <c r="I352" s="182">
        <v>0.43637396000000001</v>
      </c>
      <c r="J352" s="182">
        <v>2.8954691000000001</v>
      </c>
      <c r="K352" s="182">
        <v>2</v>
      </c>
      <c r="L352" s="182">
        <v>57.7</v>
      </c>
      <c r="M352" s="182">
        <v>37.5</v>
      </c>
      <c r="N352" s="182">
        <v>2</v>
      </c>
      <c r="O352" s="182">
        <v>1</v>
      </c>
      <c r="P352" s="182">
        <v>8</v>
      </c>
      <c r="Q352" s="182">
        <v>382.8</v>
      </c>
      <c r="R352" s="182">
        <v>0.69</v>
      </c>
    </row>
    <row r="353" spans="2:18" x14ac:dyDescent="0.2">
      <c r="B353" s="182">
        <v>7962</v>
      </c>
      <c r="C353" s="182" t="s">
        <v>713</v>
      </c>
      <c r="D353" s="182" t="s">
        <v>103</v>
      </c>
      <c r="E353" s="182">
        <v>850</v>
      </c>
      <c r="F353" s="182">
        <v>5.1443630000000002</v>
      </c>
      <c r="G353" s="182">
        <v>0.32751000000000002</v>
      </c>
      <c r="H353" s="182">
        <v>2.6860297499999999</v>
      </c>
      <c r="I353" s="182">
        <v>0.48011944000000001</v>
      </c>
      <c r="J353" s="182">
        <v>1.97288671</v>
      </c>
      <c r="K353" s="182">
        <v>3</v>
      </c>
      <c r="L353" s="182">
        <v>38.6</v>
      </c>
      <c r="M353" s="182">
        <v>38.6</v>
      </c>
      <c r="N353" s="182">
        <v>1.01</v>
      </c>
      <c r="O353" s="182">
        <v>1.01</v>
      </c>
      <c r="P353" s="182">
        <v>10</v>
      </c>
      <c r="Q353" s="182">
        <v>158.65</v>
      </c>
      <c r="R353" s="182">
        <v>0.34</v>
      </c>
    </row>
    <row r="354" spans="2:18" x14ac:dyDescent="0.2">
      <c r="B354" s="182">
        <v>7967</v>
      </c>
      <c r="C354" s="182" t="s">
        <v>716</v>
      </c>
      <c r="D354" s="182" t="s">
        <v>103</v>
      </c>
      <c r="E354" s="182">
        <v>98</v>
      </c>
      <c r="F354" s="182">
        <v>0.36502099999999998</v>
      </c>
      <c r="G354" s="182">
        <v>0.28061999999999998</v>
      </c>
      <c r="H354" s="182">
        <v>0.71561410999999997</v>
      </c>
      <c r="I354" s="182">
        <v>5.3668849999999997E-2</v>
      </c>
      <c r="J354" s="182">
        <v>0</v>
      </c>
      <c r="K354" s="182">
        <v>1</v>
      </c>
      <c r="L354" s="182">
        <v>37.4</v>
      </c>
      <c r="M354" s="182">
        <v>37.4</v>
      </c>
      <c r="N354" s="182">
        <v>1</v>
      </c>
      <c r="O354" s="182">
        <v>1</v>
      </c>
      <c r="P354" s="182"/>
      <c r="Q354" s="182"/>
      <c r="R354" s="182"/>
    </row>
    <row r="355" spans="2:18" x14ac:dyDescent="0.2">
      <c r="B355" s="182">
        <v>7964</v>
      </c>
      <c r="C355" s="182" t="s">
        <v>714</v>
      </c>
      <c r="D355" s="182" t="s">
        <v>103</v>
      </c>
      <c r="E355" s="182">
        <v>287</v>
      </c>
      <c r="F355" s="182">
        <v>2.1592129999999998</v>
      </c>
      <c r="G355" s="182">
        <v>6.8400000000000002E-2</v>
      </c>
      <c r="H355" s="182">
        <v>0.90194814000000001</v>
      </c>
      <c r="I355" s="182">
        <v>0.15717307</v>
      </c>
      <c r="J355" s="182">
        <v>0</v>
      </c>
      <c r="K355" s="182">
        <v>1</v>
      </c>
      <c r="L355" s="182">
        <v>37.4</v>
      </c>
      <c r="M355" s="182">
        <v>37.4</v>
      </c>
      <c r="N355" s="182">
        <v>1</v>
      </c>
      <c r="O355" s="182">
        <v>1</v>
      </c>
      <c r="P355" s="182"/>
      <c r="Q355" s="182"/>
      <c r="R355" s="182"/>
    </row>
    <row r="356" spans="2:18" x14ac:dyDescent="0.2">
      <c r="B356" s="182">
        <v>7976</v>
      </c>
      <c r="C356" s="182" t="s">
        <v>721</v>
      </c>
      <c r="D356" s="182" t="s">
        <v>103</v>
      </c>
      <c r="E356" s="182">
        <v>1213</v>
      </c>
      <c r="F356" s="182">
        <v>5.8084680000000004</v>
      </c>
      <c r="G356" s="182">
        <v>0.77491699999999997</v>
      </c>
      <c r="H356" s="182">
        <v>3.2884716599999999</v>
      </c>
      <c r="I356" s="182">
        <v>0.67433597999999995</v>
      </c>
      <c r="J356" s="182">
        <v>2.5434657299999999</v>
      </c>
      <c r="K356" s="182">
        <v>3</v>
      </c>
      <c r="L356" s="182">
        <v>38</v>
      </c>
      <c r="M356" s="182">
        <v>38</v>
      </c>
      <c r="N356" s="182">
        <v>1</v>
      </c>
      <c r="O356" s="182">
        <v>1</v>
      </c>
      <c r="P356" s="182">
        <v>7</v>
      </c>
      <c r="Q356" s="182">
        <v>143.32</v>
      </c>
      <c r="R356" s="182">
        <v>0.31</v>
      </c>
    </row>
    <row r="357" spans="2:18" x14ac:dyDescent="0.2">
      <c r="B357" s="182">
        <v>7977</v>
      </c>
      <c r="C357" s="182" t="s">
        <v>722</v>
      </c>
      <c r="D357" s="182" t="s">
        <v>103</v>
      </c>
      <c r="E357" s="182">
        <v>140</v>
      </c>
      <c r="F357" s="182">
        <v>2.7808109999999999</v>
      </c>
      <c r="G357" s="182">
        <v>0.67681899999999995</v>
      </c>
      <c r="H357" s="182">
        <v>2.3682330700000001</v>
      </c>
      <c r="I357" s="182">
        <v>7.7217430000000004E-2</v>
      </c>
      <c r="J357" s="182">
        <v>0.86903575</v>
      </c>
      <c r="K357" s="182">
        <v>1</v>
      </c>
      <c r="L357" s="182">
        <v>37.700000000000003</v>
      </c>
      <c r="M357" s="182">
        <v>37.700000000000003</v>
      </c>
      <c r="N357" s="182">
        <v>1.01</v>
      </c>
      <c r="O357" s="182">
        <v>1.01</v>
      </c>
      <c r="P357" s="182">
        <v>2</v>
      </c>
      <c r="Q357" s="182">
        <v>424.29</v>
      </c>
      <c r="R357" s="182">
        <v>0.64</v>
      </c>
    </row>
    <row r="358" spans="2:18" x14ac:dyDescent="0.2">
      <c r="B358" s="182">
        <v>7973</v>
      </c>
      <c r="C358" s="182" t="s">
        <v>719</v>
      </c>
      <c r="D358" s="182" t="s">
        <v>103</v>
      </c>
      <c r="E358" s="182">
        <v>311</v>
      </c>
      <c r="F358" s="182">
        <v>2.0571350000000002</v>
      </c>
      <c r="G358" s="182">
        <v>0.1797</v>
      </c>
      <c r="H358" s="182">
        <v>1.0513201999999999</v>
      </c>
      <c r="I358" s="182">
        <v>0.30881888000000002</v>
      </c>
      <c r="J358" s="182">
        <v>0</v>
      </c>
      <c r="K358" s="182">
        <v>4</v>
      </c>
      <c r="L358" s="182">
        <v>67.900000000000006</v>
      </c>
      <c r="M358" s="182">
        <v>67.900000000000006</v>
      </c>
      <c r="N358" s="182">
        <v>1.19</v>
      </c>
      <c r="O358" s="182">
        <v>1.19</v>
      </c>
      <c r="P358" s="182"/>
      <c r="Q358" s="182"/>
      <c r="R358" s="182"/>
    </row>
    <row r="359" spans="2:18" x14ac:dyDescent="0.2">
      <c r="B359" s="182">
        <v>7972</v>
      </c>
      <c r="C359" s="182" t="s">
        <v>718</v>
      </c>
      <c r="D359" s="182" t="s">
        <v>103</v>
      </c>
      <c r="E359" s="182">
        <v>597</v>
      </c>
      <c r="F359" s="182">
        <v>4.586087</v>
      </c>
      <c r="G359" s="182">
        <v>1.072614</v>
      </c>
      <c r="H359" s="182">
        <v>2.87788902</v>
      </c>
      <c r="I359" s="182">
        <v>0.41764536000000002</v>
      </c>
      <c r="J359" s="182">
        <v>0.30196798000000002</v>
      </c>
      <c r="K359" s="182">
        <v>4</v>
      </c>
      <c r="L359" s="182">
        <v>47.8</v>
      </c>
      <c r="M359" s="182">
        <v>47.8</v>
      </c>
      <c r="N359" s="182">
        <v>1.1499999999999999</v>
      </c>
      <c r="O359" s="182">
        <v>1.1499999999999999</v>
      </c>
      <c r="P359" s="182">
        <v>2</v>
      </c>
      <c r="Q359" s="182">
        <v>34.57</v>
      </c>
      <c r="R359" s="182">
        <v>0.08</v>
      </c>
    </row>
    <row r="360" spans="2:18" x14ac:dyDescent="0.2">
      <c r="B360" s="182">
        <v>7974</v>
      </c>
      <c r="C360" s="182" t="s">
        <v>720</v>
      </c>
      <c r="D360" s="182" t="s">
        <v>103</v>
      </c>
      <c r="E360" s="182">
        <v>914</v>
      </c>
      <c r="F360" s="182">
        <v>4.9793919999999998</v>
      </c>
      <c r="G360" s="182">
        <v>0.440832</v>
      </c>
      <c r="H360" s="182">
        <v>3.9488333500000001</v>
      </c>
      <c r="I360" s="182">
        <v>0.56193068000000002</v>
      </c>
      <c r="J360" s="182">
        <v>6.2763689999999997E-2</v>
      </c>
      <c r="K360" s="182">
        <v>4</v>
      </c>
      <c r="L360" s="182">
        <v>42</v>
      </c>
      <c r="M360" s="182">
        <v>42</v>
      </c>
      <c r="N360" s="182">
        <v>1.06</v>
      </c>
      <c r="O360" s="182">
        <v>1.06</v>
      </c>
      <c r="P360" s="182">
        <v>1</v>
      </c>
      <c r="Q360" s="182">
        <v>4.6900000000000004</v>
      </c>
      <c r="R360" s="182">
        <v>0.01</v>
      </c>
    </row>
    <row r="361" spans="2:18" x14ac:dyDescent="0.2">
      <c r="B361" s="182">
        <v>7979</v>
      </c>
      <c r="C361" s="182" t="s">
        <v>723</v>
      </c>
      <c r="D361" s="182" t="s">
        <v>103</v>
      </c>
      <c r="E361" s="182">
        <v>291</v>
      </c>
      <c r="F361" s="182">
        <v>6.2862520000000002</v>
      </c>
      <c r="G361" s="182">
        <v>0.81307499999999999</v>
      </c>
      <c r="H361" s="182">
        <v>2.3308900499999998</v>
      </c>
      <c r="I361" s="182">
        <v>0.22377224000000001</v>
      </c>
      <c r="J361" s="182">
        <v>0.18872998999999999</v>
      </c>
      <c r="K361" s="182">
        <v>5</v>
      </c>
      <c r="L361" s="182">
        <v>52.6</v>
      </c>
      <c r="M361" s="182">
        <v>40.299999999999997</v>
      </c>
      <c r="N361" s="182">
        <v>2.1</v>
      </c>
      <c r="O361" s="182">
        <v>1.1100000000000001</v>
      </c>
      <c r="P361" s="182">
        <v>2</v>
      </c>
      <c r="Q361" s="182">
        <v>44.33</v>
      </c>
      <c r="R361" s="182">
        <v>0.1</v>
      </c>
    </row>
    <row r="362" spans="2:18" x14ac:dyDescent="0.2">
      <c r="B362" s="182">
        <v>7981</v>
      </c>
      <c r="C362" s="182" t="s">
        <v>724</v>
      </c>
      <c r="D362" s="182" t="s">
        <v>103</v>
      </c>
      <c r="E362" s="182">
        <v>714</v>
      </c>
      <c r="F362" s="182">
        <v>4.1921369999999998</v>
      </c>
      <c r="G362" s="182">
        <v>0.28827999999999998</v>
      </c>
      <c r="H362" s="182">
        <v>2.24420091</v>
      </c>
      <c r="I362" s="182">
        <v>1.28552292</v>
      </c>
      <c r="J362" s="182">
        <v>0</v>
      </c>
      <c r="K362" s="182">
        <v>4</v>
      </c>
      <c r="L362" s="182">
        <v>123.1</v>
      </c>
      <c r="M362" s="182">
        <v>123.1</v>
      </c>
      <c r="N362" s="182">
        <v>2.0699999999999998</v>
      </c>
      <c r="O362" s="182">
        <v>2.0699999999999998</v>
      </c>
      <c r="P362" s="182"/>
      <c r="Q362" s="182"/>
      <c r="R362" s="182"/>
    </row>
    <row r="363" spans="2:18" x14ac:dyDescent="0.2">
      <c r="B363" s="182" t="s">
        <v>499</v>
      </c>
      <c r="C363" s="182" t="s">
        <v>500</v>
      </c>
      <c r="D363" s="182" t="s">
        <v>237</v>
      </c>
      <c r="E363" s="182">
        <v>282</v>
      </c>
      <c r="F363" s="182">
        <v>74.259360000000001</v>
      </c>
      <c r="G363" s="182">
        <v>0.32019599999999998</v>
      </c>
      <c r="H363" s="182">
        <v>0.67103111999999998</v>
      </c>
      <c r="I363" s="182">
        <v>11.263200700000001</v>
      </c>
      <c r="J363" s="182">
        <v>3.3668551500000001</v>
      </c>
      <c r="K363" s="182">
        <v>23</v>
      </c>
      <c r="L363" s="182">
        <v>2730</v>
      </c>
      <c r="M363" s="182">
        <v>520.5</v>
      </c>
      <c r="N363" s="182">
        <v>6.26</v>
      </c>
      <c r="O363" s="182">
        <v>3.31</v>
      </c>
      <c r="P363" s="182">
        <v>20</v>
      </c>
      <c r="Q363" s="182">
        <v>816.06</v>
      </c>
      <c r="R363" s="182">
        <v>1.83</v>
      </c>
    </row>
    <row r="364" spans="2:18" x14ac:dyDescent="0.2">
      <c r="B364" s="182" t="s">
        <v>591</v>
      </c>
      <c r="C364" s="182" t="s">
        <v>592</v>
      </c>
      <c r="D364" s="182" t="s">
        <v>237</v>
      </c>
      <c r="E364" s="182">
        <v>1095</v>
      </c>
      <c r="F364" s="182">
        <v>18.388002</v>
      </c>
      <c r="G364" s="182">
        <v>1.6870099999999999</v>
      </c>
      <c r="H364" s="182">
        <v>2.5888616999999998</v>
      </c>
      <c r="I364" s="182">
        <v>5.2029638299999998</v>
      </c>
      <c r="J364" s="182">
        <v>0.76896496000000003</v>
      </c>
      <c r="K364" s="182">
        <v>6</v>
      </c>
      <c r="L364" s="182">
        <v>324.8</v>
      </c>
      <c r="M364" s="182">
        <v>324.8</v>
      </c>
      <c r="N364" s="182">
        <v>2.44</v>
      </c>
      <c r="O364" s="182">
        <v>2.44</v>
      </c>
      <c r="P364" s="182">
        <v>6</v>
      </c>
      <c r="Q364" s="182">
        <v>48</v>
      </c>
      <c r="R364" s="182">
        <v>0.15</v>
      </c>
    </row>
    <row r="365" spans="2:18" x14ac:dyDescent="0.2">
      <c r="B365" s="182" t="s">
        <v>2035</v>
      </c>
      <c r="C365" s="182" t="s">
        <v>2036</v>
      </c>
      <c r="D365" s="182" t="s">
        <v>103</v>
      </c>
      <c r="E365" s="182">
        <v>1001</v>
      </c>
      <c r="F365" s="182">
        <v>7.2075129999999996</v>
      </c>
      <c r="G365" s="182">
        <v>1.182876</v>
      </c>
      <c r="H365" s="182">
        <v>2.0809204800000001</v>
      </c>
      <c r="I365" s="182">
        <v>2.5216227999999998</v>
      </c>
      <c r="J365" s="182">
        <v>3.2193824200000001</v>
      </c>
      <c r="K365" s="182">
        <v>6</v>
      </c>
      <c r="L365" s="182">
        <v>172.2</v>
      </c>
      <c r="M365" s="182">
        <v>157.4</v>
      </c>
      <c r="N365" s="182">
        <v>3.24</v>
      </c>
      <c r="O365" s="182">
        <v>3.11</v>
      </c>
      <c r="P365" s="182">
        <v>11</v>
      </c>
      <c r="Q365" s="182">
        <v>219.83</v>
      </c>
      <c r="R365" s="182">
        <v>0.47</v>
      </c>
    </row>
    <row r="366" spans="2:18" x14ac:dyDescent="0.2">
      <c r="B366" s="182" t="s">
        <v>2031</v>
      </c>
      <c r="C366" s="182" t="s">
        <v>2032</v>
      </c>
      <c r="D366" s="182" t="s">
        <v>103</v>
      </c>
      <c r="E366" s="182">
        <v>716</v>
      </c>
      <c r="F366" s="182">
        <v>7.088203</v>
      </c>
      <c r="G366" s="182">
        <v>0.68276999999999999</v>
      </c>
      <c r="H366" s="182">
        <v>1.32777283</v>
      </c>
      <c r="I366" s="182">
        <v>0.73310626999999995</v>
      </c>
      <c r="J366" s="182">
        <v>2.0760298399999999</v>
      </c>
      <c r="K366" s="182">
        <v>2</v>
      </c>
      <c r="L366" s="182">
        <v>70</v>
      </c>
      <c r="M366" s="182">
        <v>70</v>
      </c>
      <c r="N366" s="182">
        <v>1.02</v>
      </c>
      <c r="O366" s="182">
        <v>1.02</v>
      </c>
      <c r="P366" s="182">
        <v>5</v>
      </c>
      <c r="Q366" s="182">
        <v>198.18</v>
      </c>
      <c r="R366" s="182">
        <v>0.45</v>
      </c>
    </row>
    <row r="367" spans="2:18" x14ac:dyDescent="0.2">
      <c r="B367" s="182" t="s">
        <v>595</v>
      </c>
      <c r="C367" s="182" t="s">
        <v>596</v>
      </c>
      <c r="D367" s="182" t="s">
        <v>237</v>
      </c>
      <c r="E367" s="182">
        <v>870</v>
      </c>
      <c r="F367" s="182">
        <v>9.5044559999999993</v>
      </c>
      <c r="G367" s="182">
        <v>3.403565</v>
      </c>
      <c r="H367" s="182">
        <v>1.8759149500000001</v>
      </c>
      <c r="I367" s="182">
        <v>0.28737381000000001</v>
      </c>
      <c r="J367" s="182">
        <v>6.6428565700000002</v>
      </c>
      <c r="K367" s="182">
        <v>3</v>
      </c>
      <c r="L367" s="182">
        <v>22.6</v>
      </c>
      <c r="M367" s="182">
        <v>22.6</v>
      </c>
      <c r="N367" s="182">
        <v>0.25</v>
      </c>
      <c r="O367" s="182">
        <v>0.25</v>
      </c>
      <c r="P367" s="182">
        <v>23</v>
      </c>
      <c r="Q367" s="182">
        <v>521.9</v>
      </c>
      <c r="R367" s="182">
        <v>1.21</v>
      </c>
    </row>
    <row r="368" spans="2:18" x14ac:dyDescent="0.2">
      <c r="B368" s="182" t="s">
        <v>2033</v>
      </c>
      <c r="C368" s="182" t="s">
        <v>2034</v>
      </c>
      <c r="D368" s="182" t="s">
        <v>103</v>
      </c>
      <c r="E368" s="182">
        <v>1149</v>
      </c>
      <c r="F368" s="182">
        <v>10.418946999999999</v>
      </c>
      <c r="G368" s="182">
        <v>4.6416000000000004</v>
      </c>
      <c r="H368" s="182">
        <v>2.42596232</v>
      </c>
      <c r="I368" s="182">
        <v>4.9098403299999998</v>
      </c>
      <c r="J368" s="182">
        <v>5.2686389399999998</v>
      </c>
      <c r="K368" s="182">
        <v>7</v>
      </c>
      <c r="L368" s="182">
        <v>292.10000000000002</v>
      </c>
      <c r="M368" s="182">
        <v>274.3</v>
      </c>
      <c r="N368" s="182">
        <v>2.38</v>
      </c>
      <c r="O368" s="182">
        <v>2.34</v>
      </c>
      <c r="P368" s="182">
        <v>15</v>
      </c>
      <c r="Q368" s="182">
        <v>313.42</v>
      </c>
      <c r="R368" s="182">
        <v>0.97</v>
      </c>
    </row>
    <row r="369" spans="2:18" x14ac:dyDescent="0.2">
      <c r="B369" s="182" t="s">
        <v>593</v>
      </c>
      <c r="C369" s="182" t="s">
        <v>594</v>
      </c>
      <c r="D369" s="182" t="s">
        <v>237</v>
      </c>
      <c r="E369" s="182">
        <v>80</v>
      </c>
      <c r="F369" s="182">
        <v>1.2016370000000001</v>
      </c>
      <c r="G369" s="182">
        <v>0.14399000000000001</v>
      </c>
      <c r="H369" s="182">
        <v>0.14860996000000001</v>
      </c>
      <c r="I369" s="182">
        <v>0</v>
      </c>
      <c r="J369" s="182">
        <v>1.13764679</v>
      </c>
      <c r="K369" s="182"/>
      <c r="L369" s="182"/>
      <c r="M369" s="182"/>
      <c r="N369" s="182"/>
      <c r="O369" s="182"/>
      <c r="P369" s="182">
        <v>2</v>
      </c>
      <c r="Q369" s="182">
        <v>972</v>
      </c>
      <c r="R369" s="182">
        <v>2.0299999999999998</v>
      </c>
    </row>
    <row r="370" spans="2:18" x14ac:dyDescent="0.2">
      <c r="B370" s="182" t="s">
        <v>1471</v>
      </c>
      <c r="C370" s="182" t="s">
        <v>1472</v>
      </c>
      <c r="D370" s="182" t="s">
        <v>103</v>
      </c>
      <c r="E370" s="182">
        <v>815</v>
      </c>
      <c r="F370" s="182">
        <v>11.691503000000001</v>
      </c>
      <c r="G370" s="182">
        <v>1.55552</v>
      </c>
      <c r="H370" s="182">
        <v>2.65992775</v>
      </c>
      <c r="I370" s="182">
        <v>2.7065928100000001</v>
      </c>
      <c r="J370" s="182">
        <v>0.63948740999999998</v>
      </c>
      <c r="K370" s="182">
        <v>8</v>
      </c>
      <c r="L370" s="182">
        <v>227</v>
      </c>
      <c r="M370" s="182">
        <v>227</v>
      </c>
      <c r="N370" s="182">
        <v>3.48</v>
      </c>
      <c r="O370" s="182">
        <v>3.48</v>
      </c>
      <c r="P370" s="182">
        <v>6</v>
      </c>
      <c r="Q370" s="182">
        <v>53.63</v>
      </c>
      <c r="R370" s="182">
        <v>0.12</v>
      </c>
    </row>
    <row r="371" spans="2:18" x14ac:dyDescent="0.2">
      <c r="B371" s="182" t="s">
        <v>1473</v>
      </c>
      <c r="C371" s="182" t="s">
        <v>1474</v>
      </c>
      <c r="D371" s="182" t="s">
        <v>103</v>
      </c>
      <c r="E371" s="182">
        <v>12</v>
      </c>
      <c r="F371" s="182">
        <v>5.3341440000000002</v>
      </c>
      <c r="G371" s="182">
        <v>7.288E-2</v>
      </c>
      <c r="H371" s="182">
        <v>5.5000926999999997</v>
      </c>
      <c r="I371" s="182">
        <v>0</v>
      </c>
      <c r="J371" s="182">
        <v>4.6085229999999998E-2</v>
      </c>
      <c r="K371" s="182"/>
      <c r="L371" s="182"/>
      <c r="M371" s="182"/>
      <c r="N371" s="182"/>
      <c r="O371" s="182"/>
      <c r="P371" s="182">
        <v>2</v>
      </c>
      <c r="Q371" s="182">
        <v>262.5</v>
      </c>
      <c r="R371" s="182">
        <v>0.75</v>
      </c>
    </row>
    <row r="372" spans="2:18" x14ac:dyDescent="0.2">
      <c r="B372" s="182" t="s">
        <v>380</v>
      </c>
      <c r="C372" s="182" t="s">
        <v>381</v>
      </c>
      <c r="D372" s="182" t="s">
        <v>237</v>
      </c>
      <c r="E372" s="182">
        <v>790</v>
      </c>
      <c r="F372" s="182">
        <v>19.367342000000001</v>
      </c>
      <c r="G372" s="182">
        <v>0.36002000000000001</v>
      </c>
      <c r="H372" s="182">
        <v>2.4838821000000002</v>
      </c>
      <c r="I372" s="182">
        <v>0.49486757999999997</v>
      </c>
      <c r="J372" s="182">
        <v>1.4505874400000001</v>
      </c>
      <c r="K372" s="182">
        <v>8</v>
      </c>
      <c r="L372" s="182">
        <v>42.8</v>
      </c>
      <c r="M372" s="182">
        <v>42.8</v>
      </c>
      <c r="N372" s="182">
        <v>0.8</v>
      </c>
      <c r="O372" s="182">
        <v>0.8</v>
      </c>
      <c r="P372" s="182">
        <v>7</v>
      </c>
      <c r="Q372" s="182">
        <v>125.51</v>
      </c>
      <c r="R372" s="182">
        <v>0.33</v>
      </c>
    </row>
    <row r="373" spans="2:18" x14ac:dyDescent="0.2">
      <c r="B373" s="182" t="s">
        <v>1469</v>
      </c>
      <c r="C373" s="182" t="s">
        <v>1470</v>
      </c>
      <c r="D373" s="182" t="s">
        <v>103</v>
      </c>
      <c r="E373" s="182">
        <v>1331</v>
      </c>
      <c r="F373" s="182">
        <v>11.566960999999999</v>
      </c>
      <c r="G373" s="182">
        <v>1.00478</v>
      </c>
      <c r="H373" s="182">
        <v>3.5359644000000001</v>
      </c>
      <c r="I373" s="182">
        <v>1.0394633099999999</v>
      </c>
      <c r="J373" s="182">
        <v>1.4163527</v>
      </c>
      <c r="K373" s="182">
        <v>5</v>
      </c>
      <c r="L373" s="182">
        <v>53.4</v>
      </c>
      <c r="M373" s="182">
        <v>53.4</v>
      </c>
      <c r="N373" s="182">
        <v>0.59</v>
      </c>
      <c r="O373" s="182">
        <v>0.59</v>
      </c>
      <c r="P373" s="182">
        <v>5</v>
      </c>
      <c r="Q373" s="182">
        <v>72.73</v>
      </c>
      <c r="R373" s="182">
        <v>0.18</v>
      </c>
    </row>
    <row r="374" spans="2:18" x14ac:dyDescent="0.2">
      <c r="B374" s="182">
        <v>48180</v>
      </c>
      <c r="C374" s="182" t="s">
        <v>945</v>
      </c>
      <c r="D374" s="182" t="s">
        <v>103</v>
      </c>
      <c r="E374" s="182">
        <v>516</v>
      </c>
      <c r="F374" s="182">
        <v>0.2273</v>
      </c>
      <c r="G374" s="182">
        <v>5.5037500000000001</v>
      </c>
      <c r="H374" s="182">
        <v>3.89224725</v>
      </c>
      <c r="I374" s="182">
        <v>0</v>
      </c>
      <c r="J374" s="182">
        <v>2.1067530000000001E-2</v>
      </c>
      <c r="K374" s="182"/>
      <c r="L374" s="182"/>
      <c r="M374" s="182"/>
      <c r="N374" s="182"/>
      <c r="O374" s="182"/>
      <c r="P374" s="182">
        <v>1</v>
      </c>
      <c r="Q374" s="182">
        <v>2.79</v>
      </c>
      <c r="R374" s="182">
        <v>0.01</v>
      </c>
    </row>
    <row r="375" spans="2:18" x14ac:dyDescent="0.2">
      <c r="B375" s="182">
        <v>48178</v>
      </c>
      <c r="C375" s="182" t="s">
        <v>944</v>
      </c>
      <c r="D375" s="182" t="s">
        <v>103</v>
      </c>
      <c r="E375" s="182">
        <v>1000</v>
      </c>
      <c r="F375" s="182">
        <v>5.7910000000000003E-2</v>
      </c>
      <c r="G375" s="182">
        <v>8.1839180000000002</v>
      </c>
      <c r="H375" s="182">
        <v>4.3218824600000003</v>
      </c>
      <c r="I375" s="182">
        <v>8.6025800000000003E-3</v>
      </c>
      <c r="J375" s="182">
        <v>0</v>
      </c>
      <c r="K375" s="182">
        <v>1</v>
      </c>
      <c r="L375" s="182">
        <v>0.6</v>
      </c>
      <c r="M375" s="182">
        <v>0.6</v>
      </c>
      <c r="N375" s="182">
        <v>0.01</v>
      </c>
      <c r="O375" s="182">
        <v>0.01</v>
      </c>
      <c r="P375" s="182"/>
      <c r="Q375" s="182"/>
      <c r="R375" s="182"/>
    </row>
    <row r="376" spans="2:18" x14ac:dyDescent="0.2">
      <c r="B376" s="182">
        <v>48196</v>
      </c>
      <c r="C376" s="182" t="s">
        <v>275</v>
      </c>
      <c r="D376" s="182" t="s">
        <v>237</v>
      </c>
      <c r="E376" s="182">
        <v>746</v>
      </c>
      <c r="F376" s="182">
        <v>16.587351000000002</v>
      </c>
      <c r="G376" s="182">
        <v>1.64316</v>
      </c>
      <c r="H376" s="182">
        <v>3.15110271</v>
      </c>
      <c r="I376" s="182">
        <v>1.8824077299999999</v>
      </c>
      <c r="J376" s="182">
        <v>0.66977198999999998</v>
      </c>
      <c r="K376" s="182">
        <v>3</v>
      </c>
      <c r="L376" s="182">
        <v>172.5</v>
      </c>
      <c r="M376" s="182">
        <v>172.5</v>
      </c>
      <c r="N376" s="182">
        <v>0.53</v>
      </c>
      <c r="O376" s="182">
        <v>0.53</v>
      </c>
      <c r="P376" s="182">
        <v>5</v>
      </c>
      <c r="Q376" s="182">
        <v>61.37</v>
      </c>
      <c r="R376" s="182">
        <v>0.13</v>
      </c>
    </row>
    <row r="377" spans="2:18" x14ac:dyDescent="0.2">
      <c r="B377" s="182">
        <v>48161</v>
      </c>
      <c r="C377" s="182" t="s">
        <v>941</v>
      </c>
      <c r="D377" s="182" t="s">
        <v>103</v>
      </c>
      <c r="E377" s="182">
        <v>1046</v>
      </c>
      <c r="F377" s="182">
        <v>0.86575999999999997</v>
      </c>
      <c r="G377" s="182">
        <v>8.7188409999999994</v>
      </c>
      <c r="H377" s="182">
        <v>3.39192706</v>
      </c>
      <c r="I377" s="182">
        <v>0.21727239000000001</v>
      </c>
      <c r="J377" s="182">
        <v>0.80188298000000002</v>
      </c>
      <c r="K377" s="182">
        <v>3</v>
      </c>
      <c r="L377" s="182">
        <v>14.2</v>
      </c>
      <c r="M377" s="182">
        <v>14.2</v>
      </c>
      <c r="N377" s="182">
        <v>0.08</v>
      </c>
      <c r="O377" s="182">
        <v>0.08</v>
      </c>
      <c r="P377" s="182">
        <v>4</v>
      </c>
      <c r="Q377" s="182">
        <v>52.4</v>
      </c>
      <c r="R377" s="182">
        <v>0.13</v>
      </c>
    </row>
    <row r="378" spans="2:18" x14ac:dyDescent="0.2">
      <c r="B378" s="182">
        <v>48198</v>
      </c>
      <c r="C378" s="182" t="s">
        <v>947</v>
      </c>
      <c r="D378" s="182" t="s">
        <v>103</v>
      </c>
      <c r="E378" s="182">
        <v>89</v>
      </c>
      <c r="F378" s="182"/>
      <c r="G378" s="182">
        <v>1.3369200000000001</v>
      </c>
      <c r="H378" s="182">
        <v>0.32008299000000001</v>
      </c>
      <c r="I378" s="182">
        <v>0</v>
      </c>
      <c r="J378" s="182">
        <v>1.0744441899999999</v>
      </c>
      <c r="K378" s="182"/>
      <c r="L378" s="182"/>
      <c r="M378" s="182"/>
      <c r="N378" s="182"/>
      <c r="O378" s="182"/>
      <c r="P378" s="182">
        <v>6</v>
      </c>
      <c r="Q378" s="182">
        <v>825.17</v>
      </c>
      <c r="R378" s="182">
        <v>1.62</v>
      </c>
    </row>
    <row r="379" spans="2:18" x14ac:dyDescent="0.2">
      <c r="B379" s="182">
        <v>48166</v>
      </c>
      <c r="C379" s="182" t="s">
        <v>942</v>
      </c>
      <c r="D379" s="182" t="s">
        <v>103</v>
      </c>
      <c r="E379" s="182">
        <v>250</v>
      </c>
      <c r="F379" s="182">
        <v>0.82111999999999996</v>
      </c>
      <c r="G379" s="182">
        <v>4.6251040000000003</v>
      </c>
      <c r="H379" s="182">
        <v>1.6389011200000001</v>
      </c>
      <c r="I379" s="182">
        <v>0</v>
      </c>
      <c r="J379" s="182">
        <v>0.42573972999999998</v>
      </c>
      <c r="K379" s="182"/>
      <c r="L379" s="182"/>
      <c r="M379" s="182"/>
      <c r="N379" s="182"/>
      <c r="O379" s="182"/>
      <c r="P379" s="182">
        <v>2</v>
      </c>
      <c r="Q379" s="182">
        <v>116.4</v>
      </c>
      <c r="R379" s="182">
        <v>0.24</v>
      </c>
    </row>
    <row r="380" spans="2:18" x14ac:dyDescent="0.2">
      <c r="B380" s="182">
        <v>48189</v>
      </c>
      <c r="C380" s="182" t="s">
        <v>946</v>
      </c>
      <c r="D380" s="182" t="s">
        <v>103</v>
      </c>
      <c r="E380" s="182">
        <v>1729</v>
      </c>
      <c r="F380" s="182"/>
      <c r="G380" s="182">
        <v>10.54298</v>
      </c>
      <c r="H380" s="182">
        <v>5.6006902099999998</v>
      </c>
      <c r="I380" s="182">
        <v>0.49817401</v>
      </c>
      <c r="J380" s="182">
        <v>0</v>
      </c>
      <c r="K380" s="182">
        <v>1</v>
      </c>
      <c r="L380" s="182">
        <v>19.7</v>
      </c>
      <c r="M380" s="182">
        <v>19.7</v>
      </c>
      <c r="N380" s="182">
        <v>0.06</v>
      </c>
      <c r="O380" s="182">
        <v>0.06</v>
      </c>
      <c r="P380" s="182"/>
      <c r="Q380" s="182"/>
      <c r="R380" s="182"/>
    </row>
    <row r="381" spans="2:18" x14ac:dyDescent="0.2">
      <c r="B381" s="182">
        <v>48185</v>
      </c>
      <c r="C381" s="182" t="s">
        <v>274</v>
      </c>
      <c r="D381" s="182" t="s">
        <v>237</v>
      </c>
      <c r="E381" s="182">
        <v>635</v>
      </c>
      <c r="F381" s="182">
        <v>5.2764569999999997</v>
      </c>
      <c r="G381" s="182">
        <v>7.4672799999999997</v>
      </c>
      <c r="H381" s="182">
        <v>1.7162545</v>
      </c>
      <c r="I381" s="182">
        <v>1.5900484399999999</v>
      </c>
      <c r="J381" s="182">
        <v>0.21286986999999999</v>
      </c>
      <c r="K381" s="182">
        <v>2</v>
      </c>
      <c r="L381" s="182">
        <v>171.2</v>
      </c>
      <c r="M381" s="182">
        <v>171.2</v>
      </c>
      <c r="N381" s="182">
        <v>0.5</v>
      </c>
      <c r="O381" s="182">
        <v>0.5</v>
      </c>
      <c r="P381" s="182">
        <v>5</v>
      </c>
      <c r="Q381" s="182">
        <v>22.91</v>
      </c>
      <c r="R381" s="182">
        <v>0.05</v>
      </c>
    </row>
    <row r="382" spans="2:18" x14ac:dyDescent="0.2">
      <c r="B382" s="182">
        <v>48203</v>
      </c>
      <c r="C382" s="182" t="s">
        <v>948</v>
      </c>
      <c r="D382" s="182" t="s">
        <v>103</v>
      </c>
      <c r="E382" s="182">
        <v>698</v>
      </c>
      <c r="F382" s="182">
        <v>0.76832999999999996</v>
      </c>
      <c r="G382" s="182">
        <v>10.483840000000001</v>
      </c>
      <c r="H382" s="182">
        <v>1.8839170199999999</v>
      </c>
      <c r="I382" s="182">
        <v>0.13968944999999999</v>
      </c>
      <c r="J382" s="182">
        <v>0.24008209999999999</v>
      </c>
      <c r="K382" s="182">
        <v>1</v>
      </c>
      <c r="L382" s="182">
        <v>13.7</v>
      </c>
      <c r="M382" s="182">
        <v>13.7</v>
      </c>
      <c r="N382" s="182">
        <v>0.08</v>
      </c>
      <c r="O382" s="182">
        <v>0.08</v>
      </c>
      <c r="P382" s="182">
        <v>2</v>
      </c>
      <c r="Q382" s="182">
        <v>23.51</v>
      </c>
      <c r="R382" s="182">
        <v>0.06</v>
      </c>
    </row>
    <row r="383" spans="2:18" x14ac:dyDescent="0.2">
      <c r="B383" s="182">
        <v>48168</v>
      </c>
      <c r="C383" s="182" t="s">
        <v>943</v>
      </c>
      <c r="D383" s="182" t="s">
        <v>103</v>
      </c>
      <c r="E383" s="182">
        <v>1308</v>
      </c>
      <c r="F383" s="182">
        <v>1.7409999999999998E-2</v>
      </c>
      <c r="G383" s="182">
        <v>18.454507</v>
      </c>
      <c r="H383" s="182">
        <v>5.5010453300000002</v>
      </c>
      <c r="I383" s="182">
        <v>0</v>
      </c>
      <c r="J383" s="182">
        <v>0.66713855</v>
      </c>
      <c r="K383" s="182"/>
      <c r="L383" s="182"/>
      <c r="M383" s="182"/>
      <c r="N383" s="182"/>
      <c r="O383" s="182"/>
      <c r="P383" s="182">
        <v>4</v>
      </c>
      <c r="Q383" s="182">
        <v>34.86</v>
      </c>
      <c r="R383" s="182">
        <v>0.09</v>
      </c>
    </row>
    <row r="384" spans="2:18" x14ac:dyDescent="0.2">
      <c r="B384" s="182" t="s">
        <v>1507</v>
      </c>
      <c r="C384" s="182" t="s">
        <v>1508</v>
      </c>
      <c r="D384" s="182" t="s">
        <v>103</v>
      </c>
      <c r="E384" s="182">
        <v>499</v>
      </c>
      <c r="F384" s="182">
        <v>2.1894710000000002</v>
      </c>
      <c r="G384" s="182">
        <v>1.0039819999999999</v>
      </c>
      <c r="H384" s="182">
        <v>0.98234993999999998</v>
      </c>
      <c r="I384" s="182">
        <v>0.70846951999999996</v>
      </c>
      <c r="J384" s="182">
        <v>0</v>
      </c>
      <c r="K384" s="182">
        <v>1</v>
      </c>
      <c r="L384" s="182">
        <v>97</v>
      </c>
      <c r="M384" s="182">
        <v>97</v>
      </c>
      <c r="N384" s="182">
        <v>1.01</v>
      </c>
      <c r="O384" s="182">
        <v>1.01</v>
      </c>
      <c r="P384" s="182"/>
      <c r="Q384" s="182"/>
      <c r="R384" s="182"/>
    </row>
    <row r="385" spans="2:18" x14ac:dyDescent="0.2">
      <c r="B385" s="182" t="s">
        <v>1505</v>
      </c>
      <c r="C385" s="182" t="s">
        <v>1506</v>
      </c>
      <c r="D385" s="182" t="s">
        <v>103</v>
      </c>
      <c r="E385" s="182">
        <v>1597</v>
      </c>
      <c r="F385" s="182">
        <v>5.1443139999999996</v>
      </c>
      <c r="G385" s="182">
        <v>1.7634289999999999</v>
      </c>
      <c r="H385" s="182">
        <v>3.4294606000000001</v>
      </c>
      <c r="I385" s="182">
        <v>4.32494639</v>
      </c>
      <c r="J385" s="182">
        <v>0.91555987999999999</v>
      </c>
      <c r="K385" s="182">
        <v>3</v>
      </c>
      <c r="L385" s="182">
        <v>185.1</v>
      </c>
      <c r="M385" s="182">
        <v>185.1</v>
      </c>
      <c r="N385" s="182">
        <v>2.0499999999999998</v>
      </c>
      <c r="O385" s="182">
        <v>2.0499999999999998</v>
      </c>
      <c r="P385" s="182">
        <v>5</v>
      </c>
      <c r="Q385" s="182">
        <v>39.19</v>
      </c>
      <c r="R385" s="182">
        <v>0.13</v>
      </c>
    </row>
    <row r="386" spans="2:18" x14ac:dyDescent="0.2">
      <c r="B386" s="182" t="s">
        <v>1483</v>
      </c>
      <c r="C386" s="182" t="s">
        <v>1484</v>
      </c>
      <c r="D386" s="182" t="s">
        <v>103</v>
      </c>
      <c r="E386" s="182">
        <v>1414</v>
      </c>
      <c r="F386" s="182">
        <v>6.4029889999999998</v>
      </c>
      <c r="G386" s="182">
        <v>0.26796599999999998</v>
      </c>
      <c r="H386" s="182">
        <v>3.6034104600000001</v>
      </c>
      <c r="I386" s="182">
        <v>2.3549639099999999</v>
      </c>
      <c r="J386" s="182">
        <v>0.30416251</v>
      </c>
      <c r="K386" s="182">
        <v>5</v>
      </c>
      <c r="L386" s="182">
        <v>113.8</v>
      </c>
      <c r="M386" s="182">
        <v>113.8</v>
      </c>
      <c r="N386" s="182">
        <v>1.1000000000000001</v>
      </c>
      <c r="O386" s="182">
        <v>1.1000000000000001</v>
      </c>
      <c r="P386" s="182">
        <v>1</v>
      </c>
      <c r="Q386" s="182">
        <v>14.7</v>
      </c>
      <c r="R386" s="182">
        <v>0.04</v>
      </c>
    </row>
    <row r="387" spans="2:18" x14ac:dyDescent="0.2">
      <c r="B387" s="182" t="s">
        <v>1495</v>
      </c>
      <c r="C387" s="182" t="s">
        <v>1496</v>
      </c>
      <c r="D387" s="182" t="s">
        <v>103</v>
      </c>
      <c r="E387" s="182">
        <v>1026</v>
      </c>
      <c r="F387" s="182">
        <v>3.4073739999999999</v>
      </c>
      <c r="G387" s="182">
        <v>1.4296390000000001</v>
      </c>
      <c r="H387" s="182">
        <v>2.9074204899999998</v>
      </c>
      <c r="I387" s="182">
        <v>2.4867333999999999</v>
      </c>
      <c r="J387" s="182">
        <v>0.33795835000000002</v>
      </c>
      <c r="K387" s="182">
        <v>3</v>
      </c>
      <c r="L387" s="182">
        <v>165.7</v>
      </c>
      <c r="M387" s="182">
        <v>165.7</v>
      </c>
      <c r="N387" s="182">
        <v>2.04</v>
      </c>
      <c r="O387" s="182">
        <v>2.04</v>
      </c>
      <c r="P387" s="182">
        <v>2</v>
      </c>
      <c r="Q387" s="182">
        <v>22.51</v>
      </c>
      <c r="R387" s="182">
        <v>0.05</v>
      </c>
    </row>
    <row r="388" spans="2:18" x14ac:dyDescent="0.2">
      <c r="B388" s="182" t="s">
        <v>1499</v>
      </c>
      <c r="C388" s="182" t="s">
        <v>1500</v>
      </c>
      <c r="D388" s="182" t="s">
        <v>103</v>
      </c>
      <c r="E388" s="182">
        <v>1117</v>
      </c>
      <c r="F388" s="182">
        <v>1.770634</v>
      </c>
      <c r="G388" s="182">
        <v>3.028375</v>
      </c>
      <c r="H388" s="182">
        <v>3.09966081</v>
      </c>
      <c r="I388" s="182">
        <v>1.7746950100000001</v>
      </c>
      <c r="J388" s="182">
        <v>5.2668799999999998E-3</v>
      </c>
      <c r="K388" s="182">
        <v>1</v>
      </c>
      <c r="L388" s="182">
        <v>108.6</v>
      </c>
      <c r="M388" s="182">
        <v>108.6</v>
      </c>
      <c r="N388" s="182">
        <v>1.1299999999999999</v>
      </c>
      <c r="O388" s="182">
        <v>1.1299999999999999</v>
      </c>
      <c r="P388" s="182">
        <v>1</v>
      </c>
      <c r="Q388" s="182">
        <v>0.32</v>
      </c>
      <c r="R388" s="182">
        <v>0</v>
      </c>
    </row>
    <row r="389" spans="2:18" x14ac:dyDescent="0.2">
      <c r="B389" s="182" t="s">
        <v>1493</v>
      </c>
      <c r="C389" s="182" t="s">
        <v>1494</v>
      </c>
      <c r="D389" s="182" t="s">
        <v>103</v>
      </c>
      <c r="E389" s="182">
        <v>718</v>
      </c>
      <c r="F389" s="182">
        <v>3.1282830000000001</v>
      </c>
      <c r="G389" s="182">
        <v>1.2548919999999999</v>
      </c>
      <c r="H389" s="182">
        <v>1.5605951</v>
      </c>
      <c r="I389" s="182">
        <v>1.6371598199999999</v>
      </c>
      <c r="J389" s="182">
        <v>0</v>
      </c>
      <c r="K389" s="182">
        <v>3</v>
      </c>
      <c r="L389" s="182">
        <v>155.9</v>
      </c>
      <c r="M389" s="182">
        <v>155.9</v>
      </c>
      <c r="N389" s="182">
        <v>1.98</v>
      </c>
      <c r="O389" s="182">
        <v>1.98</v>
      </c>
      <c r="P389" s="182"/>
      <c r="Q389" s="182"/>
      <c r="R389" s="182"/>
    </row>
    <row r="390" spans="2:18" x14ac:dyDescent="0.2">
      <c r="B390" s="182" t="s">
        <v>1497</v>
      </c>
      <c r="C390" s="182" t="s">
        <v>1498</v>
      </c>
      <c r="D390" s="182" t="s">
        <v>103</v>
      </c>
      <c r="E390" s="182">
        <v>542</v>
      </c>
      <c r="F390" s="182">
        <v>2.2305959999999998</v>
      </c>
      <c r="G390" s="182">
        <v>1.0749</v>
      </c>
      <c r="H390" s="182">
        <v>1.2988129399999999</v>
      </c>
      <c r="I390" s="182">
        <v>0.85771101000000005</v>
      </c>
      <c r="J390" s="182">
        <v>1.62922257</v>
      </c>
      <c r="K390" s="182">
        <v>2</v>
      </c>
      <c r="L390" s="182">
        <v>108.2</v>
      </c>
      <c r="M390" s="182">
        <v>108.2</v>
      </c>
      <c r="N390" s="182">
        <v>1.1000000000000001</v>
      </c>
      <c r="O390" s="182">
        <v>1.1000000000000001</v>
      </c>
      <c r="P390" s="182">
        <v>2</v>
      </c>
      <c r="Q390" s="182">
        <v>205.46</v>
      </c>
      <c r="R390" s="182">
        <v>0.43</v>
      </c>
    </row>
    <row r="391" spans="2:18" x14ac:dyDescent="0.2">
      <c r="B391" s="182" t="s">
        <v>1489</v>
      </c>
      <c r="C391" s="182" t="s">
        <v>1490</v>
      </c>
      <c r="D391" s="182" t="s">
        <v>103</v>
      </c>
      <c r="E391" s="182">
        <v>256</v>
      </c>
      <c r="F391" s="182">
        <v>0.87302900000000005</v>
      </c>
      <c r="G391" s="182">
        <v>1.5377000000000001</v>
      </c>
      <c r="H391" s="182">
        <v>1.95021993</v>
      </c>
      <c r="I391" s="182">
        <v>0.39155969000000002</v>
      </c>
      <c r="J391" s="182">
        <v>0</v>
      </c>
      <c r="K391" s="182">
        <v>1</v>
      </c>
      <c r="L391" s="182">
        <v>104.5</v>
      </c>
      <c r="M391" s="182">
        <v>104.5</v>
      </c>
      <c r="N391" s="182">
        <v>1.0900000000000001</v>
      </c>
      <c r="O391" s="182">
        <v>1.0900000000000001</v>
      </c>
      <c r="P391" s="182"/>
      <c r="Q391" s="182"/>
      <c r="R391" s="182"/>
    </row>
    <row r="392" spans="2:18" x14ac:dyDescent="0.2">
      <c r="B392" s="182" t="s">
        <v>1485</v>
      </c>
      <c r="C392" s="182" t="s">
        <v>1486</v>
      </c>
      <c r="D392" s="182" t="s">
        <v>103</v>
      </c>
      <c r="E392" s="182">
        <v>570</v>
      </c>
      <c r="F392" s="182">
        <v>2.3569650000000002</v>
      </c>
      <c r="G392" s="182">
        <v>0.69030999999999998</v>
      </c>
      <c r="H392" s="182">
        <v>1.42627456</v>
      </c>
      <c r="I392" s="182">
        <v>1.1998973100000001</v>
      </c>
      <c r="J392" s="182">
        <v>1.1060454900000001</v>
      </c>
      <c r="K392" s="182">
        <v>2</v>
      </c>
      <c r="L392" s="182">
        <v>143.9</v>
      </c>
      <c r="M392" s="182">
        <v>143.9</v>
      </c>
      <c r="N392" s="182">
        <v>1.43</v>
      </c>
      <c r="O392" s="182">
        <v>1.43</v>
      </c>
      <c r="P392" s="182">
        <v>3</v>
      </c>
      <c r="Q392" s="182">
        <v>132.63</v>
      </c>
      <c r="R392" s="182">
        <v>0.28000000000000003</v>
      </c>
    </row>
    <row r="393" spans="2:18" x14ac:dyDescent="0.2">
      <c r="B393" s="182" t="s">
        <v>1491</v>
      </c>
      <c r="C393" s="182" t="s">
        <v>1492</v>
      </c>
      <c r="D393" s="182" t="s">
        <v>103</v>
      </c>
      <c r="E393" s="182">
        <v>1355</v>
      </c>
      <c r="F393" s="182">
        <v>3.5726300000000002</v>
      </c>
      <c r="G393" s="182">
        <v>2.3254730000000001</v>
      </c>
      <c r="H393" s="182">
        <v>2.9138983600000001</v>
      </c>
      <c r="I393" s="182">
        <v>2.2643896899999998</v>
      </c>
      <c r="J393" s="182">
        <v>0.28923967</v>
      </c>
      <c r="K393" s="182">
        <v>7</v>
      </c>
      <c r="L393" s="182">
        <v>114.2</v>
      </c>
      <c r="M393" s="182">
        <v>114.2</v>
      </c>
      <c r="N393" s="182">
        <v>1.05</v>
      </c>
      <c r="O393" s="182">
        <v>1.05</v>
      </c>
      <c r="P393" s="182">
        <v>3</v>
      </c>
      <c r="Q393" s="182">
        <v>14.59</v>
      </c>
      <c r="R393" s="182">
        <v>0.04</v>
      </c>
    </row>
    <row r="394" spans="2:18" x14ac:dyDescent="0.2">
      <c r="B394" s="182" t="s">
        <v>1487</v>
      </c>
      <c r="C394" s="182" t="s">
        <v>1488</v>
      </c>
      <c r="D394" s="182" t="s">
        <v>103</v>
      </c>
      <c r="E394" s="182">
        <v>567</v>
      </c>
      <c r="F394" s="182">
        <v>3.2739250000000002</v>
      </c>
      <c r="G394" s="182">
        <v>0.52948300000000004</v>
      </c>
      <c r="H394" s="182">
        <v>1.5533551299999999</v>
      </c>
      <c r="I394" s="182">
        <v>1.9265677699999999</v>
      </c>
      <c r="J394" s="182">
        <v>0.70576236000000003</v>
      </c>
      <c r="K394" s="182">
        <v>4</v>
      </c>
      <c r="L394" s="182">
        <v>232.2</v>
      </c>
      <c r="M394" s="182">
        <v>232.2</v>
      </c>
      <c r="N394" s="182">
        <v>2.31</v>
      </c>
      <c r="O394" s="182">
        <v>2.31</v>
      </c>
      <c r="P394" s="182">
        <v>2</v>
      </c>
      <c r="Q394" s="182">
        <v>85.08</v>
      </c>
      <c r="R394" s="182">
        <v>0.16</v>
      </c>
    </row>
    <row r="395" spans="2:18" x14ac:dyDescent="0.2">
      <c r="B395" s="182" t="s">
        <v>1503</v>
      </c>
      <c r="C395" s="182" t="s">
        <v>1504</v>
      </c>
      <c r="D395" s="182" t="s">
        <v>103</v>
      </c>
      <c r="E395" s="182">
        <v>1437</v>
      </c>
      <c r="F395" s="182">
        <v>6.1526899999999998</v>
      </c>
      <c r="G395" s="182">
        <v>1.037255</v>
      </c>
      <c r="H395" s="182">
        <v>3.2901863900000001</v>
      </c>
      <c r="I395" s="182">
        <v>3.9831928900000002</v>
      </c>
      <c r="J395" s="182">
        <v>0.53107740000000003</v>
      </c>
      <c r="K395" s="182">
        <v>7</v>
      </c>
      <c r="L395" s="182">
        <v>189.5</v>
      </c>
      <c r="M395" s="182">
        <v>189.5</v>
      </c>
      <c r="N395" s="182">
        <v>2.63</v>
      </c>
      <c r="O395" s="182">
        <v>2.63</v>
      </c>
      <c r="P395" s="182">
        <v>2</v>
      </c>
      <c r="Q395" s="182">
        <v>25.26</v>
      </c>
      <c r="R395" s="182">
        <v>0.05</v>
      </c>
    </row>
    <row r="396" spans="2:18" x14ac:dyDescent="0.2">
      <c r="B396" s="182" t="s">
        <v>1501</v>
      </c>
      <c r="C396" s="182" t="s">
        <v>1502</v>
      </c>
      <c r="D396" s="182" t="s">
        <v>103</v>
      </c>
      <c r="E396" s="182">
        <v>2106</v>
      </c>
      <c r="F396" s="182">
        <v>5.3764810000000001</v>
      </c>
      <c r="G396" s="182">
        <v>2.1648510000000001</v>
      </c>
      <c r="H396" s="182">
        <v>3.7087711099999998</v>
      </c>
      <c r="I396" s="182">
        <v>7.02283613</v>
      </c>
      <c r="J396" s="182">
        <v>3.52968963</v>
      </c>
      <c r="K396" s="182">
        <v>6</v>
      </c>
      <c r="L396" s="182">
        <v>227.9</v>
      </c>
      <c r="M396" s="182">
        <v>227.9</v>
      </c>
      <c r="N396" s="182">
        <v>2.67</v>
      </c>
      <c r="O396" s="182">
        <v>2.67</v>
      </c>
      <c r="P396" s="182">
        <v>8</v>
      </c>
      <c r="Q396" s="182">
        <v>114.56</v>
      </c>
      <c r="R396" s="182">
        <v>0.21</v>
      </c>
    </row>
    <row r="397" spans="2:18" x14ac:dyDescent="0.2">
      <c r="B397" s="182" t="s">
        <v>1025</v>
      </c>
      <c r="C397" s="182" t="s">
        <v>1026</v>
      </c>
      <c r="D397" s="182" t="s">
        <v>103</v>
      </c>
      <c r="E397" s="182">
        <v>1014</v>
      </c>
      <c r="F397" s="182">
        <v>1.5231790000000001</v>
      </c>
      <c r="G397" s="182">
        <v>4.2966199999999999</v>
      </c>
      <c r="H397" s="182">
        <v>1.86943708</v>
      </c>
      <c r="I397" s="182">
        <v>0.17898625000000001</v>
      </c>
      <c r="J397" s="182">
        <v>0.63114817999999995</v>
      </c>
      <c r="K397" s="182">
        <v>2</v>
      </c>
      <c r="L397" s="182">
        <v>12.1</v>
      </c>
      <c r="M397" s="182">
        <v>12.1</v>
      </c>
      <c r="N397" s="182">
        <v>1.1200000000000001</v>
      </c>
      <c r="O397" s="182">
        <v>1.1200000000000001</v>
      </c>
      <c r="P397" s="182">
        <v>3</v>
      </c>
      <c r="Q397" s="182">
        <v>42.54</v>
      </c>
      <c r="R397" s="182">
        <v>0.09</v>
      </c>
    </row>
    <row r="398" spans="2:18" x14ac:dyDescent="0.2">
      <c r="B398" s="182" t="s">
        <v>1027</v>
      </c>
      <c r="C398" s="182" t="s">
        <v>1028</v>
      </c>
      <c r="D398" s="182" t="s">
        <v>103</v>
      </c>
      <c r="E398" s="182">
        <v>922</v>
      </c>
      <c r="F398" s="182"/>
      <c r="G398" s="182">
        <v>4.2191169999999998</v>
      </c>
      <c r="H398" s="182">
        <v>2.0957814799999999</v>
      </c>
      <c r="I398" s="182">
        <v>9.4628340000000005E-2</v>
      </c>
      <c r="J398" s="182">
        <v>0</v>
      </c>
      <c r="K398" s="182">
        <v>1</v>
      </c>
      <c r="L398" s="182">
        <v>7</v>
      </c>
      <c r="M398" s="182">
        <v>7</v>
      </c>
      <c r="N398" s="182">
        <v>1</v>
      </c>
      <c r="O398" s="182">
        <v>1</v>
      </c>
      <c r="P398" s="182"/>
      <c r="Q398" s="182"/>
      <c r="R398" s="182"/>
    </row>
    <row r="399" spans="2:18" x14ac:dyDescent="0.2">
      <c r="B399" s="182" t="s">
        <v>1037</v>
      </c>
      <c r="C399" s="182" t="s">
        <v>1038</v>
      </c>
      <c r="D399" s="182" t="s">
        <v>103</v>
      </c>
      <c r="E399" s="182">
        <v>1102</v>
      </c>
      <c r="F399" s="182">
        <v>3.939651</v>
      </c>
      <c r="G399" s="182">
        <v>1.387195</v>
      </c>
      <c r="H399" s="182">
        <v>2.61896474</v>
      </c>
      <c r="I399" s="182">
        <v>0.55303738000000002</v>
      </c>
      <c r="J399" s="182">
        <v>1.52564053</v>
      </c>
      <c r="K399" s="182">
        <v>3</v>
      </c>
      <c r="L399" s="182">
        <v>34.299999999999997</v>
      </c>
      <c r="M399" s="182">
        <v>34.299999999999997</v>
      </c>
      <c r="N399" s="182">
        <v>1.0900000000000001</v>
      </c>
      <c r="O399" s="182">
        <v>1.0900000000000001</v>
      </c>
      <c r="P399" s="182">
        <v>6</v>
      </c>
      <c r="Q399" s="182">
        <v>94.63</v>
      </c>
      <c r="R399" s="182">
        <v>0.18</v>
      </c>
    </row>
    <row r="400" spans="2:18" x14ac:dyDescent="0.2">
      <c r="B400" s="182" t="s">
        <v>1023</v>
      </c>
      <c r="C400" s="182" t="s">
        <v>1024</v>
      </c>
      <c r="D400" s="182" t="s">
        <v>103</v>
      </c>
      <c r="E400" s="182">
        <v>1031</v>
      </c>
      <c r="F400" s="182">
        <v>0.47060999999999997</v>
      </c>
      <c r="G400" s="182">
        <v>2.7175929999999999</v>
      </c>
      <c r="H400" s="182">
        <v>2.2992628100000001</v>
      </c>
      <c r="I400" s="182">
        <v>3.11606373</v>
      </c>
      <c r="J400" s="182">
        <v>1.1841709300000001</v>
      </c>
      <c r="K400" s="182">
        <v>4</v>
      </c>
      <c r="L400" s="182">
        <v>206.6</v>
      </c>
      <c r="M400" s="182">
        <v>206.6</v>
      </c>
      <c r="N400" s="182">
        <v>2.2799999999999998</v>
      </c>
      <c r="O400" s="182">
        <v>2.2799999999999998</v>
      </c>
      <c r="P400" s="182">
        <v>2</v>
      </c>
      <c r="Q400" s="182">
        <v>78.510000000000005</v>
      </c>
      <c r="R400" s="182">
        <v>0.14000000000000001</v>
      </c>
    </row>
    <row r="401" spans="2:18" x14ac:dyDescent="0.2">
      <c r="B401" s="182" t="s">
        <v>1033</v>
      </c>
      <c r="C401" s="182" t="s">
        <v>1034</v>
      </c>
      <c r="D401" s="182" t="s">
        <v>103</v>
      </c>
      <c r="E401" s="182">
        <v>1421</v>
      </c>
      <c r="F401" s="182">
        <v>3.1169790000000002</v>
      </c>
      <c r="G401" s="182">
        <v>1.5553729999999999</v>
      </c>
      <c r="H401" s="182">
        <v>2.6984139200000001</v>
      </c>
      <c r="I401" s="182">
        <v>0.28555286000000002</v>
      </c>
      <c r="J401" s="182">
        <v>6.3738066199999999</v>
      </c>
      <c r="K401" s="182">
        <v>4</v>
      </c>
      <c r="L401" s="182">
        <v>13.7</v>
      </c>
      <c r="M401" s="182">
        <v>13.7</v>
      </c>
      <c r="N401" s="182">
        <v>1.02</v>
      </c>
      <c r="O401" s="182">
        <v>1.02</v>
      </c>
      <c r="P401" s="182">
        <v>14</v>
      </c>
      <c r="Q401" s="182">
        <v>306.58999999999997</v>
      </c>
      <c r="R401" s="182">
        <v>0.73</v>
      </c>
    </row>
    <row r="402" spans="2:18" x14ac:dyDescent="0.2">
      <c r="B402" s="182" t="s">
        <v>1031</v>
      </c>
      <c r="C402" s="182" t="s">
        <v>1032</v>
      </c>
      <c r="D402" s="182" t="s">
        <v>103</v>
      </c>
      <c r="E402" s="182">
        <v>95</v>
      </c>
      <c r="F402" s="182"/>
      <c r="G402" s="182">
        <v>1.527819</v>
      </c>
      <c r="H402" s="182">
        <v>2.7007002199999999</v>
      </c>
      <c r="I402" s="182">
        <v>9.8315199999999998E-3</v>
      </c>
      <c r="J402" s="182">
        <v>0.31689081000000002</v>
      </c>
      <c r="K402" s="182">
        <v>1</v>
      </c>
      <c r="L402" s="182">
        <v>7.1</v>
      </c>
      <c r="M402" s="182">
        <v>7.1</v>
      </c>
      <c r="N402" s="182">
        <v>1.01</v>
      </c>
      <c r="O402" s="182">
        <v>1.01</v>
      </c>
      <c r="P402" s="182">
        <v>1</v>
      </c>
      <c r="Q402" s="182">
        <v>228</v>
      </c>
      <c r="R402" s="182">
        <v>0.63</v>
      </c>
    </row>
    <row r="403" spans="2:18" x14ac:dyDescent="0.2">
      <c r="B403" s="182" t="s">
        <v>1035</v>
      </c>
      <c r="C403" s="182" t="s">
        <v>1036</v>
      </c>
      <c r="D403" s="182" t="s">
        <v>103</v>
      </c>
      <c r="E403" s="182">
        <v>1095</v>
      </c>
      <c r="F403" s="182">
        <v>5.8334679999999999</v>
      </c>
      <c r="G403" s="182">
        <v>0.67645999999999995</v>
      </c>
      <c r="H403" s="182">
        <v>3.5485390899999998</v>
      </c>
      <c r="I403" s="182">
        <v>2.2403566000000001</v>
      </c>
      <c r="J403" s="182">
        <v>0.94233321000000003</v>
      </c>
      <c r="K403" s="182">
        <v>7</v>
      </c>
      <c r="L403" s="182">
        <v>139.80000000000001</v>
      </c>
      <c r="M403" s="182">
        <v>139.80000000000001</v>
      </c>
      <c r="N403" s="182">
        <v>2.11</v>
      </c>
      <c r="O403" s="182">
        <v>2.11</v>
      </c>
      <c r="P403" s="182">
        <v>2</v>
      </c>
      <c r="Q403" s="182">
        <v>58.82</v>
      </c>
      <c r="R403" s="182">
        <v>0.11</v>
      </c>
    </row>
    <row r="404" spans="2:18" x14ac:dyDescent="0.2">
      <c r="B404" s="182" t="s">
        <v>1039</v>
      </c>
      <c r="C404" s="182" t="s">
        <v>1040</v>
      </c>
      <c r="D404" s="182" t="s">
        <v>103</v>
      </c>
      <c r="E404" s="182">
        <v>4</v>
      </c>
      <c r="F404" s="182"/>
      <c r="G404" s="182">
        <v>2.9153199999999999</v>
      </c>
      <c r="H404" s="182">
        <v>4.1121137799999996</v>
      </c>
      <c r="I404" s="182">
        <v>4.0965000000000001E-4</v>
      </c>
      <c r="J404" s="182">
        <v>0</v>
      </c>
      <c r="K404" s="182">
        <v>1</v>
      </c>
      <c r="L404" s="182">
        <v>7</v>
      </c>
      <c r="M404" s="182">
        <v>7</v>
      </c>
      <c r="N404" s="182">
        <v>1</v>
      </c>
      <c r="O404" s="182">
        <v>1</v>
      </c>
      <c r="P404" s="182"/>
      <c r="Q404" s="182"/>
      <c r="R404" s="182"/>
    </row>
    <row r="405" spans="2:18" x14ac:dyDescent="0.2">
      <c r="B405" s="182" t="s">
        <v>1029</v>
      </c>
      <c r="C405" s="182" t="s">
        <v>1030</v>
      </c>
      <c r="D405" s="182" t="s">
        <v>103</v>
      </c>
      <c r="E405" s="182">
        <v>378</v>
      </c>
      <c r="F405" s="182"/>
      <c r="G405" s="182">
        <v>1.6817599999999999</v>
      </c>
      <c r="H405" s="182">
        <v>2.66735824</v>
      </c>
      <c r="I405" s="182">
        <v>3.8711589999999997E-2</v>
      </c>
      <c r="J405" s="182">
        <v>0</v>
      </c>
      <c r="K405" s="182">
        <v>1</v>
      </c>
      <c r="L405" s="182">
        <v>7</v>
      </c>
      <c r="M405" s="182">
        <v>7</v>
      </c>
      <c r="N405" s="182">
        <v>1</v>
      </c>
      <c r="O405" s="182">
        <v>1</v>
      </c>
      <c r="P405" s="182"/>
      <c r="Q405" s="182"/>
      <c r="R405" s="182"/>
    </row>
    <row r="406" spans="2:18" x14ac:dyDescent="0.2">
      <c r="B406" s="182">
        <v>35441</v>
      </c>
      <c r="C406" s="182" t="s">
        <v>899</v>
      </c>
      <c r="D406" s="182" t="s">
        <v>103</v>
      </c>
      <c r="E406" s="182">
        <v>12</v>
      </c>
      <c r="F406" s="182"/>
      <c r="G406" s="182">
        <v>1.9389339999999999</v>
      </c>
      <c r="H406" s="182">
        <v>4.13802526</v>
      </c>
      <c r="I406" s="182">
        <v>1.33135E-3</v>
      </c>
      <c r="J406" s="182">
        <v>0</v>
      </c>
      <c r="K406" s="182">
        <v>1</v>
      </c>
      <c r="L406" s="182">
        <v>7.6</v>
      </c>
      <c r="M406" s="182">
        <v>7.6</v>
      </c>
      <c r="N406" s="182">
        <v>1.08</v>
      </c>
      <c r="O406" s="182">
        <v>1.08</v>
      </c>
      <c r="P406" s="182"/>
      <c r="Q406" s="182"/>
      <c r="R406" s="182"/>
    </row>
    <row r="407" spans="2:18" x14ac:dyDescent="0.2">
      <c r="B407" s="182">
        <v>35442</v>
      </c>
      <c r="C407" s="182" t="s">
        <v>900</v>
      </c>
      <c r="D407" s="182" t="s">
        <v>103</v>
      </c>
      <c r="E407" s="182">
        <v>656</v>
      </c>
      <c r="F407" s="182"/>
      <c r="G407" s="182">
        <v>5.5901810000000003</v>
      </c>
      <c r="H407" s="182">
        <v>4.08429705</v>
      </c>
      <c r="I407" s="182">
        <v>0.15205199999999999</v>
      </c>
      <c r="J407" s="182">
        <v>0</v>
      </c>
      <c r="K407" s="182">
        <v>2</v>
      </c>
      <c r="L407" s="182">
        <v>15.8</v>
      </c>
      <c r="M407" s="182">
        <v>15.8</v>
      </c>
      <c r="N407" s="182">
        <v>1.1499999999999999</v>
      </c>
      <c r="O407" s="182">
        <v>1.1499999999999999</v>
      </c>
      <c r="P407" s="182"/>
      <c r="Q407" s="182"/>
      <c r="R407" s="182"/>
    </row>
    <row r="408" spans="2:18" x14ac:dyDescent="0.2">
      <c r="B408" s="182" t="s">
        <v>1021</v>
      </c>
      <c r="C408" s="182" t="s">
        <v>1022</v>
      </c>
      <c r="D408" s="182" t="s">
        <v>103</v>
      </c>
      <c r="E408" s="182">
        <v>522</v>
      </c>
      <c r="F408" s="182">
        <v>3.0331890000000001</v>
      </c>
      <c r="G408" s="182">
        <v>0.78393299999999999</v>
      </c>
      <c r="H408" s="182">
        <v>2.1135003600000002</v>
      </c>
      <c r="I408" s="182">
        <v>0.13807198000000001</v>
      </c>
      <c r="J408" s="182">
        <v>0.98973515000000001</v>
      </c>
      <c r="K408" s="182">
        <v>2</v>
      </c>
      <c r="L408" s="182">
        <v>18.100000000000001</v>
      </c>
      <c r="M408" s="182">
        <v>18.100000000000001</v>
      </c>
      <c r="N408" s="182">
        <v>1.05</v>
      </c>
      <c r="O408" s="182">
        <v>1.05</v>
      </c>
      <c r="P408" s="182">
        <v>3</v>
      </c>
      <c r="Q408" s="182">
        <v>129.6</v>
      </c>
      <c r="R408" s="182">
        <v>0.23</v>
      </c>
    </row>
    <row r="409" spans="2:18" x14ac:dyDescent="0.2">
      <c r="B409" s="182">
        <v>35440</v>
      </c>
      <c r="C409" s="182" t="s">
        <v>898</v>
      </c>
      <c r="D409" s="182" t="s">
        <v>103</v>
      </c>
      <c r="E409" s="182">
        <v>4</v>
      </c>
      <c r="F409" s="182"/>
      <c r="G409" s="182">
        <v>3.0444100000000001</v>
      </c>
      <c r="H409" s="182">
        <v>2.95314663</v>
      </c>
      <c r="I409" s="182">
        <v>5.1206000000000005E-4</v>
      </c>
      <c r="J409" s="182">
        <v>0</v>
      </c>
      <c r="K409" s="182">
        <v>1</v>
      </c>
      <c r="L409" s="182">
        <v>8.8000000000000007</v>
      </c>
      <c r="M409" s="182">
        <v>8.8000000000000007</v>
      </c>
      <c r="N409" s="182">
        <v>1.25</v>
      </c>
      <c r="O409" s="182">
        <v>1.25</v>
      </c>
      <c r="P409" s="182"/>
      <c r="Q409" s="182"/>
      <c r="R409" s="182"/>
    </row>
    <row r="410" spans="2:18" x14ac:dyDescent="0.2">
      <c r="B410" s="182">
        <v>35443</v>
      </c>
      <c r="C410" s="182" t="s">
        <v>901</v>
      </c>
      <c r="D410" s="182" t="s">
        <v>103</v>
      </c>
      <c r="E410" s="182">
        <v>443</v>
      </c>
      <c r="F410" s="182">
        <v>1.7799999999999999E-3</v>
      </c>
      <c r="G410" s="182">
        <v>3.1634440000000001</v>
      </c>
      <c r="H410" s="182">
        <v>3.2044498799999999</v>
      </c>
      <c r="I410" s="182">
        <v>0.25494641000000001</v>
      </c>
      <c r="J410" s="182">
        <v>0.64958227000000002</v>
      </c>
      <c r="K410" s="182">
        <v>3</v>
      </c>
      <c r="L410" s="182">
        <v>39.299999999999997</v>
      </c>
      <c r="M410" s="182">
        <v>39.299999999999997</v>
      </c>
      <c r="N410" s="182">
        <v>1.1499999999999999</v>
      </c>
      <c r="O410" s="182">
        <v>1.1499999999999999</v>
      </c>
      <c r="P410" s="182">
        <v>3</v>
      </c>
      <c r="Q410" s="182">
        <v>100.23</v>
      </c>
      <c r="R410" s="182">
        <v>0.2</v>
      </c>
    </row>
    <row r="411" spans="2:18" x14ac:dyDescent="0.2">
      <c r="B411" s="182">
        <v>35444</v>
      </c>
      <c r="C411" s="182" t="s">
        <v>902</v>
      </c>
      <c r="D411" s="182" t="s">
        <v>103</v>
      </c>
      <c r="E411" s="182">
        <v>37</v>
      </c>
      <c r="F411" s="182">
        <v>1.050092</v>
      </c>
      <c r="G411" s="182">
        <v>2.2179229999999999</v>
      </c>
      <c r="H411" s="182">
        <v>2.66735824</v>
      </c>
      <c r="I411" s="182">
        <v>9.8250300000000002E-3</v>
      </c>
      <c r="J411" s="182">
        <v>0</v>
      </c>
      <c r="K411" s="182">
        <v>2</v>
      </c>
      <c r="L411" s="182">
        <v>18.2</v>
      </c>
      <c r="M411" s="182">
        <v>18.2</v>
      </c>
      <c r="N411" s="182">
        <v>1.07</v>
      </c>
      <c r="O411" s="182">
        <v>1.07</v>
      </c>
      <c r="P411" s="182"/>
      <c r="Q411" s="182"/>
      <c r="R411" s="182"/>
    </row>
    <row r="412" spans="2:18" x14ac:dyDescent="0.2">
      <c r="B412" s="182">
        <v>8718</v>
      </c>
      <c r="C412" s="182" t="s">
        <v>242</v>
      </c>
      <c r="D412" s="182" t="s">
        <v>237</v>
      </c>
      <c r="E412" s="182">
        <v>191</v>
      </c>
      <c r="F412" s="182">
        <v>6.5271319999999999</v>
      </c>
      <c r="G412" s="182">
        <v>0.152032</v>
      </c>
      <c r="H412" s="182">
        <v>0.80135062999999995</v>
      </c>
      <c r="I412" s="182">
        <v>4.147671E-2</v>
      </c>
      <c r="J412" s="182">
        <v>9.8315159999999999E-2</v>
      </c>
      <c r="K412" s="182">
        <v>1</v>
      </c>
      <c r="L412" s="182">
        <v>14.8</v>
      </c>
      <c r="M412" s="182">
        <v>14.8</v>
      </c>
      <c r="N412" s="182">
        <v>0.14000000000000001</v>
      </c>
      <c r="O412" s="182">
        <v>0.14000000000000001</v>
      </c>
      <c r="P412" s="182">
        <v>1</v>
      </c>
      <c r="Q412" s="182">
        <v>35.18</v>
      </c>
      <c r="R412" s="182">
        <v>7.0000000000000007E-2</v>
      </c>
    </row>
    <row r="413" spans="2:18" x14ac:dyDescent="0.2">
      <c r="B413" s="182">
        <v>8711</v>
      </c>
      <c r="C413" s="182" t="s">
        <v>240</v>
      </c>
      <c r="D413" s="182" t="s">
        <v>237</v>
      </c>
      <c r="E413" s="182">
        <v>668</v>
      </c>
      <c r="F413" s="182">
        <v>20.262454999999999</v>
      </c>
      <c r="G413" s="182">
        <v>5.6909999999999998</v>
      </c>
      <c r="H413" s="182">
        <v>4.1627935899999997</v>
      </c>
      <c r="I413" s="182">
        <v>4.8069673499999999</v>
      </c>
      <c r="J413" s="182">
        <v>0.36341495000000001</v>
      </c>
      <c r="K413" s="182">
        <v>9</v>
      </c>
      <c r="L413" s="182">
        <v>491.9</v>
      </c>
      <c r="M413" s="182">
        <v>491.9</v>
      </c>
      <c r="N413" s="182">
        <v>5.03</v>
      </c>
      <c r="O413" s="182">
        <v>5.03</v>
      </c>
      <c r="P413" s="182">
        <v>6</v>
      </c>
      <c r="Q413" s="182">
        <v>37.19</v>
      </c>
      <c r="R413" s="182">
        <v>7.0000000000000007E-2</v>
      </c>
    </row>
    <row r="414" spans="2:18" x14ac:dyDescent="0.2">
      <c r="B414" s="182">
        <v>8715</v>
      </c>
      <c r="C414" s="182" t="s">
        <v>241</v>
      </c>
      <c r="D414" s="182" t="s">
        <v>237</v>
      </c>
      <c r="E414" s="182">
        <v>66</v>
      </c>
      <c r="F414" s="182">
        <v>3.6084779999999999</v>
      </c>
      <c r="G414" s="182">
        <v>0.42312</v>
      </c>
      <c r="H414" s="182">
        <v>0.39324481999999999</v>
      </c>
      <c r="I414" s="182">
        <v>2.4871400000000001E-3</v>
      </c>
      <c r="J414" s="182">
        <v>0</v>
      </c>
      <c r="K414" s="182">
        <v>1</v>
      </c>
      <c r="L414" s="182">
        <v>2.6</v>
      </c>
      <c r="M414" s="182">
        <v>2.6</v>
      </c>
      <c r="N414" s="182">
        <v>0.05</v>
      </c>
      <c r="O414" s="182">
        <v>0.05</v>
      </c>
      <c r="P414" s="182"/>
      <c r="Q414" s="182"/>
      <c r="R414" s="182"/>
    </row>
    <row r="415" spans="2:18" x14ac:dyDescent="0.2">
      <c r="B415" s="182">
        <v>8716</v>
      </c>
      <c r="C415" s="182" t="s">
        <v>749</v>
      </c>
      <c r="D415" s="182" t="s">
        <v>103</v>
      </c>
      <c r="E415" s="182">
        <v>802</v>
      </c>
      <c r="F415" s="182">
        <v>9.9804759999999995</v>
      </c>
      <c r="G415" s="182">
        <v>4.363855</v>
      </c>
      <c r="H415" s="182">
        <v>4.5082164799999997</v>
      </c>
      <c r="I415" s="182">
        <v>3.0240690000000001E-2</v>
      </c>
      <c r="J415" s="182">
        <v>1.404502E-2</v>
      </c>
      <c r="K415" s="182">
        <v>4</v>
      </c>
      <c r="L415" s="182">
        <v>2.6</v>
      </c>
      <c r="M415" s="182">
        <v>2.6</v>
      </c>
      <c r="N415" s="182">
        <v>0.03</v>
      </c>
      <c r="O415" s="182">
        <v>0.03</v>
      </c>
      <c r="P415" s="182">
        <v>1</v>
      </c>
      <c r="Q415" s="182">
        <v>1.2</v>
      </c>
      <c r="R415" s="182">
        <v>0</v>
      </c>
    </row>
    <row r="416" spans="2:18" x14ac:dyDescent="0.2">
      <c r="B416" s="182">
        <v>8721</v>
      </c>
      <c r="C416" s="182" t="s">
        <v>750</v>
      </c>
      <c r="D416" s="182" t="s">
        <v>103</v>
      </c>
      <c r="E416" s="182">
        <v>12</v>
      </c>
      <c r="F416" s="182">
        <v>3.7617090000000002</v>
      </c>
      <c r="G416" s="182">
        <v>2.2863570000000002</v>
      </c>
      <c r="H416" s="182">
        <v>3.8217527900000001</v>
      </c>
      <c r="I416" s="182">
        <v>1.4615599999999999E-2</v>
      </c>
      <c r="J416" s="182">
        <v>2.6334420000000001E-2</v>
      </c>
      <c r="K416" s="182">
        <v>1</v>
      </c>
      <c r="L416" s="182">
        <v>83.3</v>
      </c>
      <c r="M416" s="182">
        <v>83.3</v>
      </c>
      <c r="N416" s="182">
        <v>0.25</v>
      </c>
      <c r="O416" s="182">
        <v>0.25</v>
      </c>
      <c r="P416" s="182">
        <v>1</v>
      </c>
      <c r="Q416" s="182">
        <v>150</v>
      </c>
      <c r="R416" s="182">
        <v>0.25</v>
      </c>
    </row>
    <row r="417" spans="2:18" x14ac:dyDescent="0.2">
      <c r="B417" s="182" t="s">
        <v>1513</v>
      </c>
      <c r="C417" s="182" t="s">
        <v>1514</v>
      </c>
      <c r="D417" s="182" t="s">
        <v>103</v>
      </c>
      <c r="E417" s="182">
        <v>7</v>
      </c>
      <c r="F417" s="182"/>
      <c r="G417" s="182">
        <v>2.8484500000000001</v>
      </c>
      <c r="H417" s="182">
        <v>0.31227144000000001</v>
      </c>
      <c r="I417" s="182">
        <v>0</v>
      </c>
      <c r="J417" s="182">
        <v>1.6678459999999999E-2</v>
      </c>
      <c r="K417" s="182"/>
      <c r="L417" s="182"/>
      <c r="M417" s="182"/>
      <c r="N417" s="182"/>
      <c r="O417" s="182"/>
      <c r="P417" s="182">
        <v>2</v>
      </c>
      <c r="Q417" s="182">
        <v>162.86000000000001</v>
      </c>
      <c r="R417" s="182">
        <v>0.56999999999999995</v>
      </c>
    </row>
    <row r="418" spans="2:18" x14ac:dyDescent="0.2">
      <c r="B418" s="182" t="s">
        <v>1519</v>
      </c>
      <c r="C418" s="182" t="s">
        <v>1520</v>
      </c>
      <c r="D418" s="182" t="s">
        <v>103</v>
      </c>
      <c r="E418" s="182">
        <v>4</v>
      </c>
      <c r="F418" s="182"/>
      <c r="G418" s="182">
        <v>2.9517600000000002</v>
      </c>
      <c r="H418" s="182">
        <v>0</v>
      </c>
      <c r="I418" s="182">
        <v>0</v>
      </c>
      <c r="J418" s="182">
        <v>6.5836000000000002E-3</v>
      </c>
      <c r="K418" s="182"/>
      <c r="L418" s="182"/>
      <c r="M418" s="182"/>
      <c r="N418" s="182"/>
      <c r="O418" s="182"/>
      <c r="P418" s="182">
        <v>1</v>
      </c>
      <c r="Q418" s="182">
        <v>112.5</v>
      </c>
      <c r="R418" s="182">
        <v>0.25</v>
      </c>
    </row>
    <row r="419" spans="2:18" x14ac:dyDescent="0.2">
      <c r="B419" s="182" t="s">
        <v>1523</v>
      </c>
      <c r="C419" s="182" t="s">
        <v>1524</v>
      </c>
      <c r="D419" s="182" t="s">
        <v>103</v>
      </c>
      <c r="E419" s="182">
        <v>4</v>
      </c>
      <c r="F419" s="182">
        <v>2.8220510000000001</v>
      </c>
      <c r="G419" s="182">
        <v>4.6536</v>
      </c>
      <c r="H419" s="182">
        <v>2.579907</v>
      </c>
      <c r="I419" s="182">
        <v>0</v>
      </c>
      <c r="J419" s="182">
        <v>8.3392320000000006E-2</v>
      </c>
      <c r="K419" s="182"/>
      <c r="L419" s="182"/>
      <c r="M419" s="182"/>
      <c r="N419" s="182"/>
      <c r="O419" s="182"/>
      <c r="P419" s="182">
        <v>5</v>
      </c>
      <c r="Q419" s="182">
        <v>1425</v>
      </c>
      <c r="R419" s="182">
        <v>2.5</v>
      </c>
    </row>
    <row r="420" spans="2:18" x14ac:dyDescent="0.2">
      <c r="B420" s="182" t="s">
        <v>1511</v>
      </c>
      <c r="C420" s="182" t="s">
        <v>1512</v>
      </c>
      <c r="D420" s="182" t="s">
        <v>103</v>
      </c>
      <c r="E420" s="182">
        <v>18</v>
      </c>
      <c r="F420" s="182"/>
      <c r="G420" s="182">
        <v>2.8254700000000001</v>
      </c>
      <c r="H420" s="182">
        <v>0.35952179000000001</v>
      </c>
      <c r="I420" s="182">
        <v>0</v>
      </c>
      <c r="J420" s="182">
        <v>2.4139879999999999E-2</v>
      </c>
      <c r="K420" s="182"/>
      <c r="L420" s="182"/>
      <c r="M420" s="182"/>
      <c r="N420" s="182"/>
      <c r="O420" s="182"/>
      <c r="P420" s="182">
        <v>2</v>
      </c>
      <c r="Q420" s="182">
        <v>91.67</v>
      </c>
      <c r="R420" s="182">
        <v>0.17</v>
      </c>
    </row>
    <row r="421" spans="2:18" x14ac:dyDescent="0.2">
      <c r="B421" s="182" t="s">
        <v>1515</v>
      </c>
      <c r="C421" s="182" t="s">
        <v>1516</v>
      </c>
      <c r="D421" s="182" t="s">
        <v>103</v>
      </c>
      <c r="E421" s="182">
        <v>3</v>
      </c>
      <c r="F421" s="182"/>
      <c r="G421" s="182">
        <v>1.08738</v>
      </c>
      <c r="H421" s="182">
        <v>0</v>
      </c>
      <c r="I421" s="182">
        <v>0</v>
      </c>
      <c r="J421" s="182">
        <v>2.2384250000000001E-2</v>
      </c>
      <c r="K421" s="182"/>
      <c r="L421" s="182"/>
      <c r="M421" s="182"/>
      <c r="N421" s="182"/>
      <c r="O421" s="182"/>
      <c r="P421" s="182">
        <v>1</v>
      </c>
      <c r="Q421" s="182">
        <v>510</v>
      </c>
      <c r="R421" s="182">
        <v>1</v>
      </c>
    </row>
    <row r="422" spans="2:18" x14ac:dyDescent="0.2">
      <c r="B422" s="182" t="s">
        <v>1509</v>
      </c>
      <c r="C422" s="182" t="s">
        <v>1510</v>
      </c>
      <c r="D422" s="182" t="s">
        <v>103</v>
      </c>
      <c r="E422" s="182">
        <v>49</v>
      </c>
      <c r="F422" s="182">
        <v>1.9826010000000001</v>
      </c>
      <c r="G422" s="182">
        <v>4.7526489999999999</v>
      </c>
      <c r="H422" s="182">
        <v>1.5291583799999999</v>
      </c>
      <c r="I422" s="182">
        <v>4.3890700000000001E-3</v>
      </c>
      <c r="J422" s="182">
        <v>0</v>
      </c>
      <c r="K422" s="182">
        <v>1</v>
      </c>
      <c r="L422" s="182">
        <v>6.1</v>
      </c>
      <c r="M422" s="182">
        <v>6.1</v>
      </c>
      <c r="N422" s="182">
        <v>0.02</v>
      </c>
      <c r="O422" s="182">
        <v>0.02</v>
      </c>
      <c r="P422" s="182"/>
      <c r="Q422" s="182"/>
      <c r="R422" s="182"/>
    </row>
    <row r="423" spans="2:18" x14ac:dyDescent="0.2">
      <c r="B423" s="182" t="s">
        <v>1517</v>
      </c>
      <c r="C423" s="182" t="s">
        <v>1518</v>
      </c>
      <c r="D423" s="182" t="s">
        <v>103</v>
      </c>
      <c r="E423" s="182">
        <v>22</v>
      </c>
      <c r="F423" s="182"/>
      <c r="G423" s="182">
        <v>3.3697900000000001</v>
      </c>
      <c r="H423" s="182">
        <v>2.1617033299999999</v>
      </c>
      <c r="I423" s="182">
        <v>5.9983900000000001E-3</v>
      </c>
      <c r="J423" s="182">
        <v>5.9691340000000002E-2</v>
      </c>
      <c r="K423" s="182">
        <v>2</v>
      </c>
      <c r="L423" s="182">
        <v>18.600000000000001</v>
      </c>
      <c r="M423" s="182">
        <v>18.600000000000001</v>
      </c>
      <c r="N423" s="182">
        <v>0.27</v>
      </c>
      <c r="O423" s="182">
        <v>0.27</v>
      </c>
      <c r="P423" s="182">
        <v>2</v>
      </c>
      <c r="Q423" s="182">
        <v>185.45</v>
      </c>
      <c r="R423" s="182">
        <v>0.5</v>
      </c>
    </row>
    <row r="424" spans="2:18" x14ac:dyDescent="0.2">
      <c r="B424" s="182" t="s">
        <v>1521</v>
      </c>
      <c r="C424" s="182" t="s">
        <v>1522</v>
      </c>
      <c r="D424" s="182" t="s">
        <v>103</v>
      </c>
      <c r="E424" s="182">
        <v>1</v>
      </c>
      <c r="F424" s="182"/>
      <c r="G424" s="182">
        <v>1.02098</v>
      </c>
      <c r="H424" s="182">
        <v>9.2976489999999995E-2</v>
      </c>
      <c r="I424" s="182">
        <v>0</v>
      </c>
      <c r="J424" s="182">
        <v>2.457879E-2</v>
      </c>
      <c r="K424" s="182"/>
      <c r="L424" s="182"/>
      <c r="M424" s="182"/>
      <c r="N424" s="182"/>
      <c r="O424" s="182"/>
      <c r="P424" s="182">
        <v>1</v>
      </c>
      <c r="Q424" s="182">
        <v>1680</v>
      </c>
      <c r="R424" s="182">
        <v>2</v>
      </c>
    </row>
    <row r="425" spans="2:18" x14ac:dyDescent="0.2">
      <c r="B425" s="182" t="s">
        <v>386</v>
      </c>
      <c r="C425" s="182" t="s">
        <v>387</v>
      </c>
      <c r="D425" s="182" t="s">
        <v>237</v>
      </c>
      <c r="E425" s="182">
        <v>2070</v>
      </c>
      <c r="F425" s="182">
        <v>29.572903</v>
      </c>
      <c r="G425" s="182">
        <v>3.3157960000000002</v>
      </c>
      <c r="H425" s="182">
        <v>4.5830930399999996</v>
      </c>
      <c r="I425" s="182">
        <v>8.3585438100000005</v>
      </c>
      <c r="J425" s="182">
        <v>5.2128977499999998</v>
      </c>
      <c r="K425" s="182">
        <v>4</v>
      </c>
      <c r="L425" s="182">
        <v>276</v>
      </c>
      <c r="M425" s="182">
        <v>276</v>
      </c>
      <c r="N425" s="182">
        <v>2.13</v>
      </c>
      <c r="O425" s="182">
        <v>2.13</v>
      </c>
      <c r="P425" s="182">
        <v>17</v>
      </c>
      <c r="Q425" s="182">
        <v>172.13</v>
      </c>
      <c r="R425" s="182">
        <v>0.49</v>
      </c>
    </row>
    <row r="426" spans="2:18" x14ac:dyDescent="0.2">
      <c r="B426" s="182" t="s">
        <v>384</v>
      </c>
      <c r="C426" s="182" t="s">
        <v>385</v>
      </c>
      <c r="D426" s="182" t="s">
        <v>237</v>
      </c>
      <c r="E426" s="182">
        <v>898</v>
      </c>
      <c r="F426" s="182">
        <v>9.1886810000000008</v>
      </c>
      <c r="G426" s="182">
        <v>2.0165160000000002</v>
      </c>
      <c r="H426" s="182">
        <v>1.8964917100000001</v>
      </c>
      <c r="I426" s="182">
        <v>1.41287071</v>
      </c>
      <c r="J426" s="182">
        <v>1.1271130300000001</v>
      </c>
      <c r="K426" s="182">
        <v>1</v>
      </c>
      <c r="L426" s="182">
        <v>107.5</v>
      </c>
      <c r="M426" s="182">
        <v>107.5</v>
      </c>
      <c r="N426" s="182">
        <v>0.99</v>
      </c>
      <c r="O426" s="182">
        <v>0.99</v>
      </c>
      <c r="P426" s="182">
        <v>4</v>
      </c>
      <c r="Q426" s="182">
        <v>85.79</v>
      </c>
      <c r="R426" s="182">
        <v>0.23</v>
      </c>
    </row>
    <row r="427" spans="2:18" x14ac:dyDescent="0.2">
      <c r="B427" s="182" t="s">
        <v>382</v>
      </c>
      <c r="C427" s="182" t="s">
        <v>383</v>
      </c>
      <c r="D427" s="182" t="s">
        <v>237</v>
      </c>
      <c r="E427" s="182">
        <v>796</v>
      </c>
      <c r="F427" s="182">
        <v>13.22002</v>
      </c>
      <c r="G427" s="182">
        <v>0.61029999999999995</v>
      </c>
      <c r="H427" s="182">
        <v>2.0163323100000001</v>
      </c>
      <c r="I427" s="182">
        <v>1.44198487</v>
      </c>
      <c r="J427" s="182">
        <v>2.1497662000000002</v>
      </c>
      <c r="K427" s="182">
        <v>1</v>
      </c>
      <c r="L427" s="182">
        <v>123.8</v>
      </c>
      <c r="M427" s="182">
        <v>123.8</v>
      </c>
      <c r="N427" s="182">
        <v>1</v>
      </c>
      <c r="O427" s="182">
        <v>1</v>
      </c>
      <c r="P427" s="182">
        <v>8</v>
      </c>
      <c r="Q427" s="182">
        <v>184.6</v>
      </c>
      <c r="R427" s="182">
        <v>0.59</v>
      </c>
    </row>
    <row r="428" spans="2:18" x14ac:dyDescent="0.2">
      <c r="B428" s="182" t="s">
        <v>1481</v>
      </c>
      <c r="C428" s="182" t="s">
        <v>1482</v>
      </c>
      <c r="D428" s="182" t="s">
        <v>103</v>
      </c>
      <c r="E428" s="182">
        <v>2702</v>
      </c>
      <c r="F428" s="182">
        <v>15.436031</v>
      </c>
      <c r="G428" s="182">
        <v>0.98316999999999999</v>
      </c>
      <c r="H428" s="182">
        <v>3.8872935900000001</v>
      </c>
      <c r="I428" s="182">
        <v>3.08250198</v>
      </c>
      <c r="J428" s="182">
        <v>2.7835478299999998</v>
      </c>
      <c r="K428" s="182">
        <v>2</v>
      </c>
      <c r="L428" s="182">
        <v>78</v>
      </c>
      <c r="M428" s="182">
        <v>78</v>
      </c>
      <c r="N428" s="182">
        <v>1.08</v>
      </c>
      <c r="O428" s="182">
        <v>1.08</v>
      </c>
      <c r="P428" s="182">
        <v>8</v>
      </c>
      <c r="Q428" s="182">
        <v>70.41</v>
      </c>
      <c r="R428" s="182">
        <v>0.21</v>
      </c>
    </row>
    <row r="429" spans="2:18" x14ac:dyDescent="0.2">
      <c r="B429" s="182" t="s">
        <v>1477</v>
      </c>
      <c r="C429" s="182" t="s">
        <v>1478</v>
      </c>
      <c r="D429" s="182" t="s">
        <v>103</v>
      </c>
      <c r="E429" s="182">
        <v>2191</v>
      </c>
      <c r="F429" s="182">
        <v>17.571078</v>
      </c>
      <c r="G429" s="182">
        <v>2.7306379999999999</v>
      </c>
      <c r="H429" s="182">
        <v>3.9515007099999999</v>
      </c>
      <c r="I429" s="182">
        <v>8.0745856499999995</v>
      </c>
      <c r="J429" s="182">
        <v>0.53722210000000004</v>
      </c>
      <c r="K429" s="182">
        <v>5</v>
      </c>
      <c r="L429" s="182">
        <v>251.9</v>
      </c>
      <c r="M429" s="182">
        <v>251.7</v>
      </c>
      <c r="N429" s="182">
        <v>1.1499999999999999</v>
      </c>
      <c r="O429" s="182">
        <v>1.1499999999999999</v>
      </c>
      <c r="P429" s="182">
        <v>1</v>
      </c>
      <c r="Q429" s="182">
        <v>16.760000000000002</v>
      </c>
      <c r="R429" s="182">
        <v>0.09</v>
      </c>
    </row>
    <row r="430" spans="2:18" x14ac:dyDescent="0.2">
      <c r="B430" s="182" t="s">
        <v>1475</v>
      </c>
      <c r="C430" s="182" t="s">
        <v>1476</v>
      </c>
      <c r="D430" s="182" t="s">
        <v>103</v>
      </c>
      <c r="E430" s="182">
        <v>748</v>
      </c>
      <c r="F430" s="182">
        <v>2.10514</v>
      </c>
      <c r="G430" s="182">
        <v>1.7441800000000001</v>
      </c>
      <c r="H430" s="182">
        <v>2.0967341099999999</v>
      </c>
      <c r="I430" s="182">
        <v>0.89588776000000003</v>
      </c>
      <c r="J430" s="182">
        <v>3.4111847599999998</v>
      </c>
      <c r="K430" s="182">
        <v>12</v>
      </c>
      <c r="L430" s="182">
        <v>81.900000000000006</v>
      </c>
      <c r="M430" s="182">
        <v>81.900000000000006</v>
      </c>
      <c r="N430" s="182">
        <v>0.74</v>
      </c>
      <c r="O430" s="182">
        <v>0.74</v>
      </c>
      <c r="P430" s="182">
        <v>22</v>
      </c>
      <c r="Q430" s="182">
        <v>311.70999999999998</v>
      </c>
      <c r="R430" s="182">
        <v>1</v>
      </c>
    </row>
    <row r="431" spans="2:18" x14ac:dyDescent="0.2">
      <c r="B431" s="182" t="s">
        <v>1479</v>
      </c>
      <c r="C431" s="182" t="s">
        <v>1480</v>
      </c>
      <c r="D431" s="182" t="s">
        <v>103</v>
      </c>
      <c r="E431" s="182">
        <v>2307</v>
      </c>
      <c r="F431" s="182">
        <v>13.663347999999999</v>
      </c>
      <c r="G431" s="182">
        <v>0.50141199999999997</v>
      </c>
      <c r="H431" s="182">
        <v>3.6037915100000002</v>
      </c>
      <c r="I431" s="182">
        <v>2.90358888</v>
      </c>
      <c r="J431" s="182">
        <v>10.4854869</v>
      </c>
      <c r="K431" s="182">
        <v>13</v>
      </c>
      <c r="L431" s="182">
        <v>86</v>
      </c>
      <c r="M431" s="182">
        <v>81.599999999999994</v>
      </c>
      <c r="N431" s="182">
        <v>1.54</v>
      </c>
      <c r="O431" s="182">
        <v>1.51</v>
      </c>
      <c r="P431" s="182">
        <v>13</v>
      </c>
      <c r="Q431" s="182">
        <v>310.66000000000003</v>
      </c>
      <c r="R431" s="182">
        <v>0.88</v>
      </c>
    </row>
    <row r="432" spans="2:18" x14ac:dyDescent="0.2">
      <c r="B432" s="182" t="s">
        <v>388</v>
      </c>
      <c r="C432" s="182" t="s">
        <v>389</v>
      </c>
      <c r="D432" s="182" t="s">
        <v>237</v>
      </c>
      <c r="E432" s="182">
        <v>206</v>
      </c>
      <c r="F432" s="182"/>
      <c r="G432" s="182">
        <v>2.5956800000000002</v>
      </c>
      <c r="H432" s="182">
        <v>0.35971230999999998</v>
      </c>
      <c r="I432" s="182">
        <v>0</v>
      </c>
      <c r="J432" s="182">
        <v>7.3736369999999996E-2</v>
      </c>
      <c r="K432" s="182"/>
      <c r="L432" s="182"/>
      <c r="M432" s="182"/>
      <c r="N432" s="182"/>
      <c r="O432" s="182"/>
      <c r="P432" s="182">
        <v>1</v>
      </c>
      <c r="Q432" s="182">
        <v>24.47</v>
      </c>
      <c r="R432" s="182">
        <v>7.0000000000000007E-2</v>
      </c>
    </row>
    <row r="433" spans="2:18" x14ac:dyDescent="0.2">
      <c r="B433" s="182" t="s">
        <v>622</v>
      </c>
      <c r="C433" s="182" t="s">
        <v>623</v>
      </c>
      <c r="D433" s="182" t="s">
        <v>237</v>
      </c>
      <c r="E433" s="182">
        <v>78</v>
      </c>
      <c r="F433" s="182">
        <v>56.643636999999998</v>
      </c>
      <c r="G433" s="182">
        <v>0.31383</v>
      </c>
      <c r="H433" s="182">
        <v>0</v>
      </c>
      <c r="I433" s="182">
        <v>0.83318755</v>
      </c>
      <c r="J433" s="182">
        <v>0.81066112000000001</v>
      </c>
      <c r="K433" s="182">
        <v>16</v>
      </c>
      <c r="L433" s="182">
        <v>730.1</v>
      </c>
      <c r="M433" s="182">
        <v>730.1</v>
      </c>
      <c r="N433" s="182">
        <v>3.72</v>
      </c>
      <c r="O433" s="182">
        <v>3.72</v>
      </c>
      <c r="P433" s="182">
        <v>12</v>
      </c>
      <c r="Q433" s="182">
        <v>710.38</v>
      </c>
      <c r="R433" s="182">
        <v>1.67</v>
      </c>
    </row>
    <row r="434" spans="2:18" x14ac:dyDescent="0.2">
      <c r="B434" s="182" t="s">
        <v>624</v>
      </c>
      <c r="C434" s="182" t="s">
        <v>625</v>
      </c>
      <c r="D434" s="182" t="s">
        <v>237</v>
      </c>
      <c r="E434" s="182">
        <v>210</v>
      </c>
      <c r="F434" s="182">
        <v>136.979151</v>
      </c>
      <c r="G434" s="182">
        <v>0.15620999999999999</v>
      </c>
      <c r="H434" s="182">
        <v>0</v>
      </c>
      <c r="I434" s="182">
        <v>2.1484974999999999</v>
      </c>
      <c r="J434" s="182">
        <v>0.87737498000000003</v>
      </c>
      <c r="K434" s="182">
        <v>16</v>
      </c>
      <c r="L434" s="182">
        <v>699.3</v>
      </c>
      <c r="M434" s="182">
        <v>281.60000000000002</v>
      </c>
      <c r="N434" s="182">
        <v>2.68</v>
      </c>
      <c r="O434" s="182">
        <v>1.69</v>
      </c>
      <c r="P434" s="182">
        <v>10</v>
      </c>
      <c r="Q434" s="182">
        <v>285.57</v>
      </c>
      <c r="R434" s="182">
        <v>0.6</v>
      </c>
    </row>
    <row r="435" spans="2:18" x14ac:dyDescent="0.2">
      <c r="B435" s="182">
        <v>77674</v>
      </c>
      <c r="C435" s="182" t="s">
        <v>279</v>
      </c>
      <c r="D435" s="182" t="s">
        <v>237</v>
      </c>
      <c r="E435" s="182">
        <v>25</v>
      </c>
      <c r="F435" s="182">
        <v>25.986578000000002</v>
      </c>
      <c r="G435" s="182">
        <v>0.14204</v>
      </c>
      <c r="H435" s="182">
        <v>9.7739629999999994E-2</v>
      </c>
      <c r="I435" s="182">
        <v>0.20559864</v>
      </c>
      <c r="J435" s="182">
        <v>0.13869459000000001</v>
      </c>
      <c r="K435" s="182">
        <v>5</v>
      </c>
      <c r="L435" s="182">
        <v>562.1</v>
      </c>
      <c r="M435" s="182">
        <v>562.1</v>
      </c>
      <c r="N435" s="182">
        <v>1.88</v>
      </c>
      <c r="O435" s="182">
        <v>1.88</v>
      </c>
      <c r="P435" s="182">
        <v>4</v>
      </c>
      <c r="Q435" s="182">
        <v>379.2</v>
      </c>
      <c r="R435" s="182">
        <v>1.1599999999999999</v>
      </c>
    </row>
    <row r="436" spans="2:18" x14ac:dyDescent="0.2">
      <c r="B436" s="182" t="s">
        <v>396</v>
      </c>
      <c r="C436" s="182" t="s">
        <v>397</v>
      </c>
      <c r="D436" s="182" t="s">
        <v>237</v>
      </c>
      <c r="E436" s="182">
        <v>311</v>
      </c>
      <c r="F436" s="182">
        <v>44.130457</v>
      </c>
      <c r="G436" s="182">
        <v>2.3402029999999998</v>
      </c>
      <c r="H436" s="182">
        <v>0.79525380999999995</v>
      </c>
      <c r="I436" s="182">
        <v>1.37393966</v>
      </c>
      <c r="J436" s="182">
        <v>1.1753927900000001</v>
      </c>
      <c r="K436" s="182">
        <v>25</v>
      </c>
      <c r="L436" s="182">
        <v>302</v>
      </c>
      <c r="M436" s="182">
        <v>302</v>
      </c>
      <c r="N436" s="182">
        <v>2.1</v>
      </c>
      <c r="O436" s="182">
        <v>2.1</v>
      </c>
      <c r="P436" s="182">
        <v>14</v>
      </c>
      <c r="Q436" s="182">
        <v>258.33</v>
      </c>
      <c r="R436" s="182">
        <v>0.66</v>
      </c>
    </row>
    <row r="437" spans="2:18" x14ac:dyDescent="0.2">
      <c r="B437" s="182" t="s">
        <v>394</v>
      </c>
      <c r="C437" s="182" t="s">
        <v>395</v>
      </c>
      <c r="D437" s="182" t="s">
        <v>237</v>
      </c>
      <c r="E437" s="182">
        <v>605</v>
      </c>
      <c r="F437" s="182">
        <v>55.056097000000001</v>
      </c>
      <c r="G437" s="182">
        <v>0.10836</v>
      </c>
      <c r="H437" s="182">
        <v>2.1839948300000001</v>
      </c>
      <c r="I437" s="182">
        <v>6.3807120900000003</v>
      </c>
      <c r="J437" s="182">
        <v>1.0612769900000001</v>
      </c>
      <c r="K437" s="182">
        <v>37</v>
      </c>
      <c r="L437" s="182">
        <v>720.9</v>
      </c>
      <c r="M437" s="182">
        <v>469.4</v>
      </c>
      <c r="N437" s="182">
        <v>5.32</v>
      </c>
      <c r="O437" s="182">
        <v>4.04</v>
      </c>
      <c r="P437" s="182">
        <v>2</v>
      </c>
      <c r="Q437" s="182">
        <v>119.9</v>
      </c>
      <c r="R437" s="182">
        <v>0.28000000000000003</v>
      </c>
    </row>
    <row r="438" spans="2:18" x14ac:dyDescent="0.2">
      <c r="B438" s="182">
        <v>55876</v>
      </c>
      <c r="C438" s="182" t="s">
        <v>997</v>
      </c>
      <c r="D438" s="182" t="s">
        <v>103</v>
      </c>
      <c r="E438" s="182">
        <v>1538</v>
      </c>
      <c r="F438" s="182">
        <v>4.7014969999999998</v>
      </c>
      <c r="G438" s="182">
        <v>1.8856139999999999</v>
      </c>
      <c r="H438" s="182">
        <v>4.0082773400000002</v>
      </c>
      <c r="I438" s="182">
        <v>1.1872432799999999</v>
      </c>
      <c r="J438" s="182">
        <v>0.74263055</v>
      </c>
      <c r="K438" s="182">
        <v>2</v>
      </c>
      <c r="L438" s="182">
        <v>52.8</v>
      </c>
      <c r="M438" s="182">
        <v>52.8</v>
      </c>
      <c r="N438" s="182">
        <v>1.02</v>
      </c>
      <c r="O438" s="182">
        <v>1.02</v>
      </c>
      <c r="P438" s="182">
        <v>2</v>
      </c>
      <c r="Q438" s="182">
        <v>33</v>
      </c>
      <c r="R438" s="182">
        <v>0.11</v>
      </c>
    </row>
    <row r="439" spans="2:18" x14ac:dyDescent="0.2">
      <c r="B439" s="182">
        <v>55867</v>
      </c>
      <c r="C439" s="182" t="s">
        <v>993</v>
      </c>
      <c r="D439" s="182" t="s">
        <v>103</v>
      </c>
      <c r="E439" s="182">
        <v>868</v>
      </c>
      <c r="F439" s="182">
        <v>2.1809919999999998</v>
      </c>
      <c r="G439" s="182">
        <v>4.1108169999999999</v>
      </c>
      <c r="H439" s="182">
        <v>3.2288371499999999</v>
      </c>
      <c r="I439" s="182">
        <v>2.3510779999999998E-2</v>
      </c>
      <c r="J439" s="182">
        <v>0.39369953000000002</v>
      </c>
      <c r="K439" s="182">
        <v>2</v>
      </c>
      <c r="L439" s="182">
        <v>1.9</v>
      </c>
      <c r="M439" s="182">
        <v>1.9</v>
      </c>
      <c r="N439" s="182">
        <v>0.02</v>
      </c>
      <c r="O439" s="182">
        <v>0.02</v>
      </c>
      <c r="P439" s="182">
        <v>1</v>
      </c>
      <c r="Q439" s="182">
        <v>31</v>
      </c>
      <c r="R439" s="182">
        <v>0.08</v>
      </c>
    </row>
    <row r="440" spans="2:18" x14ac:dyDescent="0.2">
      <c r="B440" s="182">
        <v>55866</v>
      </c>
      <c r="C440" s="182" t="s">
        <v>992</v>
      </c>
      <c r="D440" s="182" t="s">
        <v>103</v>
      </c>
      <c r="E440" s="182">
        <v>444</v>
      </c>
      <c r="F440" s="182">
        <v>3.1211139999999999</v>
      </c>
      <c r="G440" s="182">
        <v>5.5359999999999999E-2</v>
      </c>
      <c r="H440" s="182">
        <v>1.5849823700000001</v>
      </c>
      <c r="I440" s="182">
        <v>0</v>
      </c>
      <c r="J440" s="182">
        <v>0.18785217000000001</v>
      </c>
      <c r="K440" s="182"/>
      <c r="L440" s="182"/>
      <c r="M440" s="182"/>
      <c r="N440" s="182"/>
      <c r="O440" s="182"/>
      <c r="P440" s="182">
        <v>2</v>
      </c>
      <c r="Q440" s="182">
        <v>28.92</v>
      </c>
      <c r="R440" s="182">
        <v>0.11</v>
      </c>
    </row>
    <row r="441" spans="2:18" x14ac:dyDescent="0.2">
      <c r="B441" s="182">
        <v>55879</v>
      </c>
      <c r="C441" s="182" t="s">
        <v>998</v>
      </c>
      <c r="D441" s="182" t="s">
        <v>103</v>
      </c>
      <c r="E441" s="182">
        <v>644</v>
      </c>
      <c r="F441" s="182">
        <v>4.6793769999999997</v>
      </c>
      <c r="G441" s="182">
        <v>1.0293399999999999</v>
      </c>
      <c r="H441" s="182">
        <v>2.3343195099999998</v>
      </c>
      <c r="I441" s="182">
        <v>0.69070785999999995</v>
      </c>
      <c r="J441" s="182">
        <v>0</v>
      </c>
      <c r="K441" s="182">
        <v>5</v>
      </c>
      <c r="L441" s="182">
        <v>73.3</v>
      </c>
      <c r="M441" s="182">
        <v>73.3</v>
      </c>
      <c r="N441" s="182">
        <v>1.1100000000000001</v>
      </c>
      <c r="O441" s="182">
        <v>1.1100000000000001</v>
      </c>
      <c r="P441" s="182"/>
      <c r="Q441" s="182"/>
      <c r="R441" s="182"/>
    </row>
    <row r="442" spans="2:18" x14ac:dyDescent="0.2">
      <c r="B442" s="182">
        <v>55875</v>
      </c>
      <c r="C442" s="182" t="s">
        <v>996</v>
      </c>
      <c r="D442" s="182" t="s">
        <v>103</v>
      </c>
      <c r="E442" s="182">
        <v>920</v>
      </c>
      <c r="F442" s="182">
        <v>6.2344109999999997</v>
      </c>
      <c r="G442" s="182">
        <v>1.3815409999999999</v>
      </c>
      <c r="H442" s="182">
        <v>3.2391255399999999</v>
      </c>
      <c r="I442" s="182">
        <v>0.20043416999999999</v>
      </c>
      <c r="J442" s="182">
        <v>0</v>
      </c>
      <c r="K442" s="182">
        <v>4</v>
      </c>
      <c r="L442" s="182">
        <v>14.9</v>
      </c>
      <c r="M442" s="182">
        <v>14.9</v>
      </c>
      <c r="N442" s="182">
        <v>0.11</v>
      </c>
      <c r="O442" s="182">
        <v>0.11</v>
      </c>
      <c r="P442" s="182"/>
      <c r="Q442" s="182"/>
      <c r="R442" s="182"/>
    </row>
    <row r="443" spans="2:18" x14ac:dyDescent="0.2">
      <c r="B443" s="182">
        <v>55890</v>
      </c>
      <c r="C443" s="182" t="s">
        <v>1002</v>
      </c>
      <c r="D443" s="182" t="s">
        <v>103</v>
      </c>
      <c r="E443" s="182">
        <v>1590</v>
      </c>
      <c r="F443" s="182">
        <v>7.1582910000000002</v>
      </c>
      <c r="G443" s="182">
        <v>1.593629</v>
      </c>
      <c r="H443" s="182">
        <v>4.2936846700000002</v>
      </c>
      <c r="I443" s="182">
        <v>1.7412462500000001</v>
      </c>
      <c r="J443" s="182">
        <v>0.44241819999999998</v>
      </c>
      <c r="K443" s="182">
        <v>5</v>
      </c>
      <c r="L443" s="182">
        <v>74.900000000000006</v>
      </c>
      <c r="M443" s="182">
        <v>69.8</v>
      </c>
      <c r="N443" s="182">
        <v>2.0499999999999998</v>
      </c>
      <c r="O443" s="182">
        <v>2.02</v>
      </c>
      <c r="P443" s="182">
        <v>1</v>
      </c>
      <c r="Q443" s="182">
        <v>19.02</v>
      </c>
      <c r="R443" s="182">
        <v>0.04</v>
      </c>
    </row>
    <row r="444" spans="2:18" x14ac:dyDescent="0.2">
      <c r="B444" s="182">
        <v>55885</v>
      </c>
      <c r="C444" s="182" t="s">
        <v>1000</v>
      </c>
      <c r="D444" s="182" t="s">
        <v>103</v>
      </c>
      <c r="E444" s="182">
        <v>1984</v>
      </c>
      <c r="F444" s="182">
        <v>8.9974260000000008</v>
      </c>
      <c r="G444" s="182">
        <v>2.7146479999999999</v>
      </c>
      <c r="H444" s="182">
        <v>4.9536653099999999</v>
      </c>
      <c r="I444" s="182">
        <v>11.518040900000001</v>
      </c>
      <c r="J444" s="182">
        <v>7.7423184599999999</v>
      </c>
      <c r="K444" s="182">
        <v>10</v>
      </c>
      <c r="L444" s="182">
        <v>396.8</v>
      </c>
      <c r="M444" s="182">
        <v>396.8</v>
      </c>
      <c r="N444" s="182">
        <v>4.97</v>
      </c>
      <c r="O444" s="182">
        <v>4.97</v>
      </c>
      <c r="P444" s="182">
        <v>7</v>
      </c>
      <c r="Q444" s="182">
        <v>266.73</v>
      </c>
      <c r="R444" s="182">
        <v>0.55000000000000004</v>
      </c>
    </row>
    <row r="445" spans="2:18" x14ac:dyDescent="0.2">
      <c r="B445" s="182">
        <v>55880</v>
      </c>
      <c r="C445" s="182" t="s">
        <v>999</v>
      </c>
      <c r="D445" s="182" t="s">
        <v>103</v>
      </c>
      <c r="E445" s="182">
        <v>252</v>
      </c>
      <c r="F445" s="182">
        <v>3.0259480000000001</v>
      </c>
      <c r="G445" s="182">
        <v>8.6550000000000002E-2</v>
      </c>
      <c r="H445" s="182">
        <v>2.0001376300000002</v>
      </c>
      <c r="I445" s="182">
        <v>0.35365658</v>
      </c>
      <c r="J445" s="182">
        <v>2.4139879999999999E-2</v>
      </c>
      <c r="K445" s="182">
        <v>4</v>
      </c>
      <c r="L445" s="182">
        <v>95.9</v>
      </c>
      <c r="M445" s="182">
        <v>95.9</v>
      </c>
      <c r="N445" s="182">
        <v>1.19</v>
      </c>
      <c r="O445" s="182">
        <v>1.19</v>
      </c>
      <c r="P445" s="182">
        <v>1</v>
      </c>
      <c r="Q445" s="182">
        <v>6.55</v>
      </c>
      <c r="R445" s="182">
        <v>0.04</v>
      </c>
    </row>
    <row r="446" spans="2:18" x14ac:dyDescent="0.2">
      <c r="B446" s="182">
        <v>55874</v>
      </c>
      <c r="C446" s="182" t="s">
        <v>995</v>
      </c>
      <c r="D446" s="182" t="s">
        <v>103</v>
      </c>
      <c r="E446" s="182">
        <v>1309</v>
      </c>
      <c r="F446" s="182">
        <v>5.471006</v>
      </c>
      <c r="G446" s="182">
        <v>0.70564800000000005</v>
      </c>
      <c r="H446" s="182">
        <v>3.3898312800000001</v>
      </c>
      <c r="I446" s="182">
        <v>0.11816838</v>
      </c>
      <c r="J446" s="182">
        <v>2.8651845200000001</v>
      </c>
      <c r="K446" s="182">
        <v>3</v>
      </c>
      <c r="L446" s="182">
        <v>6.2</v>
      </c>
      <c r="M446" s="182">
        <v>6.2</v>
      </c>
      <c r="N446" s="182">
        <v>1.03</v>
      </c>
      <c r="O446" s="182">
        <v>1.03</v>
      </c>
      <c r="P446" s="182">
        <v>5</v>
      </c>
      <c r="Q446" s="182">
        <v>149.61000000000001</v>
      </c>
      <c r="R446" s="182">
        <v>0.31</v>
      </c>
    </row>
    <row r="447" spans="2:18" x14ac:dyDescent="0.2">
      <c r="B447" s="182">
        <v>55864</v>
      </c>
      <c r="C447" s="182" t="s">
        <v>991</v>
      </c>
      <c r="D447" s="182" t="s">
        <v>103</v>
      </c>
      <c r="E447" s="182">
        <v>172</v>
      </c>
      <c r="F447" s="182"/>
      <c r="G447" s="182">
        <v>2.05158</v>
      </c>
      <c r="H447" s="182">
        <v>2.4059571399999999</v>
      </c>
      <c r="I447" s="182">
        <v>0.32103494999999999</v>
      </c>
      <c r="J447" s="182">
        <v>2.809004E-2</v>
      </c>
      <c r="K447" s="182">
        <v>1</v>
      </c>
      <c r="L447" s="182">
        <v>127.6</v>
      </c>
      <c r="M447" s="182">
        <v>127.6</v>
      </c>
      <c r="N447" s="182">
        <v>1.07</v>
      </c>
      <c r="O447" s="182">
        <v>1.07</v>
      </c>
      <c r="P447" s="182">
        <v>1</v>
      </c>
      <c r="Q447" s="182">
        <v>11.16</v>
      </c>
      <c r="R447" s="182">
        <v>0.09</v>
      </c>
    </row>
    <row r="448" spans="2:18" x14ac:dyDescent="0.2">
      <c r="B448" s="182">
        <v>55888</v>
      </c>
      <c r="C448" s="182" t="s">
        <v>1001</v>
      </c>
      <c r="D448" s="182" t="s">
        <v>103</v>
      </c>
      <c r="E448" s="182">
        <v>219</v>
      </c>
      <c r="F448" s="182">
        <v>2.4792649999999998</v>
      </c>
      <c r="G448" s="182">
        <v>0.72448999999999997</v>
      </c>
      <c r="H448" s="182">
        <v>1.12410097</v>
      </c>
      <c r="I448" s="182">
        <v>0.34650239999999999</v>
      </c>
      <c r="J448" s="182">
        <v>9.4803899999999997E-2</v>
      </c>
      <c r="K448" s="182">
        <v>2</v>
      </c>
      <c r="L448" s="182">
        <v>108.1</v>
      </c>
      <c r="M448" s="182">
        <v>108.1</v>
      </c>
      <c r="N448" s="182">
        <v>2.09</v>
      </c>
      <c r="O448" s="182">
        <v>2.09</v>
      </c>
      <c r="P448" s="182">
        <v>1</v>
      </c>
      <c r="Q448" s="182">
        <v>29.59</v>
      </c>
      <c r="R448" s="182">
        <v>0.08</v>
      </c>
    </row>
    <row r="449" spans="2:18" x14ac:dyDescent="0.2">
      <c r="B449" s="182">
        <v>55870</v>
      </c>
      <c r="C449" s="182" t="s">
        <v>994</v>
      </c>
      <c r="D449" s="182" t="s">
        <v>103</v>
      </c>
      <c r="E449" s="182">
        <v>822</v>
      </c>
      <c r="F449" s="182">
        <v>5.1756890000000002</v>
      </c>
      <c r="G449" s="182">
        <v>1.09294</v>
      </c>
      <c r="H449" s="182">
        <v>3.16272478</v>
      </c>
      <c r="I449" s="182">
        <v>1.8376009600000001</v>
      </c>
      <c r="J449" s="182">
        <v>0</v>
      </c>
      <c r="K449" s="182">
        <v>3</v>
      </c>
      <c r="L449" s="182">
        <v>152.80000000000001</v>
      </c>
      <c r="M449" s="182">
        <v>152.80000000000001</v>
      </c>
      <c r="N449" s="182">
        <v>1.0900000000000001</v>
      </c>
      <c r="O449" s="182">
        <v>1.0900000000000001</v>
      </c>
      <c r="P449" s="182"/>
      <c r="Q449" s="182"/>
      <c r="R449" s="182"/>
    </row>
    <row r="450" spans="2:18" x14ac:dyDescent="0.2">
      <c r="B450" s="182">
        <v>87223</v>
      </c>
      <c r="C450" s="182" t="s">
        <v>282</v>
      </c>
      <c r="D450" s="182" t="s">
        <v>237</v>
      </c>
      <c r="E450" s="182">
        <v>427</v>
      </c>
      <c r="F450" s="182">
        <v>5.0797230000000004</v>
      </c>
      <c r="G450" s="182">
        <v>0.1172</v>
      </c>
      <c r="H450" s="182">
        <v>0.82192739000000004</v>
      </c>
      <c r="I450" s="182">
        <v>6.0393599999999999E-2</v>
      </c>
      <c r="J450" s="182">
        <v>5.6180090000000002E-2</v>
      </c>
      <c r="K450" s="182">
        <v>3</v>
      </c>
      <c r="L450" s="182">
        <v>9.6999999999999993</v>
      </c>
      <c r="M450" s="182">
        <v>9.6999999999999993</v>
      </c>
      <c r="N450" s="182">
        <v>0.09</v>
      </c>
      <c r="O450" s="182">
        <v>0.09</v>
      </c>
      <c r="P450" s="182">
        <v>1</v>
      </c>
      <c r="Q450" s="182">
        <v>8.99</v>
      </c>
      <c r="R450" s="182">
        <v>0.02</v>
      </c>
    </row>
    <row r="451" spans="2:18" x14ac:dyDescent="0.2">
      <c r="B451" s="182">
        <v>87222</v>
      </c>
      <c r="C451" s="182" t="s">
        <v>236</v>
      </c>
      <c r="D451" s="182" t="s">
        <v>105</v>
      </c>
      <c r="E451" s="182">
        <v>304</v>
      </c>
      <c r="F451" s="182">
        <v>238.31314900000001</v>
      </c>
      <c r="G451" s="182">
        <v>0.34895999999999999</v>
      </c>
      <c r="H451" s="182">
        <v>0.76381708999999998</v>
      </c>
      <c r="I451" s="182">
        <v>5.3623748300000003</v>
      </c>
      <c r="J451" s="182">
        <v>0.79442157000000002</v>
      </c>
      <c r="K451" s="182">
        <v>30</v>
      </c>
      <c r="L451" s="182">
        <v>1205.7</v>
      </c>
      <c r="M451" s="182">
        <v>1017.8</v>
      </c>
      <c r="N451" s="182">
        <v>3.97</v>
      </c>
      <c r="O451" s="182">
        <v>3.5</v>
      </c>
      <c r="P451" s="182">
        <v>9</v>
      </c>
      <c r="Q451" s="182">
        <v>178.62</v>
      </c>
      <c r="R451" s="182">
        <v>0.41</v>
      </c>
    </row>
    <row r="452" spans="2:18" x14ac:dyDescent="0.2">
      <c r="B452" s="182">
        <v>87218</v>
      </c>
      <c r="C452" s="182" t="s">
        <v>280</v>
      </c>
      <c r="D452" s="182" t="s">
        <v>237</v>
      </c>
      <c r="E452" s="182">
        <v>231</v>
      </c>
      <c r="F452" s="182">
        <v>46.196396999999997</v>
      </c>
      <c r="G452" s="182">
        <v>0.39055000000000001</v>
      </c>
      <c r="H452" s="182">
        <v>1.51563106</v>
      </c>
      <c r="I452" s="182">
        <v>8.4592000000000001E-2</v>
      </c>
      <c r="J452" s="182">
        <v>0.23437631</v>
      </c>
      <c r="K452" s="182">
        <v>5</v>
      </c>
      <c r="L452" s="182">
        <v>25</v>
      </c>
      <c r="M452" s="182">
        <v>25</v>
      </c>
      <c r="N452" s="182">
        <v>0.13</v>
      </c>
      <c r="O452" s="182">
        <v>0.13</v>
      </c>
      <c r="P452" s="182">
        <v>5</v>
      </c>
      <c r="Q452" s="182">
        <v>69.349999999999994</v>
      </c>
      <c r="R452" s="182">
        <v>0.17</v>
      </c>
    </row>
    <row r="453" spans="2:18" x14ac:dyDescent="0.2">
      <c r="B453" s="182" t="s">
        <v>626</v>
      </c>
      <c r="C453" s="182" t="s">
        <v>627</v>
      </c>
      <c r="D453" s="182" t="s">
        <v>237</v>
      </c>
      <c r="E453" s="182">
        <v>184</v>
      </c>
      <c r="F453" s="182">
        <v>152.55126799999999</v>
      </c>
      <c r="G453" s="182">
        <v>0.69298000000000004</v>
      </c>
      <c r="H453" s="182">
        <v>0</v>
      </c>
      <c r="I453" s="182">
        <v>1.07375657</v>
      </c>
      <c r="J453" s="182">
        <v>0.31206284000000001</v>
      </c>
      <c r="K453" s="182">
        <v>20</v>
      </c>
      <c r="L453" s="182">
        <v>398.9</v>
      </c>
      <c r="M453" s="182">
        <v>298.10000000000002</v>
      </c>
      <c r="N453" s="182">
        <v>2.1800000000000002</v>
      </c>
      <c r="O453" s="182">
        <v>1.83</v>
      </c>
      <c r="P453" s="182">
        <v>4</v>
      </c>
      <c r="Q453" s="182">
        <v>115.92</v>
      </c>
      <c r="R453" s="182">
        <v>0.28000000000000003</v>
      </c>
    </row>
    <row r="454" spans="2:18" x14ac:dyDescent="0.2">
      <c r="B454" s="182">
        <v>87220</v>
      </c>
      <c r="C454" s="182" t="s">
        <v>281</v>
      </c>
      <c r="D454" s="182" t="s">
        <v>237</v>
      </c>
      <c r="E454" s="182">
        <v>709</v>
      </c>
      <c r="F454" s="182">
        <v>183.78689700000001</v>
      </c>
      <c r="G454" s="182">
        <v>0.17365</v>
      </c>
      <c r="H454" s="182">
        <v>1.73530706</v>
      </c>
      <c r="I454" s="182">
        <v>1.7818890300000001</v>
      </c>
      <c r="J454" s="182">
        <v>2.10455879</v>
      </c>
      <c r="K454" s="182">
        <v>12</v>
      </c>
      <c r="L454" s="182">
        <v>171.8</v>
      </c>
      <c r="M454" s="182">
        <v>171.8</v>
      </c>
      <c r="N454" s="182">
        <v>1.22</v>
      </c>
      <c r="O454" s="182">
        <v>1.22</v>
      </c>
      <c r="P454" s="182">
        <v>19</v>
      </c>
      <c r="Q454" s="182">
        <v>202.89</v>
      </c>
      <c r="R454" s="182">
        <v>0.48</v>
      </c>
    </row>
    <row r="455" spans="2:18" x14ac:dyDescent="0.2">
      <c r="B455" s="182" t="s">
        <v>414</v>
      </c>
      <c r="C455" s="182" t="s">
        <v>415</v>
      </c>
      <c r="D455" s="182" t="s">
        <v>237</v>
      </c>
      <c r="E455" s="182">
        <v>383</v>
      </c>
      <c r="F455" s="182">
        <v>47.620618</v>
      </c>
      <c r="G455" s="182">
        <v>9.3130000000000004E-2</v>
      </c>
      <c r="H455" s="182">
        <v>1.03531605</v>
      </c>
      <c r="I455" s="182">
        <v>1.6979996100000001</v>
      </c>
      <c r="J455" s="182">
        <v>0.10533766999999999</v>
      </c>
      <c r="K455" s="182">
        <v>17</v>
      </c>
      <c r="L455" s="182">
        <v>303</v>
      </c>
      <c r="M455" s="182">
        <v>302.7</v>
      </c>
      <c r="N455" s="182">
        <v>2.4700000000000002</v>
      </c>
      <c r="O455" s="182">
        <v>2.4700000000000002</v>
      </c>
      <c r="P455" s="182">
        <v>2</v>
      </c>
      <c r="Q455" s="182">
        <v>18.8</v>
      </c>
      <c r="R455" s="182">
        <v>0.05</v>
      </c>
    </row>
    <row r="456" spans="2:18" x14ac:dyDescent="0.2">
      <c r="B456" s="182" t="s">
        <v>412</v>
      </c>
      <c r="C456" s="182" t="s">
        <v>413</v>
      </c>
      <c r="D456" s="182" t="s">
        <v>237</v>
      </c>
      <c r="E456" s="182">
        <v>345</v>
      </c>
      <c r="F456" s="182">
        <v>64.154078999999996</v>
      </c>
      <c r="G456" s="182">
        <v>0.42307</v>
      </c>
      <c r="H456" s="182">
        <v>0.98863727999999995</v>
      </c>
      <c r="I456" s="182">
        <v>1.50665407</v>
      </c>
      <c r="J456" s="182">
        <v>1.35622245</v>
      </c>
      <c r="K456" s="182">
        <v>22</v>
      </c>
      <c r="L456" s="182">
        <v>298.5</v>
      </c>
      <c r="M456" s="182">
        <v>262.8</v>
      </c>
      <c r="N456" s="182">
        <v>3.67</v>
      </c>
      <c r="O456" s="182">
        <v>3.43</v>
      </c>
      <c r="P456" s="182">
        <v>17</v>
      </c>
      <c r="Q456" s="182">
        <v>268.7</v>
      </c>
      <c r="R456" s="182">
        <v>0.76</v>
      </c>
    </row>
    <row r="457" spans="2:18" x14ac:dyDescent="0.2">
      <c r="B457" s="182">
        <v>10245</v>
      </c>
      <c r="C457" s="182" t="s">
        <v>798</v>
      </c>
      <c r="D457" s="182" t="s">
        <v>103</v>
      </c>
      <c r="E457" s="182">
        <v>878</v>
      </c>
      <c r="F457" s="182">
        <v>9.8030749999999998</v>
      </c>
      <c r="G457" s="182">
        <v>0.50667700000000004</v>
      </c>
      <c r="H457" s="182">
        <v>1.8568623900000001</v>
      </c>
      <c r="I457" s="182">
        <v>1.6334214499999999</v>
      </c>
      <c r="J457" s="182">
        <v>2.5755059400000002</v>
      </c>
      <c r="K457" s="182">
        <v>7</v>
      </c>
      <c r="L457" s="182">
        <v>127.2</v>
      </c>
      <c r="M457" s="182">
        <v>127.2</v>
      </c>
      <c r="N457" s="182">
        <v>1.21</v>
      </c>
      <c r="O457" s="182">
        <v>1.21</v>
      </c>
      <c r="P457" s="182">
        <v>6</v>
      </c>
      <c r="Q457" s="182">
        <v>200.5</v>
      </c>
      <c r="R457" s="182">
        <v>0.46</v>
      </c>
    </row>
    <row r="458" spans="2:18" x14ac:dyDescent="0.2">
      <c r="B458" s="182">
        <v>10242</v>
      </c>
      <c r="C458" s="182" t="s">
        <v>796</v>
      </c>
      <c r="D458" s="182" t="s">
        <v>103</v>
      </c>
      <c r="E458" s="182">
        <v>1294</v>
      </c>
      <c r="F458" s="182">
        <v>8.5342920000000007</v>
      </c>
      <c r="G458" s="182">
        <v>0.80058600000000002</v>
      </c>
      <c r="H458" s="182">
        <v>4.12240217</v>
      </c>
      <c r="I458" s="182">
        <v>7.7980450100000001</v>
      </c>
      <c r="J458" s="182">
        <v>0.31425736999999998</v>
      </c>
      <c r="K458" s="182">
        <v>8</v>
      </c>
      <c r="L458" s="182">
        <v>411.9</v>
      </c>
      <c r="M458" s="182">
        <v>23.8</v>
      </c>
      <c r="N458" s="182">
        <v>1.69</v>
      </c>
      <c r="O458" s="182">
        <v>0.22</v>
      </c>
      <c r="P458" s="182">
        <v>2</v>
      </c>
      <c r="Q458" s="182">
        <v>16.600000000000001</v>
      </c>
      <c r="R458" s="182">
        <v>0.04</v>
      </c>
    </row>
    <row r="459" spans="2:18" x14ac:dyDescent="0.2">
      <c r="B459" s="182">
        <v>10250</v>
      </c>
      <c r="C459" s="182" t="s">
        <v>801</v>
      </c>
      <c r="D459" s="182" t="s">
        <v>103</v>
      </c>
      <c r="E459" s="182">
        <v>949</v>
      </c>
      <c r="F459" s="182">
        <v>6.8232520000000001</v>
      </c>
      <c r="G459" s="182">
        <v>5.0226860000000002</v>
      </c>
      <c r="H459" s="182">
        <v>3.66952284</v>
      </c>
      <c r="I459" s="182">
        <v>3.6809077000000001</v>
      </c>
      <c r="J459" s="182">
        <v>0.80714987000000005</v>
      </c>
      <c r="K459" s="182">
        <v>5</v>
      </c>
      <c r="L459" s="182">
        <v>265.10000000000002</v>
      </c>
      <c r="M459" s="182">
        <v>265.10000000000002</v>
      </c>
      <c r="N459" s="182">
        <v>2.2999999999999998</v>
      </c>
      <c r="O459" s="182">
        <v>2.2999999999999998</v>
      </c>
      <c r="P459" s="182">
        <v>4</v>
      </c>
      <c r="Q459" s="182">
        <v>58.13</v>
      </c>
      <c r="R459" s="182">
        <v>0.13</v>
      </c>
    </row>
    <row r="460" spans="2:18" x14ac:dyDescent="0.2">
      <c r="B460" s="182">
        <v>10251</v>
      </c>
      <c r="C460" s="182" t="s">
        <v>802</v>
      </c>
      <c r="D460" s="182" t="s">
        <v>103</v>
      </c>
      <c r="E460" s="182">
        <v>1382</v>
      </c>
      <c r="F460" s="182">
        <v>8.6291790000000006</v>
      </c>
      <c r="G460" s="182">
        <v>1.105003</v>
      </c>
      <c r="H460" s="182">
        <v>3.6369429700000002</v>
      </c>
      <c r="I460" s="182">
        <v>6.2562527100000001</v>
      </c>
      <c r="J460" s="182">
        <v>1.2622963700000001</v>
      </c>
      <c r="K460" s="182">
        <v>5</v>
      </c>
      <c r="L460" s="182">
        <v>309.39999999999998</v>
      </c>
      <c r="M460" s="182">
        <v>193.1</v>
      </c>
      <c r="N460" s="182">
        <v>2.3199999999999998</v>
      </c>
      <c r="O460" s="182">
        <v>1.32</v>
      </c>
      <c r="P460" s="182">
        <v>12</v>
      </c>
      <c r="Q460" s="182">
        <v>62.43</v>
      </c>
      <c r="R460" s="182">
        <v>0.15</v>
      </c>
    </row>
    <row r="461" spans="2:18" x14ac:dyDescent="0.2">
      <c r="B461" s="182">
        <v>10248</v>
      </c>
      <c r="C461" s="182" t="s">
        <v>800</v>
      </c>
      <c r="D461" s="182" t="s">
        <v>103</v>
      </c>
      <c r="E461" s="182">
        <v>1113</v>
      </c>
      <c r="F461" s="182">
        <v>6.233873</v>
      </c>
      <c r="G461" s="182">
        <v>1.9123680000000001</v>
      </c>
      <c r="H461" s="182">
        <v>2.5604733899999998</v>
      </c>
      <c r="I461" s="182">
        <v>3.6692620000000002E-2</v>
      </c>
      <c r="J461" s="182">
        <v>3.3760721999999999</v>
      </c>
      <c r="K461" s="182">
        <v>1</v>
      </c>
      <c r="L461" s="182">
        <v>2.2999999999999998</v>
      </c>
      <c r="M461" s="182">
        <v>2.2999999999999998</v>
      </c>
      <c r="N461" s="182">
        <v>0.02</v>
      </c>
      <c r="O461" s="182">
        <v>0.02</v>
      </c>
      <c r="P461" s="182">
        <v>10</v>
      </c>
      <c r="Q461" s="182">
        <v>207.33</v>
      </c>
      <c r="R461" s="182">
        <v>0.48</v>
      </c>
    </row>
    <row r="462" spans="2:18" x14ac:dyDescent="0.2">
      <c r="B462" s="182">
        <v>10241</v>
      </c>
      <c r="C462" s="182" t="s">
        <v>795</v>
      </c>
      <c r="D462" s="182" t="s">
        <v>103</v>
      </c>
      <c r="E462" s="182">
        <v>1143</v>
      </c>
      <c r="F462" s="182">
        <v>10.154671</v>
      </c>
      <c r="G462" s="182">
        <v>0.19880100000000001</v>
      </c>
      <c r="H462" s="182">
        <v>2.8866532</v>
      </c>
      <c r="I462" s="182">
        <v>1.3748174799999999</v>
      </c>
      <c r="J462" s="182">
        <v>0.33181365000000002</v>
      </c>
      <c r="K462" s="182">
        <v>6</v>
      </c>
      <c r="L462" s="182">
        <v>82.2</v>
      </c>
      <c r="M462" s="182">
        <v>82.2</v>
      </c>
      <c r="N462" s="182">
        <v>0.72</v>
      </c>
      <c r="O462" s="182">
        <v>0.72</v>
      </c>
      <c r="P462" s="182">
        <v>8</v>
      </c>
      <c r="Q462" s="182">
        <v>19.84</v>
      </c>
      <c r="R462" s="182">
        <v>0.06</v>
      </c>
    </row>
    <row r="463" spans="2:18" x14ac:dyDescent="0.2">
      <c r="B463" s="182">
        <v>10244</v>
      </c>
      <c r="C463" s="182" t="s">
        <v>797</v>
      </c>
      <c r="D463" s="182" t="s">
        <v>103</v>
      </c>
      <c r="E463" s="182">
        <v>904</v>
      </c>
      <c r="F463" s="182">
        <v>22.008641000000001</v>
      </c>
      <c r="G463" s="182">
        <v>3.1203789999999998</v>
      </c>
      <c r="H463" s="182">
        <v>2.0058533999999999</v>
      </c>
      <c r="I463" s="182">
        <v>1.1574268700000001</v>
      </c>
      <c r="J463" s="182">
        <v>1.9377741500000001</v>
      </c>
      <c r="K463" s="182">
        <v>7</v>
      </c>
      <c r="L463" s="182">
        <v>87.5</v>
      </c>
      <c r="M463" s="182">
        <v>87.5</v>
      </c>
      <c r="N463" s="182">
        <v>1.21</v>
      </c>
      <c r="O463" s="182">
        <v>1.21</v>
      </c>
      <c r="P463" s="182">
        <v>16</v>
      </c>
      <c r="Q463" s="182">
        <v>146.52000000000001</v>
      </c>
      <c r="R463" s="182">
        <v>0.36</v>
      </c>
    </row>
    <row r="464" spans="2:18" x14ac:dyDescent="0.2">
      <c r="B464" s="182">
        <v>10247</v>
      </c>
      <c r="C464" s="182" t="s">
        <v>799</v>
      </c>
      <c r="D464" s="182" t="s">
        <v>103</v>
      </c>
      <c r="E464" s="182">
        <v>451</v>
      </c>
      <c r="F464" s="182"/>
      <c r="G464" s="182">
        <v>2.5171610000000002</v>
      </c>
      <c r="H464" s="182">
        <v>2.6397320299999998</v>
      </c>
      <c r="I464" s="182">
        <v>4.8762560000000003E-2</v>
      </c>
      <c r="J464" s="182">
        <v>0.28880076999999998</v>
      </c>
      <c r="K464" s="182">
        <v>1</v>
      </c>
      <c r="L464" s="182">
        <v>7.4</v>
      </c>
      <c r="M464" s="182">
        <v>7.4</v>
      </c>
      <c r="N464" s="182">
        <v>0.02</v>
      </c>
      <c r="O464" s="182">
        <v>0.02</v>
      </c>
      <c r="P464" s="182">
        <v>3</v>
      </c>
      <c r="Q464" s="182">
        <v>43.77</v>
      </c>
      <c r="R464" s="182">
        <v>0.13</v>
      </c>
    </row>
    <row r="465" spans="2:18" x14ac:dyDescent="0.2">
      <c r="B465" s="182">
        <v>8652</v>
      </c>
      <c r="C465" s="182" t="s">
        <v>737</v>
      </c>
      <c r="D465" s="182" t="s">
        <v>103</v>
      </c>
      <c r="E465" s="182">
        <v>705</v>
      </c>
      <c r="F465" s="182">
        <v>0.63970000000000005</v>
      </c>
      <c r="G465" s="182">
        <v>8.8403690000000008</v>
      </c>
      <c r="H465" s="182">
        <v>3.63237035</v>
      </c>
      <c r="I465" s="182">
        <v>7.44679E-3</v>
      </c>
      <c r="J465" s="182">
        <v>0</v>
      </c>
      <c r="K465" s="182">
        <v>1</v>
      </c>
      <c r="L465" s="182">
        <v>0.7</v>
      </c>
      <c r="M465" s="182">
        <v>0.7</v>
      </c>
      <c r="N465" s="182">
        <v>0.02</v>
      </c>
      <c r="O465" s="182">
        <v>0.02</v>
      </c>
      <c r="P465" s="182"/>
      <c r="Q465" s="182"/>
      <c r="R465" s="182"/>
    </row>
    <row r="466" spans="2:18" x14ac:dyDescent="0.2">
      <c r="B466" s="182">
        <v>8648</v>
      </c>
      <c r="C466" s="182" t="s">
        <v>735</v>
      </c>
      <c r="D466" s="182" t="s">
        <v>103</v>
      </c>
      <c r="E466" s="182">
        <v>801</v>
      </c>
      <c r="F466" s="182">
        <v>9.9369560000000003</v>
      </c>
      <c r="G466" s="182">
        <v>5.0393619999999997</v>
      </c>
      <c r="H466" s="182">
        <v>4.3295034799999996</v>
      </c>
      <c r="I466" s="182">
        <v>1.6665735500000001</v>
      </c>
      <c r="J466" s="182">
        <v>0.92828818000000002</v>
      </c>
      <c r="K466" s="182">
        <v>3</v>
      </c>
      <c r="L466" s="182">
        <v>142.19999999999999</v>
      </c>
      <c r="M466" s="182">
        <v>142.19999999999999</v>
      </c>
      <c r="N466" s="182">
        <v>1</v>
      </c>
      <c r="O466" s="182">
        <v>1</v>
      </c>
      <c r="P466" s="182">
        <v>1</v>
      </c>
      <c r="Q466" s="182">
        <v>79.209999999999994</v>
      </c>
      <c r="R466" s="182">
        <v>0.18</v>
      </c>
    </row>
    <row r="467" spans="2:18" x14ac:dyDescent="0.2">
      <c r="B467" s="182">
        <v>8651</v>
      </c>
      <c r="C467" s="182" t="s">
        <v>736</v>
      </c>
      <c r="D467" s="182" t="s">
        <v>103</v>
      </c>
      <c r="E467" s="182">
        <v>573</v>
      </c>
      <c r="F467" s="182">
        <v>1.9452929999999999</v>
      </c>
      <c r="G467" s="182">
        <v>2.4224489999999999</v>
      </c>
      <c r="H467" s="182">
        <v>2.1546538800000001</v>
      </c>
      <c r="I467" s="182">
        <v>9.50965E-2</v>
      </c>
      <c r="J467" s="182">
        <v>0</v>
      </c>
      <c r="K467" s="182">
        <v>1</v>
      </c>
      <c r="L467" s="182">
        <v>11.3</v>
      </c>
      <c r="M467" s="182">
        <v>11.3</v>
      </c>
      <c r="N467" s="182">
        <v>0.09</v>
      </c>
      <c r="O467" s="182">
        <v>0.09</v>
      </c>
      <c r="P467" s="182"/>
      <c r="Q467" s="182"/>
      <c r="R467" s="182"/>
    </row>
    <row r="468" spans="2:18" x14ac:dyDescent="0.2">
      <c r="B468" s="182">
        <v>8641</v>
      </c>
      <c r="C468" s="182" t="s">
        <v>733</v>
      </c>
      <c r="D468" s="182" t="s">
        <v>103</v>
      </c>
      <c r="E468" s="182">
        <v>795</v>
      </c>
      <c r="F468" s="182">
        <v>0.17957000000000001</v>
      </c>
      <c r="G468" s="182">
        <v>6.9565409999999996</v>
      </c>
      <c r="H468" s="182">
        <v>4.5385100500000002</v>
      </c>
      <c r="I468" s="182">
        <v>2.0482000000000001E-4</v>
      </c>
      <c r="J468" s="182">
        <v>0</v>
      </c>
      <c r="K468" s="182">
        <v>1</v>
      </c>
      <c r="L468" s="182">
        <v>0</v>
      </c>
      <c r="M468" s="182">
        <v>0</v>
      </c>
      <c r="N468" s="182">
        <v>0</v>
      </c>
      <c r="O468" s="182">
        <v>0</v>
      </c>
      <c r="P468" s="182"/>
      <c r="Q468" s="182"/>
      <c r="R468" s="182"/>
    </row>
    <row r="469" spans="2:18" x14ac:dyDescent="0.2">
      <c r="B469" s="182">
        <v>8645</v>
      </c>
      <c r="C469" s="182" t="s">
        <v>734</v>
      </c>
      <c r="D469" s="182" t="s">
        <v>103</v>
      </c>
      <c r="E469" s="182">
        <v>755</v>
      </c>
      <c r="F469" s="182">
        <v>0.19946</v>
      </c>
      <c r="G469" s="182">
        <v>6.5976299999999997</v>
      </c>
      <c r="H469" s="182">
        <v>3.6975300999999998</v>
      </c>
      <c r="I469" s="182">
        <v>0.68128599000000001</v>
      </c>
      <c r="J469" s="182">
        <v>0</v>
      </c>
      <c r="K469" s="182">
        <v>1</v>
      </c>
      <c r="L469" s="182">
        <v>61.7</v>
      </c>
      <c r="M469" s="182">
        <v>61.7</v>
      </c>
      <c r="N469" s="182">
        <v>1</v>
      </c>
      <c r="O469" s="182">
        <v>1</v>
      </c>
      <c r="P469" s="182"/>
      <c r="Q469" s="182"/>
      <c r="R469" s="182"/>
    </row>
    <row r="470" spans="2:18" x14ac:dyDescent="0.2">
      <c r="B470" s="182">
        <v>25450</v>
      </c>
      <c r="C470" s="182" t="s">
        <v>251</v>
      </c>
      <c r="D470" s="182" t="s">
        <v>237</v>
      </c>
      <c r="E470" s="182">
        <v>1175</v>
      </c>
      <c r="F470" s="182">
        <v>16.945501</v>
      </c>
      <c r="G470" s="182">
        <v>0.44485599999999997</v>
      </c>
      <c r="H470" s="182">
        <v>2.8472143999999999</v>
      </c>
      <c r="I470" s="182">
        <v>0.22432099999999999</v>
      </c>
      <c r="J470" s="182">
        <v>3.7967645000000001</v>
      </c>
      <c r="K470" s="182">
        <v>7</v>
      </c>
      <c r="L470" s="182">
        <v>13</v>
      </c>
      <c r="M470" s="182">
        <v>13</v>
      </c>
      <c r="N470" s="182">
        <v>1.01</v>
      </c>
      <c r="O470" s="182">
        <v>1.01</v>
      </c>
      <c r="P470" s="182">
        <v>15</v>
      </c>
      <c r="Q470" s="182">
        <v>220.86</v>
      </c>
      <c r="R470" s="182">
        <v>0.54</v>
      </c>
    </row>
    <row r="471" spans="2:18" x14ac:dyDescent="0.2">
      <c r="B471" s="182">
        <v>25451</v>
      </c>
      <c r="C471" s="182" t="s">
        <v>252</v>
      </c>
      <c r="D471" s="182" t="s">
        <v>237</v>
      </c>
      <c r="E471" s="182">
        <v>25</v>
      </c>
      <c r="F471" s="182">
        <v>3.185413</v>
      </c>
      <c r="G471" s="182">
        <v>0.79917499999999997</v>
      </c>
      <c r="H471" s="182">
        <v>0.81849793000000004</v>
      </c>
      <c r="I471" s="182">
        <v>0</v>
      </c>
      <c r="J471" s="182">
        <v>0.23349849</v>
      </c>
      <c r="K471" s="182"/>
      <c r="L471" s="182"/>
      <c r="M471" s="182"/>
      <c r="N471" s="182"/>
      <c r="O471" s="182"/>
      <c r="P471" s="182">
        <v>3</v>
      </c>
      <c r="Q471" s="182">
        <v>638.4</v>
      </c>
      <c r="R471" s="182">
        <v>2.36</v>
      </c>
    </row>
    <row r="472" spans="2:18" x14ac:dyDescent="0.2">
      <c r="B472" s="182">
        <v>25449</v>
      </c>
      <c r="C472" s="182" t="s">
        <v>250</v>
      </c>
      <c r="D472" s="182" t="s">
        <v>237</v>
      </c>
      <c r="E472" s="182">
        <v>144</v>
      </c>
      <c r="F472" s="182">
        <v>20.805002999999999</v>
      </c>
      <c r="G472" s="182">
        <v>0.62726099999999996</v>
      </c>
      <c r="H472" s="182">
        <v>0.67236479999999998</v>
      </c>
      <c r="I472" s="182">
        <v>4.7109300000000003E-3</v>
      </c>
      <c r="J472" s="182">
        <v>1.1490583700000001</v>
      </c>
      <c r="K472" s="182">
        <v>2</v>
      </c>
      <c r="L472" s="182">
        <v>2.2000000000000002</v>
      </c>
      <c r="M472" s="182">
        <v>2.2000000000000002</v>
      </c>
      <c r="N472" s="182">
        <v>0.02</v>
      </c>
      <c r="O472" s="182">
        <v>0.02</v>
      </c>
      <c r="P472" s="182">
        <v>11</v>
      </c>
      <c r="Q472" s="182">
        <v>545.41999999999996</v>
      </c>
      <c r="R472" s="182">
        <v>1.56</v>
      </c>
    </row>
    <row r="473" spans="2:18" x14ac:dyDescent="0.2">
      <c r="B473" s="182" t="s">
        <v>398</v>
      </c>
      <c r="C473" s="182" t="s">
        <v>399</v>
      </c>
      <c r="D473" s="182" t="s">
        <v>237</v>
      </c>
      <c r="E473" s="182">
        <v>219</v>
      </c>
      <c r="F473" s="182">
        <v>12.545441</v>
      </c>
      <c r="G473" s="182">
        <v>1.9091880000000001</v>
      </c>
      <c r="H473" s="182">
        <v>2.30383542</v>
      </c>
      <c r="I473" s="182">
        <v>0.99990316999999995</v>
      </c>
      <c r="J473" s="182">
        <v>3.1601299999999999E-2</v>
      </c>
      <c r="K473" s="182">
        <v>8</v>
      </c>
      <c r="L473" s="182">
        <v>312.10000000000002</v>
      </c>
      <c r="M473" s="182">
        <v>312.10000000000002</v>
      </c>
      <c r="N473" s="182">
        <v>4.22</v>
      </c>
      <c r="O473" s="182">
        <v>4.22</v>
      </c>
      <c r="P473" s="182">
        <v>2</v>
      </c>
      <c r="Q473" s="182">
        <v>9.86</v>
      </c>
      <c r="R473" s="182">
        <v>0.03</v>
      </c>
    </row>
    <row r="474" spans="2:18" x14ac:dyDescent="0.2">
      <c r="B474" s="182" t="s">
        <v>402</v>
      </c>
      <c r="C474" s="182" t="s">
        <v>403</v>
      </c>
      <c r="D474" s="182" t="s">
        <v>237</v>
      </c>
      <c r="E474" s="182">
        <v>255</v>
      </c>
      <c r="F474" s="182">
        <v>32.264760000000003</v>
      </c>
      <c r="G474" s="182">
        <v>0.44129600000000002</v>
      </c>
      <c r="H474" s="182">
        <v>3.04212208</v>
      </c>
      <c r="I474" s="182">
        <v>0.68260270999999995</v>
      </c>
      <c r="J474" s="182">
        <v>0.20014156999999999</v>
      </c>
      <c r="K474" s="182">
        <v>13</v>
      </c>
      <c r="L474" s="182">
        <v>183</v>
      </c>
      <c r="M474" s="182">
        <v>181.6</v>
      </c>
      <c r="N474" s="182">
        <v>1.05</v>
      </c>
      <c r="O474" s="182">
        <v>1.05</v>
      </c>
      <c r="P474" s="182">
        <v>8</v>
      </c>
      <c r="Q474" s="182">
        <v>53.65</v>
      </c>
      <c r="R474" s="182">
        <v>0.16</v>
      </c>
    </row>
    <row r="475" spans="2:18" x14ac:dyDescent="0.2">
      <c r="B475" s="182" t="s">
        <v>404</v>
      </c>
      <c r="C475" s="182" t="s">
        <v>405</v>
      </c>
      <c r="D475" s="182" t="s">
        <v>237</v>
      </c>
      <c r="E475" s="182">
        <v>131</v>
      </c>
      <c r="F475" s="182">
        <v>19.043762999999998</v>
      </c>
      <c r="G475" s="182">
        <v>5.3929999999999999E-2</v>
      </c>
      <c r="H475" s="182">
        <v>1.1092399799999999</v>
      </c>
      <c r="I475" s="182">
        <v>0.61808339000000001</v>
      </c>
      <c r="J475" s="182">
        <v>9.6559530000000005E-2</v>
      </c>
      <c r="K475" s="182">
        <v>6</v>
      </c>
      <c r="L475" s="182">
        <v>322.5</v>
      </c>
      <c r="M475" s="182">
        <v>314.5</v>
      </c>
      <c r="N475" s="182">
        <v>3.73</v>
      </c>
      <c r="O475" s="182">
        <v>3.69</v>
      </c>
      <c r="P475" s="182">
        <v>1</v>
      </c>
      <c r="Q475" s="182">
        <v>50.38</v>
      </c>
      <c r="R475" s="182">
        <v>0.08</v>
      </c>
    </row>
    <row r="476" spans="2:18" x14ac:dyDescent="0.2">
      <c r="B476" s="182" t="s">
        <v>400</v>
      </c>
      <c r="C476" s="182" t="s">
        <v>401</v>
      </c>
      <c r="D476" s="182" t="s">
        <v>237</v>
      </c>
      <c r="E476" s="182">
        <v>443</v>
      </c>
      <c r="F476" s="182">
        <v>15.318047</v>
      </c>
      <c r="G476" s="182">
        <v>0.207396</v>
      </c>
      <c r="H476" s="182">
        <v>2.66735824</v>
      </c>
      <c r="I476" s="182">
        <v>0.51672514000000003</v>
      </c>
      <c r="J476" s="182">
        <v>2.08788032</v>
      </c>
      <c r="K476" s="182">
        <v>3</v>
      </c>
      <c r="L476" s="182">
        <v>79.7</v>
      </c>
      <c r="M476" s="182">
        <v>79.7</v>
      </c>
      <c r="N476" s="182">
        <v>0.22</v>
      </c>
      <c r="O476" s="182">
        <v>0.22</v>
      </c>
      <c r="P476" s="182">
        <v>13</v>
      </c>
      <c r="Q476" s="182">
        <v>322.14</v>
      </c>
      <c r="R476" s="182">
        <v>0.67</v>
      </c>
    </row>
    <row r="477" spans="2:18" x14ac:dyDescent="0.2">
      <c r="B477" s="182" t="s">
        <v>406</v>
      </c>
      <c r="C477" s="182" t="s">
        <v>407</v>
      </c>
      <c r="D477" s="182" t="s">
        <v>237</v>
      </c>
      <c r="E477" s="182">
        <v>835</v>
      </c>
      <c r="F477" s="182">
        <v>25.272565</v>
      </c>
      <c r="G477" s="182">
        <v>9.9010000000000001E-2</v>
      </c>
      <c r="H477" s="182">
        <v>3.07336827</v>
      </c>
      <c r="I477" s="182">
        <v>3.4114480999999999</v>
      </c>
      <c r="J477" s="182">
        <v>2.6224689799999998</v>
      </c>
      <c r="K477" s="182">
        <v>4</v>
      </c>
      <c r="L477" s="182">
        <v>279.3</v>
      </c>
      <c r="M477" s="182">
        <v>279.3</v>
      </c>
      <c r="N477" s="182">
        <v>2.52</v>
      </c>
      <c r="O477" s="182">
        <v>2.52</v>
      </c>
      <c r="P477" s="182">
        <v>12</v>
      </c>
      <c r="Q477" s="182">
        <v>214.67</v>
      </c>
      <c r="R477" s="182">
        <v>0.41</v>
      </c>
    </row>
    <row r="478" spans="2:18" x14ac:dyDescent="0.2">
      <c r="B478" s="182" t="s">
        <v>408</v>
      </c>
      <c r="C478" s="182" t="s">
        <v>409</v>
      </c>
      <c r="D478" s="182" t="s">
        <v>237</v>
      </c>
      <c r="E478" s="182">
        <v>346</v>
      </c>
      <c r="F478" s="182">
        <v>18.010328999999999</v>
      </c>
      <c r="G478" s="182">
        <v>2.2241610000000001</v>
      </c>
      <c r="H478" s="182">
        <v>1.9052558900000001</v>
      </c>
      <c r="I478" s="182">
        <v>9.3340880000000001E-2</v>
      </c>
      <c r="J478" s="182">
        <v>2.2814382900000001</v>
      </c>
      <c r="K478" s="182">
        <v>6</v>
      </c>
      <c r="L478" s="182">
        <v>18.399999999999999</v>
      </c>
      <c r="M478" s="182">
        <v>18.399999999999999</v>
      </c>
      <c r="N478" s="182">
        <v>0.19</v>
      </c>
      <c r="O478" s="182">
        <v>0.19</v>
      </c>
      <c r="P478" s="182">
        <v>13</v>
      </c>
      <c r="Q478" s="182">
        <v>450.69</v>
      </c>
      <c r="R478" s="182">
        <v>1.03</v>
      </c>
    </row>
    <row r="479" spans="2:18" x14ac:dyDescent="0.2">
      <c r="B479" s="182" t="s">
        <v>1609</v>
      </c>
      <c r="C479" s="182" t="s">
        <v>1610</v>
      </c>
      <c r="D479" s="182" t="s">
        <v>103</v>
      </c>
      <c r="E479" s="182">
        <v>141</v>
      </c>
      <c r="F479" s="182"/>
      <c r="G479" s="182">
        <v>0.99327699999999997</v>
      </c>
      <c r="H479" s="182">
        <v>2.4360601800000001</v>
      </c>
      <c r="I479" s="182">
        <v>0.18229268000000001</v>
      </c>
      <c r="J479" s="182">
        <v>1.54319681</v>
      </c>
      <c r="K479" s="182">
        <v>1</v>
      </c>
      <c r="L479" s="182">
        <v>88.4</v>
      </c>
      <c r="M479" s="182">
        <v>88.4</v>
      </c>
      <c r="N479" s="182">
        <v>0.99</v>
      </c>
      <c r="O479" s="182">
        <v>0.99</v>
      </c>
      <c r="P479" s="182">
        <v>2</v>
      </c>
      <c r="Q479" s="182">
        <v>748.09</v>
      </c>
      <c r="R479" s="182">
        <v>1.04</v>
      </c>
    </row>
    <row r="480" spans="2:18" x14ac:dyDescent="0.2">
      <c r="B480" s="182" t="s">
        <v>1603</v>
      </c>
      <c r="C480" s="182" t="s">
        <v>1604</v>
      </c>
      <c r="D480" s="182" t="s">
        <v>103</v>
      </c>
      <c r="E480" s="182">
        <v>210</v>
      </c>
      <c r="F480" s="182"/>
      <c r="G480" s="182">
        <v>1.2283459999999999</v>
      </c>
      <c r="H480" s="182">
        <v>2.2171462800000001</v>
      </c>
      <c r="I480" s="182">
        <v>9.04002E-2</v>
      </c>
      <c r="J480" s="182">
        <v>5.091321E-2</v>
      </c>
      <c r="K480" s="182">
        <v>1</v>
      </c>
      <c r="L480" s="182">
        <v>29.4</v>
      </c>
      <c r="M480" s="182">
        <v>29.4</v>
      </c>
      <c r="N480" s="182">
        <v>0.15</v>
      </c>
      <c r="O480" s="182">
        <v>0.15</v>
      </c>
      <c r="P480" s="182">
        <v>2</v>
      </c>
      <c r="Q480" s="182">
        <v>16.57</v>
      </c>
      <c r="R480" s="182">
        <v>0.43</v>
      </c>
    </row>
    <row r="481" spans="2:18" x14ac:dyDescent="0.2">
      <c r="B481" s="182" t="s">
        <v>1605</v>
      </c>
      <c r="C481" s="182" t="s">
        <v>1606</v>
      </c>
      <c r="D481" s="182" t="s">
        <v>103</v>
      </c>
      <c r="E481" s="182">
        <v>231</v>
      </c>
      <c r="F481" s="182"/>
      <c r="G481" s="182">
        <v>1.5359560000000001</v>
      </c>
      <c r="H481" s="182">
        <v>2.3198395700000001</v>
      </c>
      <c r="I481" s="182">
        <v>0</v>
      </c>
      <c r="J481" s="182">
        <v>1.404502E-2</v>
      </c>
      <c r="K481" s="182"/>
      <c r="L481" s="182"/>
      <c r="M481" s="182"/>
      <c r="N481" s="182"/>
      <c r="O481" s="182"/>
      <c r="P481" s="182">
        <v>1</v>
      </c>
      <c r="Q481" s="182">
        <v>4.16</v>
      </c>
      <c r="R481" s="182">
        <v>0.01</v>
      </c>
    </row>
    <row r="482" spans="2:18" x14ac:dyDescent="0.2">
      <c r="B482" s="182" t="s">
        <v>1607</v>
      </c>
      <c r="C482" s="182" t="s">
        <v>1608</v>
      </c>
      <c r="D482" s="182" t="s">
        <v>103</v>
      </c>
      <c r="E482" s="182">
        <v>316</v>
      </c>
      <c r="F482" s="182">
        <v>0.91897899999999999</v>
      </c>
      <c r="G482" s="182">
        <v>1.796019</v>
      </c>
      <c r="H482" s="182">
        <v>2.6864108</v>
      </c>
      <c r="I482" s="182">
        <v>0.11945583999999999</v>
      </c>
      <c r="J482" s="182">
        <v>0</v>
      </c>
      <c r="K482" s="182">
        <v>1</v>
      </c>
      <c r="L482" s="182">
        <v>25.8</v>
      </c>
      <c r="M482" s="182">
        <v>25.8</v>
      </c>
      <c r="N482" s="182">
        <v>0.94</v>
      </c>
      <c r="O482" s="182">
        <v>0.94</v>
      </c>
      <c r="P482" s="182"/>
      <c r="Q482" s="182"/>
      <c r="R482" s="182"/>
    </row>
    <row r="483" spans="2:18" x14ac:dyDescent="0.2">
      <c r="B483" s="182" t="s">
        <v>529</v>
      </c>
      <c r="C483" s="182" t="s">
        <v>530</v>
      </c>
      <c r="D483" s="182" t="s">
        <v>237</v>
      </c>
      <c r="E483" s="182">
        <v>692</v>
      </c>
      <c r="F483" s="182">
        <v>25.974803999999999</v>
      </c>
      <c r="G483" s="182">
        <v>2.1025689999999999</v>
      </c>
      <c r="H483" s="182">
        <v>3.4048828000000002</v>
      </c>
      <c r="I483" s="182">
        <v>0.24647551000000001</v>
      </c>
      <c r="J483" s="182">
        <v>0.13913349999999999</v>
      </c>
      <c r="K483" s="182">
        <v>5</v>
      </c>
      <c r="L483" s="182">
        <v>24.3</v>
      </c>
      <c r="M483" s="182">
        <v>24.3</v>
      </c>
      <c r="N483" s="182">
        <v>0.09</v>
      </c>
      <c r="O483" s="182">
        <v>0.09</v>
      </c>
      <c r="P483" s="182">
        <v>4</v>
      </c>
      <c r="Q483" s="182">
        <v>13.74</v>
      </c>
      <c r="R483" s="182">
        <v>0.04</v>
      </c>
    </row>
    <row r="484" spans="2:18" x14ac:dyDescent="0.2">
      <c r="B484" s="182" t="s">
        <v>531</v>
      </c>
      <c r="C484" s="182" t="s">
        <v>532</v>
      </c>
      <c r="D484" s="182" t="s">
        <v>237</v>
      </c>
      <c r="E484" s="182">
        <v>820</v>
      </c>
      <c r="F484" s="182">
        <v>41.423895000000002</v>
      </c>
      <c r="G484" s="182">
        <v>1.728105</v>
      </c>
      <c r="H484" s="182">
        <v>4.0130404799999999</v>
      </c>
      <c r="I484" s="182">
        <v>3.6874144700000002</v>
      </c>
      <c r="J484" s="182">
        <v>4.8953485800000003</v>
      </c>
      <c r="K484" s="182">
        <v>14</v>
      </c>
      <c r="L484" s="182">
        <v>307.39999999999998</v>
      </c>
      <c r="M484" s="182">
        <v>307.39999999999998</v>
      </c>
      <c r="N484" s="182">
        <v>3.63</v>
      </c>
      <c r="O484" s="182">
        <v>3.63</v>
      </c>
      <c r="P484" s="182">
        <v>34</v>
      </c>
      <c r="Q484" s="182">
        <v>408.05</v>
      </c>
      <c r="R484" s="182">
        <v>0.85</v>
      </c>
    </row>
    <row r="485" spans="2:18" x14ac:dyDescent="0.2">
      <c r="B485" s="182" t="s">
        <v>527</v>
      </c>
      <c r="C485" s="182" t="s">
        <v>528</v>
      </c>
      <c r="D485" s="182" t="s">
        <v>237</v>
      </c>
      <c r="E485" s="182">
        <v>474</v>
      </c>
      <c r="F485" s="182">
        <v>8.6777420000000003</v>
      </c>
      <c r="G485" s="182">
        <v>1.877645</v>
      </c>
      <c r="H485" s="182">
        <v>2.0797773300000002</v>
      </c>
      <c r="I485" s="182">
        <v>9.7144699999999994E-3</v>
      </c>
      <c r="J485" s="182">
        <v>3.4495891099999998</v>
      </c>
      <c r="K485" s="182">
        <v>1</v>
      </c>
      <c r="L485" s="182">
        <v>1.4</v>
      </c>
      <c r="M485" s="182"/>
      <c r="N485" s="182">
        <v>0.02</v>
      </c>
      <c r="O485" s="182"/>
      <c r="P485" s="182">
        <v>7</v>
      </c>
      <c r="Q485" s="182">
        <v>497.44</v>
      </c>
      <c r="R485" s="182">
        <v>0.94</v>
      </c>
    </row>
    <row r="486" spans="2:18" x14ac:dyDescent="0.2">
      <c r="B486" s="182" t="s">
        <v>525</v>
      </c>
      <c r="C486" s="182" t="s">
        <v>526</v>
      </c>
      <c r="D486" s="182" t="s">
        <v>237</v>
      </c>
      <c r="E486" s="182">
        <v>943</v>
      </c>
      <c r="F486" s="182">
        <v>34.804402000000003</v>
      </c>
      <c r="G486" s="182">
        <v>0.42494999999999999</v>
      </c>
      <c r="H486" s="182">
        <v>4.8892676599999998</v>
      </c>
      <c r="I486" s="182">
        <v>0.14135729999999999</v>
      </c>
      <c r="J486" s="182">
        <v>2.0931472100000001</v>
      </c>
      <c r="K486" s="182">
        <v>6</v>
      </c>
      <c r="L486" s="182">
        <v>10.199999999999999</v>
      </c>
      <c r="M486" s="182">
        <v>10.199999999999999</v>
      </c>
      <c r="N486" s="182">
        <v>0.11</v>
      </c>
      <c r="O486" s="182">
        <v>0.11</v>
      </c>
      <c r="P486" s="182">
        <v>14</v>
      </c>
      <c r="Q486" s="182">
        <v>151.72</v>
      </c>
      <c r="R486" s="182">
        <v>0.31</v>
      </c>
    </row>
    <row r="487" spans="2:18" x14ac:dyDescent="0.2">
      <c r="B487" s="182" t="s">
        <v>521</v>
      </c>
      <c r="C487" s="182" t="s">
        <v>522</v>
      </c>
      <c r="D487" s="182" t="s">
        <v>237</v>
      </c>
      <c r="E487" s="182">
        <v>539</v>
      </c>
      <c r="F487" s="182">
        <v>17.356210000000001</v>
      </c>
      <c r="G487" s="182">
        <v>0.88529999999999998</v>
      </c>
      <c r="H487" s="182">
        <v>2.6239184099999999</v>
      </c>
      <c r="I487" s="182">
        <v>7.2843920000000006E-2</v>
      </c>
      <c r="J487" s="182">
        <v>0.62324785999999999</v>
      </c>
      <c r="K487" s="182">
        <v>3</v>
      </c>
      <c r="L487" s="182">
        <v>9.1999999999999993</v>
      </c>
      <c r="M487" s="182">
        <v>9.1999999999999993</v>
      </c>
      <c r="N487" s="182">
        <v>0.05</v>
      </c>
      <c r="O487" s="182">
        <v>0.05</v>
      </c>
      <c r="P487" s="182">
        <v>4</v>
      </c>
      <c r="Q487" s="182">
        <v>79.040000000000006</v>
      </c>
      <c r="R487" s="182">
        <v>0.16</v>
      </c>
    </row>
    <row r="488" spans="2:18" x14ac:dyDescent="0.2">
      <c r="B488" s="182" t="s">
        <v>523</v>
      </c>
      <c r="C488" s="182" t="s">
        <v>524</v>
      </c>
      <c r="D488" s="182" t="s">
        <v>237</v>
      </c>
      <c r="E488" s="182">
        <v>774</v>
      </c>
      <c r="F488" s="182">
        <v>32.121839999999999</v>
      </c>
      <c r="G488" s="182">
        <v>0.82948</v>
      </c>
      <c r="H488" s="182">
        <v>3.5214844599999999</v>
      </c>
      <c r="I488" s="182">
        <v>2.06972421</v>
      </c>
      <c r="J488" s="182">
        <v>2.4297888300000001</v>
      </c>
      <c r="K488" s="182">
        <v>9</v>
      </c>
      <c r="L488" s="182">
        <v>182.8</v>
      </c>
      <c r="M488" s="182">
        <v>177.8</v>
      </c>
      <c r="N488" s="182">
        <v>1.31</v>
      </c>
      <c r="O488" s="182">
        <v>1.29</v>
      </c>
      <c r="P488" s="182">
        <v>20</v>
      </c>
      <c r="Q488" s="182">
        <v>214.57</v>
      </c>
      <c r="R488" s="182">
        <v>0.8</v>
      </c>
    </row>
    <row r="489" spans="2:18" x14ac:dyDescent="0.2">
      <c r="B489" s="182" t="s">
        <v>1869</v>
      </c>
      <c r="C489" s="182" t="s">
        <v>1870</v>
      </c>
      <c r="D489" s="182" t="s">
        <v>103</v>
      </c>
      <c r="E489" s="182">
        <v>685</v>
      </c>
      <c r="F489" s="182">
        <v>6.6974619999999998</v>
      </c>
      <c r="G489" s="182">
        <v>3.5306289999999998</v>
      </c>
      <c r="H489" s="182">
        <v>4.6059561100000002</v>
      </c>
      <c r="I489" s="182">
        <v>2.0774343399999999</v>
      </c>
      <c r="J489" s="182">
        <v>0.55126712</v>
      </c>
      <c r="K489" s="182">
        <v>2</v>
      </c>
      <c r="L489" s="182">
        <v>207.3</v>
      </c>
      <c r="M489" s="182">
        <v>207.3</v>
      </c>
      <c r="N489" s="182">
        <v>1.03</v>
      </c>
      <c r="O489" s="182">
        <v>1.03</v>
      </c>
      <c r="P489" s="182">
        <v>3</v>
      </c>
      <c r="Q489" s="182">
        <v>55.01</v>
      </c>
      <c r="R489" s="182">
        <v>0.12</v>
      </c>
    </row>
    <row r="490" spans="2:18" x14ac:dyDescent="0.2">
      <c r="B490" s="182" t="s">
        <v>1571</v>
      </c>
      <c r="C490" s="182" t="s">
        <v>1572</v>
      </c>
      <c r="D490" s="182" t="s">
        <v>103</v>
      </c>
      <c r="E490" s="182">
        <v>402</v>
      </c>
      <c r="F490" s="182"/>
      <c r="G490" s="182">
        <v>3.5810339999999998</v>
      </c>
      <c r="H490" s="182">
        <v>2.85102491</v>
      </c>
      <c r="I490" s="182">
        <v>0.22773418000000001</v>
      </c>
      <c r="J490" s="182">
        <v>0.49640374999999998</v>
      </c>
      <c r="K490" s="182">
        <v>4</v>
      </c>
      <c r="L490" s="182">
        <v>38.700000000000003</v>
      </c>
      <c r="M490" s="182">
        <v>38.700000000000003</v>
      </c>
      <c r="N490" s="182">
        <v>0.17</v>
      </c>
      <c r="O490" s="182">
        <v>0.17</v>
      </c>
      <c r="P490" s="182">
        <v>2</v>
      </c>
      <c r="Q490" s="182">
        <v>84.4</v>
      </c>
      <c r="R490" s="182">
        <v>0.46</v>
      </c>
    </row>
    <row r="491" spans="2:18" x14ac:dyDescent="0.2">
      <c r="B491" s="182" t="s">
        <v>1567</v>
      </c>
      <c r="C491" s="182" t="s">
        <v>1568</v>
      </c>
      <c r="D491" s="182" t="s">
        <v>103</v>
      </c>
      <c r="E491" s="182">
        <v>729</v>
      </c>
      <c r="F491" s="182">
        <v>1.40418</v>
      </c>
      <c r="G491" s="182">
        <v>3.96834</v>
      </c>
      <c r="H491" s="182">
        <v>2.3274605899999998</v>
      </c>
      <c r="I491" s="182">
        <v>0.26444142999999998</v>
      </c>
      <c r="J491" s="182">
        <v>2.0997308100000001</v>
      </c>
      <c r="K491" s="182">
        <v>4</v>
      </c>
      <c r="L491" s="182">
        <v>24.8</v>
      </c>
      <c r="M491" s="182">
        <v>24.8</v>
      </c>
      <c r="N491" s="182">
        <v>0.21</v>
      </c>
      <c r="O491" s="182">
        <v>0.21</v>
      </c>
      <c r="P491" s="182">
        <v>6</v>
      </c>
      <c r="Q491" s="182">
        <v>196.87</v>
      </c>
      <c r="R491" s="182">
        <v>0.78</v>
      </c>
    </row>
    <row r="492" spans="2:18" x14ac:dyDescent="0.2">
      <c r="B492" s="182" t="s">
        <v>1565</v>
      </c>
      <c r="C492" s="182" t="s">
        <v>1566</v>
      </c>
      <c r="D492" s="182" t="s">
        <v>103</v>
      </c>
      <c r="E492" s="182">
        <v>942</v>
      </c>
      <c r="F492" s="182"/>
      <c r="G492" s="182">
        <v>4.5766999999999998</v>
      </c>
      <c r="H492" s="182">
        <v>2.0687268400000001</v>
      </c>
      <c r="I492" s="182">
        <v>0.15692386</v>
      </c>
      <c r="J492" s="182">
        <v>0.97349560000000002</v>
      </c>
      <c r="K492" s="182">
        <v>4</v>
      </c>
      <c r="L492" s="182">
        <v>11.4</v>
      </c>
      <c r="M492" s="182">
        <v>11.4</v>
      </c>
      <c r="N492" s="182">
        <v>7.0000000000000007E-2</v>
      </c>
      <c r="O492" s="182">
        <v>7.0000000000000007E-2</v>
      </c>
      <c r="P492" s="182">
        <v>3</v>
      </c>
      <c r="Q492" s="182">
        <v>70.64</v>
      </c>
      <c r="R492" s="182">
        <v>0.24</v>
      </c>
    </row>
    <row r="493" spans="2:18" x14ac:dyDescent="0.2">
      <c r="B493" s="182" t="s">
        <v>1573</v>
      </c>
      <c r="C493" s="182" t="s">
        <v>1574</v>
      </c>
      <c r="D493" s="182" t="s">
        <v>103</v>
      </c>
      <c r="E493" s="182">
        <v>1181</v>
      </c>
      <c r="F493" s="182">
        <v>4.299919</v>
      </c>
      <c r="G493" s="182">
        <v>1.718377</v>
      </c>
      <c r="H493" s="182">
        <v>4.1534578399999997</v>
      </c>
      <c r="I493" s="182">
        <v>1.3523746999999999</v>
      </c>
      <c r="J493" s="182">
        <v>0.23349849</v>
      </c>
      <c r="K493" s="182">
        <v>2</v>
      </c>
      <c r="L493" s="182">
        <v>78.3</v>
      </c>
      <c r="M493" s="182">
        <v>78.3</v>
      </c>
      <c r="N493" s="182">
        <v>1.49</v>
      </c>
      <c r="O493" s="182">
        <v>1.49</v>
      </c>
      <c r="P493" s="182">
        <v>1</v>
      </c>
      <c r="Q493" s="182">
        <v>13.51</v>
      </c>
      <c r="R493" s="182">
        <v>0.03</v>
      </c>
    </row>
    <row r="494" spans="2:18" x14ac:dyDescent="0.2">
      <c r="B494" s="182" t="s">
        <v>1553</v>
      </c>
      <c r="C494" s="182" t="s">
        <v>1554</v>
      </c>
      <c r="D494" s="182" t="s">
        <v>103</v>
      </c>
      <c r="E494" s="182">
        <v>1952</v>
      </c>
      <c r="F494" s="182">
        <v>9.6277729999999995</v>
      </c>
      <c r="G494" s="182">
        <v>0.59823099999999996</v>
      </c>
      <c r="H494" s="182">
        <v>4.45410722</v>
      </c>
      <c r="I494" s="182">
        <v>1.2640520000000001E-2</v>
      </c>
      <c r="J494" s="182">
        <v>0.97700684999999998</v>
      </c>
      <c r="K494" s="182">
        <v>2</v>
      </c>
      <c r="L494" s="182">
        <v>0.4</v>
      </c>
      <c r="M494" s="182">
        <v>0.4</v>
      </c>
      <c r="N494" s="182">
        <v>0</v>
      </c>
      <c r="O494" s="182">
        <v>0</v>
      </c>
      <c r="P494" s="182">
        <v>4</v>
      </c>
      <c r="Q494" s="182">
        <v>34.21</v>
      </c>
      <c r="R494" s="182">
        <v>0.08</v>
      </c>
    </row>
    <row r="495" spans="2:18" x14ac:dyDescent="0.2">
      <c r="B495" s="182" t="s">
        <v>1559</v>
      </c>
      <c r="C495" s="182" t="s">
        <v>1560</v>
      </c>
      <c r="D495" s="182" t="s">
        <v>103</v>
      </c>
      <c r="E495" s="182">
        <v>792</v>
      </c>
      <c r="F495" s="182">
        <v>7.1163000000000004E-2</v>
      </c>
      <c r="G495" s="182">
        <v>3.8329970000000002</v>
      </c>
      <c r="H495" s="182">
        <v>2.3244121799999999</v>
      </c>
      <c r="I495" s="182">
        <v>4.2676390000000002E-2</v>
      </c>
      <c r="J495" s="182">
        <v>0.68206138999999999</v>
      </c>
      <c r="K495" s="182">
        <v>6</v>
      </c>
      <c r="L495" s="182">
        <v>3.7</v>
      </c>
      <c r="M495" s="182">
        <v>3.7</v>
      </c>
      <c r="N495" s="182">
        <v>0.08</v>
      </c>
      <c r="O495" s="182">
        <v>0.08</v>
      </c>
      <c r="P495" s="182">
        <v>2</v>
      </c>
      <c r="Q495" s="182">
        <v>58.86</v>
      </c>
      <c r="R495" s="182">
        <v>0.17</v>
      </c>
    </row>
    <row r="496" spans="2:18" x14ac:dyDescent="0.2">
      <c r="B496" s="182" t="s">
        <v>1557</v>
      </c>
      <c r="C496" s="182" t="s">
        <v>1558</v>
      </c>
      <c r="D496" s="182" t="s">
        <v>103</v>
      </c>
      <c r="E496" s="182">
        <v>992</v>
      </c>
      <c r="F496" s="182">
        <v>5.0716919999999996</v>
      </c>
      <c r="G496" s="182">
        <v>0.71218899999999996</v>
      </c>
      <c r="H496" s="182">
        <v>2.8304481500000001</v>
      </c>
      <c r="I496" s="182">
        <v>0.1164859</v>
      </c>
      <c r="J496" s="182">
        <v>1.67750233</v>
      </c>
      <c r="K496" s="182">
        <v>5</v>
      </c>
      <c r="L496" s="182">
        <v>8</v>
      </c>
      <c r="M496" s="182">
        <v>8</v>
      </c>
      <c r="N496" s="182">
        <v>1.49</v>
      </c>
      <c r="O496" s="182">
        <v>1.49</v>
      </c>
      <c r="P496" s="182">
        <v>2</v>
      </c>
      <c r="Q496" s="182">
        <v>115.58</v>
      </c>
      <c r="R496" s="182">
        <v>0.28000000000000003</v>
      </c>
    </row>
    <row r="497" spans="2:18" x14ac:dyDescent="0.2">
      <c r="B497" s="182" t="s">
        <v>392</v>
      </c>
      <c r="C497" s="182" t="s">
        <v>393</v>
      </c>
      <c r="D497" s="182" t="s">
        <v>237</v>
      </c>
      <c r="E497" s="182">
        <v>927</v>
      </c>
      <c r="F497" s="182">
        <v>9.7989390000000007</v>
      </c>
      <c r="G497" s="182">
        <v>3.9903240000000002</v>
      </c>
      <c r="H497" s="182">
        <v>2.1626559599999999</v>
      </c>
      <c r="I497" s="182">
        <v>0.36906222</v>
      </c>
      <c r="J497" s="182">
        <v>0.20979751999999999</v>
      </c>
      <c r="K497" s="182">
        <v>5</v>
      </c>
      <c r="L497" s="182">
        <v>27.2</v>
      </c>
      <c r="M497" s="182">
        <v>0.5</v>
      </c>
      <c r="N497" s="182">
        <v>0.27</v>
      </c>
      <c r="O497" s="182">
        <v>0</v>
      </c>
      <c r="P497" s="182">
        <v>2</v>
      </c>
      <c r="Q497" s="182">
        <v>15.47</v>
      </c>
      <c r="R497" s="182">
        <v>0.04</v>
      </c>
    </row>
    <row r="498" spans="2:18" x14ac:dyDescent="0.2">
      <c r="B498" s="182" t="s">
        <v>1561</v>
      </c>
      <c r="C498" s="182" t="s">
        <v>1562</v>
      </c>
      <c r="D498" s="182" t="s">
        <v>103</v>
      </c>
      <c r="E498" s="182">
        <v>1023</v>
      </c>
      <c r="F498" s="182">
        <v>1.1536770000000001</v>
      </c>
      <c r="G498" s="182">
        <v>5.8514290000000004</v>
      </c>
      <c r="H498" s="182">
        <v>3.1055671</v>
      </c>
      <c r="I498" s="182">
        <v>8.7313219999999997E-2</v>
      </c>
      <c r="J498" s="182">
        <v>0.74263055</v>
      </c>
      <c r="K498" s="182">
        <v>3</v>
      </c>
      <c r="L498" s="182">
        <v>5.8</v>
      </c>
      <c r="M498" s="182">
        <v>2.2000000000000002</v>
      </c>
      <c r="N498" s="182">
        <v>0.05</v>
      </c>
      <c r="O498" s="182">
        <v>0.02</v>
      </c>
      <c r="P498" s="182">
        <v>3</v>
      </c>
      <c r="Q498" s="182">
        <v>49.62</v>
      </c>
      <c r="R498" s="182">
        <v>0.16</v>
      </c>
    </row>
    <row r="499" spans="2:18" x14ac:dyDescent="0.2">
      <c r="B499" s="182" t="s">
        <v>1569</v>
      </c>
      <c r="C499" s="182" t="s">
        <v>1570</v>
      </c>
      <c r="D499" s="182" t="s">
        <v>103</v>
      </c>
      <c r="E499" s="182">
        <v>775</v>
      </c>
      <c r="F499" s="182">
        <v>1.5232939999999999</v>
      </c>
      <c r="G499" s="182">
        <v>3.4748359999999998</v>
      </c>
      <c r="H499" s="182">
        <v>1.8871559600000001</v>
      </c>
      <c r="I499" s="182">
        <v>5.3385710000000003E-2</v>
      </c>
      <c r="J499" s="182">
        <v>0.77862092000000005</v>
      </c>
      <c r="K499" s="182">
        <v>5</v>
      </c>
      <c r="L499" s="182">
        <v>4.7</v>
      </c>
      <c r="M499" s="182">
        <v>4.7</v>
      </c>
      <c r="N499" s="182">
        <v>0.04</v>
      </c>
      <c r="O499" s="182">
        <v>0.04</v>
      </c>
      <c r="P499" s="182">
        <v>6</v>
      </c>
      <c r="Q499" s="182">
        <v>68.67</v>
      </c>
      <c r="R499" s="182">
        <v>0.18</v>
      </c>
    </row>
    <row r="500" spans="2:18" x14ac:dyDescent="0.2">
      <c r="B500" s="182" t="s">
        <v>1563</v>
      </c>
      <c r="C500" s="182" t="s">
        <v>1564</v>
      </c>
      <c r="D500" s="182" t="s">
        <v>103</v>
      </c>
      <c r="E500" s="182">
        <v>882</v>
      </c>
      <c r="F500" s="182">
        <v>3.1804860000000001</v>
      </c>
      <c r="G500" s="182">
        <v>1.552656</v>
      </c>
      <c r="H500" s="182">
        <v>2.72451592</v>
      </c>
      <c r="I500" s="182">
        <v>0.1582991</v>
      </c>
      <c r="J500" s="182">
        <v>1.843409E-2</v>
      </c>
      <c r="K500" s="182">
        <v>3</v>
      </c>
      <c r="L500" s="182">
        <v>12.3</v>
      </c>
      <c r="M500" s="182">
        <v>12.3</v>
      </c>
      <c r="N500" s="182">
        <v>0.04</v>
      </c>
      <c r="O500" s="182">
        <v>0.04</v>
      </c>
      <c r="P500" s="182">
        <v>1</v>
      </c>
      <c r="Q500" s="182">
        <v>1.43</v>
      </c>
      <c r="R500" s="182">
        <v>0</v>
      </c>
    </row>
    <row r="501" spans="2:18" x14ac:dyDescent="0.2">
      <c r="B501" s="182" t="s">
        <v>1555</v>
      </c>
      <c r="C501" s="182" t="s">
        <v>1556</v>
      </c>
      <c r="D501" s="182" t="s">
        <v>103</v>
      </c>
      <c r="E501" s="182">
        <v>1510</v>
      </c>
      <c r="F501" s="182">
        <v>7.3539240000000001</v>
      </c>
      <c r="G501" s="182">
        <v>2.721676</v>
      </c>
      <c r="H501" s="182">
        <v>4.8795508600000002</v>
      </c>
      <c r="I501" s="182">
        <v>2.5839768400000001</v>
      </c>
      <c r="J501" s="182">
        <v>0.99544094999999999</v>
      </c>
      <c r="K501" s="182">
        <v>3</v>
      </c>
      <c r="L501" s="182">
        <v>117</v>
      </c>
      <c r="M501" s="182">
        <v>40</v>
      </c>
      <c r="N501" s="182">
        <v>2.16</v>
      </c>
      <c r="O501" s="182">
        <v>1.1599999999999999</v>
      </c>
      <c r="P501" s="182">
        <v>1</v>
      </c>
      <c r="Q501" s="182">
        <v>45.06</v>
      </c>
      <c r="R501" s="182">
        <v>0.11</v>
      </c>
    </row>
    <row r="502" spans="2:18" x14ac:dyDescent="0.2">
      <c r="B502" s="182" t="s">
        <v>410</v>
      </c>
      <c r="C502" s="182" t="s">
        <v>411</v>
      </c>
      <c r="D502" s="182" t="s">
        <v>237</v>
      </c>
      <c r="E502" s="182">
        <v>879</v>
      </c>
      <c r="F502" s="182">
        <v>10.850985</v>
      </c>
      <c r="G502" s="182">
        <v>3.879302</v>
      </c>
      <c r="H502" s="182">
        <v>1.87534337</v>
      </c>
      <c r="I502" s="182">
        <v>0.86736676000000001</v>
      </c>
      <c r="J502" s="182">
        <v>1.8363866499999999</v>
      </c>
      <c r="K502" s="182">
        <v>8</v>
      </c>
      <c r="L502" s="182">
        <v>67.400000000000006</v>
      </c>
      <c r="M502" s="182">
        <v>60.8</v>
      </c>
      <c r="N502" s="182">
        <v>0.92</v>
      </c>
      <c r="O502" s="182">
        <v>0.9</v>
      </c>
      <c r="P502" s="182">
        <v>8</v>
      </c>
      <c r="Q502" s="182">
        <v>142.80000000000001</v>
      </c>
      <c r="R502" s="182">
        <v>0.37</v>
      </c>
    </row>
    <row r="503" spans="2:18" x14ac:dyDescent="0.2">
      <c r="B503" s="182" t="s">
        <v>1599</v>
      </c>
      <c r="C503" s="182" t="s">
        <v>1600</v>
      </c>
      <c r="D503" s="182" t="s">
        <v>103</v>
      </c>
      <c r="E503" s="182">
        <v>1274</v>
      </c>
      <c r="F503" s="182">
        <v>8.2317149999999994</v>
      </c>
      <c r="G503" s="182">
        <v>3.4462079999999999</v>
      </c>
      <c r="H503" s="182">
        <v>2.89160686</v>
      </c>
      <c r="I503" s="182">
        <v>0.76412236</v>
      </c>
      <c r="J503" s="182">
        <v>2.3815090699999999</v>
      </c>
      <c r="K503" s="182">
        <v>7</v>
      </c>
      <c r="L503" s="182">
        <v>41</v>
      </c>
      <c r="M503" s="182">
        <v>41</v>
      </c>
      <c r="N503" s="182">
        <v>1.1599999999999999</v>
      </c>
      <c r="O503" s="182">
        <v>1.1599999999999999</v>
      </c>
      <c r="P503" s="182">
        <v>5</v>
      </c>
      <c r="Q503" s="182">
        <v>127.77</v>
      </c>
      <c r="R503" s="182">
        <v>0.33</v>
      </c>
    </row>
    <row r="504" spans="2:18" x14ac:dyDescent="0.2">
      <c r="B504" s="182" t="s">
        <v>1593</v>
      </c>
      <c r="C504" s="182" t="s">
        <v>1594</v>
      </c>
      <c r="D504" s="182" t="s">
        <v>103</v>
      </c>
      <c r="E504" s="182">
        <v>1393</v>
      </c>
      <c r="F504" s="182">
        <v>6.2044930000000003</v>
      </c>
      <c r="G504" s="182">
        <v>2.3352110000000001</v>
      </c>
      <c r="H504" s="182">
        <v>2.5195103900000002</v>
      </c>
      <c r="I504" s="182">
        <v>0.33032136000000001</v>
      </c>
      <c r="J504" s="182">
        <v>1.7832789099999999</v>
      </c>
      <c r="K504" s="182">
        <v>3</v>
      </c>
      <c r="L504" s="182">
        <v>16.2</v>
      </c>
      <c r="M504" s="182">
        <v>15.1</v>
      </c>
      <c r="N504" s="182">
        <v>0.23</v>
      </c>
      <c r="O504" s="182">
        <v>0.09</v>
      </c>
      <c r="P504" s="182">
        <v>5</v>
      </c>
      <c r="Q504" s="182">
        <v>87.5</v>
      </c>
      <c r="R504" s="182">
        <v>0.22</v>
      </c>
    </row>
    <row r="505" spans="2:18" x14ac:dyDescent="0.2">
      <c r="B505" s="182" t="s">
        <v>1601</v>
      </c>
      <c r="C505" s="182" t="s">
        <v>1602</v>
      </c>
      <c r="D505" s="182" t="s">
        <v>103</v>
      </c>
      <c r="E505" s="182">
        <v>1428</v>
      </c>
      <c r="F505" s="182">
        <v>5.7515090000000004</v>
      </c>
      <c r="G505" s="182">
        <v>1.2429600000000001</v>
      </c>
      <c r="H505" s="182">
        <v>3.11242602</v>
      </c>
      <c r="I505" s="182">
        <v>0.16442917000000001</v>
      </c>
      <c r="J505" s="182">
        <v>1.90485613</v>
      </c>
      <c r="K505" s="182">
        <v>5</v>
      </c>
      <c r="L505" s="182">
        <v>7.9</v>
      </c>
      <c r="M505" s="182">
        <v>7.9</v>
      </c>
      <c r="N505" s="182">
        <v>0.12</v>
      </c>
      <c r="O505" s="182">
        <v>0.12</v>
      </c>
      <c r="P505" s="182">
        <v>5</v>
      </c>
      <c r="Q505" s="182">
        <v>91.18</v>
      </c>
      <c r="R505" s="182">
        <v>0.24</v>
      </c>
    </row>
    <row r="506" spans="2:18" x14ac:dyDescent="0.2">
      <c r="B506" s="182" t="s">
        <v>1597</v>
      </c>
      <c r="C506" s="182" t="s">
        <v>1598</v>
      </c>
      <c r="D506" s="182" t="s">
        <v>103</v>
      </c>
      <c r="E506" s="182">
        <v>423</v>
      </c>
      <c r="F506" s="182">
        <v>2.949163</v>
      </c>
      <c r="G506" s="182">
        <v>1.4616150000000001</v>
      </c>
      <c r="H506" s="182">
        <v>1.53125416</v>
      </c>
      <c r="I506" s="182">
        <v>1.99584154</v>
      </c>
      <c r="J506" s="182">
        <v>0.80758876999999996</v>
      </c>
      <c r="K506" s="182">
        <v>4</v>
      </c>
      <c r="L506" s="182">
        <v>322.5</v>
      </c>
      <c r="M506" s="182">
        <v>8.9</v>
      </c>
      <c r="N506" s="182">
        <v>2</v>
      </c>
      <c r="O506" s="182">
        <v>1.0900000000000001</v>
      </c>
      <c r="P506" s="182">
        <v>4</v>
      </c>
      <c r="Q506" s="182">
        <v>130.5</v>
      </c>
      <c r="R506" s="182">
        <v>0.95</v>
      </c>
    </row>
    <row r="507" spans="2:18" x14ac:dyDescent="0.2">
      <c r="B507" s="182" t="s">
        <v>1595</v>
      </c>
      <c r="C507" s="182" t="s">
        <v>1596</v>
      </c>
      <c r="D507" s="182" t="s">
        <v>103</v>
      </c>
      <c r="E507" s="182">
        <v>1428</v>
      </c>
      <c r="F507" s="182">
        <v>8.815353</v>
      </c>
      <c r="G507" s="182">
        <v>1.6078429999999999</v>
      </c>
      <c r="H507" s="182">
        <v>3.5904547199999999</v>
      </c>
      <c r="I507" s="182">
        <v>4.3785313099999996</v>
      </c>
      <c r="J507" s="182">
        <v>9.2407467600000004</v>
      </c>
      <c r="K507" s="182">
        <v>7</v>
      </c>
      <c r="L507" s="182">
        <v>209.6</v>
      </c>
      <c r="M507" s="182">
        <v>208.8</v>
      </c>
      <c r="N507" s="182">
        <v>2.25</v>
      </c>
      <c r="O507" s="182">
        <v>2.2400000000000002</v>
      </c>
      <c r="P507" s="182">
        <v>17</v>
      </c>
      <c r="Q507" s="182">
        <v>442.31</v>
      </c>
      <c r="R507" s="182">
        <v>1.1200000000000001</v>
      </c>
    </row>
    <row r="508" spans="2:18" x14ac:dyDescent="0.2">
      <c r="B508" s="182">
        <v>9032</v>
      </c>
      <c r="C508" s="182" t="s">
        <v>781</v>
      </c>
      <c r="D508" s="182" t="s">
        <v>103</v>
      </c>
      <c r="E508" s="182">
        <v>730</v>
      </c>
      <c r="F508" s="182">
        <v>7.3468210000000003</v>
      </c>
      <c r="G508" s="182">
        <v>3.5513680000000001</v>
      </c>
      <c r="H508" s="182">
        <v>4.41162001</v>
      </c>
      <c r="I508" s="182">
        <v>1.18240067</v>
      </c>
      <c r="J508" s="182">
        <v>0.80495532999999997</v>
      </c>
      <c r="K508" s="182">
        <v>3</v>
      </c>
      <c r="L508" s="182">
        <v>110.7</v>
      </c>
      <c r="M508" s="182">
        <v>110.7</v>
      </c>
      <c r="N508" s="182">
        <v>0.93</v>
      </c>
      <c r="O508" s="182">
        <v>0.93</v>
      </c>
      <c r="P508" s="182">
        <v>6</v>
      </c>
      <c r="Q508" s="182">
        <v>75.37</v>
      </c>
      <c r="R508" s="182">
        <v>0.14000000000000001</v>
      </c>
    </row>
    <row r="509" spans="2:18" x14ac:dyDescent="0.2">
      <c r="B509" s="182">
        <v>9033</v>
      </c>
      <c r="C509" s="182" t="s">
        <v>782</v>
      </c>
      <c r="D509" s="182" t="s">
        <v>103</v>
      </c>
      <c r="E509" s="182">
        <v>1163</v>
      </c>
      <c r="F509" s="182">
        <v>2.3553359999999999</v>
      </c>
      <c r="G509" s="182">
        <v>1.5010790000000001</v>
      </c>
      <c r="H509" s="182">
        <v>3.14367222</v>
      </c>
      <c r="I509" s="182">
        <v>1.3396463999999999</v>
      </c>
      <c r="J509" s="182">
        <v>0.17380714999999999</v>
      </c>
      <c r="K509" s="182">
        <v>2</v>
      </c>
      <c r="L509" s="182">
        <v>78.7</v>
      </c>
      <c r="M509" s="182">
        <v>78.7</v>
      </c>
      <c r="N509" s="182">
        <v>1.03</v>
      </c>
      <c r="O509" s="182">
        <v>1.03</v>
      </c>
      <c r="P509" s="182">
        <v>2</v>
      </c>
      <c r="Q509" s="182">
        <v>10.210000000000001</v>
      </c>
      <c r="R509" s="182">
        <v>0.03</v>
      </c>
    </row>
    <row r="510" spans="2:18" x14ac:dyDescent="0.2">
      <c r="B510" s="182">
        <v>9029</v>
      </c>
      <c r="C510" s="182" t="s">
        <v>779</v>
      </c>
      <c r="D510" s="182" t="s">
        <v>103</v>
      </c>
      <c r="E510" s="182">
        <v>809</v>
      </c>
      <c r="F510" s="182">
        <v>4.0765200000000004</v>
      </c>
      <c r="G510" s="182">
        <v>2.5059680000000002</v>
      </c>
      <c r="H510" s="182">
        <v>3.4294606000000001</v>
      </c>
      <c r="I510" s="182">
        <v>2.9536389000000001</v>
      </c>
      <c r="J510" s="182">
        <v>0</v>
      </c>
      <c r="K510" s="182">
        <v>4</v>
      </c>
      <c r="L510" s="182">
        <v>249.6</v>
      </c>
      <c r="M510" s="182">
        <v>249.6</v>
      </c>
      <c r="N510" s="182">
        <v>2.2599999999999998</v>
      </c>
      <c r="O510" s="182">
        <v>2.2599999999999998</v>
      </c>
      <c r="P510" s="182"/>
      <c r="Q510" s="182"/>
      <c r="R510" s="182"/>
    </row>
    <row r="511" spans="2:18" x14ac:dyDescent="0.2">
      <c r="B511" s="182">
        <v>9020</v>
      </c>
      <c r="C511" s="182" t="s">
        <v>775</v>
      </c>
      <c r="D511" s="182" t="s">
        <v>103</v>
      </c>
      <c r="E511" s="182">
        <v>937</v>
      </c>
      <c r="F511" s="182">
        <v>1.2992170000000001</v>
      </c>
      <c r="G511" s="182">
        <v>2.177241</v>
      </c>
      <c r="H511" s="182">
        <v>4.6419654499999998</v>
      </c>
      <c r="I511" s="182">
        <v>1.375242E-2</v>
      </c>
      <c r="J511" s="182">
        <v>0.1641512</v>
      </c>
      <c r="K511" s="182">
        <v>4</v>
      </c>
      <c r="L511" s="182">
        <v>1</v>
      </c>
      <c r="M511" s="182">
        <v>1</v>
      </c>
      <c r="N511" s="182">
        <v>0</v>
      </c>
      <c r="O511" s="182">
        <v>0</v>
      </c>
      <c r="P511" s="182">
        <v>2</v>
      </c>
      <c r="Q511" s="182">
        <v>11.97</v>
      </c>
      <c r="R511" s="182">
        <v>0.03</v>
      </c>
    </row>
    <row r="512" spans="2:18" x14ac:dyDescent="0.2">
      <c r="B512" s="182">
        <v>9027</v>
      </c>
      <c r="C512" s="182" t="s">
        <v>778</v>
      </c>
      <c r="D512" s="182" t="s">
        <v>103</v>
      </c>
      <c r="E512" s="182">
        <v>768</v>
      </c>
      <c r="F512" s="182">
        <v>1.2961720000000001</v>
      </c>
      <c r="G512" s="182">
        <v>4.3725110000000003</v>
      </c>
      <c r="H512" s="182">
        <v>4.0010373699999997</v>
      </c>
      <c r="I512" s="182">
        <v>0.98878418999999995</v>
      </c>
      <c r="J512" s="182">
        <v>3.1513518500000002</v>
      </c>
      <c r="K512" s="182">
        <v>5</v>
      </c>
      <c r="L512" s="182">
        <v>88</v>
      </c>
      <c r="M512" s="182">
        <v>88</v>
      </c>
      <c r="N512" s="182">
        <v>1.1399999999999999</v>
      </c>
      <c r="O512" s="182">
        <v>1.1399999999999999</v>
      </c>
      <c r="P512" s="182">
        <v>8</v>
      </c>
      <c r="Q512" s="182">
        <v>280.47000000000003</v>
      </c>
      <c r="R512" s="182">
        <v>0.56000000000000005</v>
      </c>
    </row>
    <row r="513" spans="2:18" x14ac:dyDescent="0.2">
      <c r="B513" s="182">
        <v>9034</v>
      </c>
      <c r="C513" s="182" t="s">
        <v>783</v>
      </c>
      <c r="D513" s="182" t="s">
        <v>103</v>
      </c>
      <c r="E513" s="182">
        <v>486</v>
      </c>
      <c r="F513" s="182">
        <v>1.270821</v>
      </c>
      <c r="G513" s="182">
        <v>2.70817</v>
      </c>
      <c r="H513" s="182">
        <v>1.76636273</v>
      </c>
      <c r="I513" s="182">
        <v>0.42909006</v>
      </c>
      <c r="J513" s="182">
        <v>0.63641506999999997</v>
      </c>
      <c r="K513" s="182">
        <v>2</v>
      </c>
      <c r="L513" s="182">
        <v>60.3</v>
      </c>
      <c r="M513" s="182">
        <v>60.3</v>
      </c>
      <c r="N513" s="182">
        <v>1.02</v>
      </c>
      <c r="O513" s="182">
        <v>1.02</v>
      </c>
      <c r="P513" s="182">
        <v>3</v>
      </c>
      <c r="Q513" s="182">
        <v>89.51</v>
      </c>
      <c r="R513" s="182">
        <v>0.19</v>
      </c>
    </row>
    <row r="514" spans="2:18" x14ac:dyDescent="0.2">
      <c r="B514" s="182">
        <v>9017</v>
      </c>
      <c r="C514" s="182" t="s">
        <v>773</v>
      </c>
      <c r="D514" s="182" t="s">
        <v>103</v>
      </c>
      <c r="E514" s="182">
        <v>488</v>
      </c>
      <c r="F514" s="182">
        <v>4.2799519999999998</v>
      </c>
      <c r="G514" s="182">
        <v>0.53894299999999995</v>
      </c>
      <c r="H514" s="182">
        <v>2.4768326599999999</v>
      </c>
      <c r="I514" s="182">
        <v>0.96438095999999995</v>
      </c>
      <c r="J514" s="182">
        <v>0</v>
      </c>
      <c r="K514" s="182">
        <v>3</v>
      </c>
      <c r="L514" s="182">
        <v>135.1</v>
      </c>
      <c r="M514" s="182">
        <v>135.1</v>
      </c>
      <c r="N514" s="182">
        <v>2.11</v>
      </c>
      <c r="O514" s="182">
        <v>2.11</v>
      </c>
      <c r="P514" s="182"/>
      <c r="Q514" s="182"/>
      <c r="R514" s="182"/>
    </row>
    <row r="515" spans="2:18" x14ac:dyDescent="0.2">
      <c r="B515" s="182">
        <v>9022</v>
      </c>
      <c r="C515" s="182" t="s">
        <v>776</v>
      </c>
      <c r="D515" s="182" t="s">
        <v>103</v>
      </c>
      <c r="E515" s="182">
        <v>996</v>
      </c>
      <c r="F515" s="182">
        <v>4.2364360000000003</v>
      </c>
      <c r="G515" s="182">
        <v>1.2616609999999999</v>
      </c>
      <c r="H515" s="182">
        <v>3.81851385</v>
      </c>
      <c r="I515" s="182">
        <v>3.7500794399999999</v>
      </c>
      <c r="J515" s="182">
        <v>1.2780970199999999</v>
      </c>
      <c r="K515" s="182">
        <v>2</v>
      </c>
      <c r="L515" s="182">
        <v>257.39999999999998</v>
      </c>
      <c r="M515" s="182">
        <v>23</v>
      </c>
      <c r="N515" s="182">
        <v>2.27</v>
      </c>
      <c r="O515" s="182">
        <v>1.28</v>
      </c>
      <c r="P515" s="182">
        <v>2</v>
      </c>
      <c r="Q515" s="182">
        <v>87.71</v>
      </c>
      <c r="R515" s="182">
        <v>0.18</v>
      </c>
    </row>
    <row r="516" spans="2:18" x14ac:dyDescent="0.2">
      <c r="B516" s="182">
        <v>9030</v>
      </c>
      <c r="C516" s="182" t="s">
        <v>780</v>
      </c>
      <c r="D516" s="182" t="s">
        <v>103</v>
      </c>
      <c r="E516" s="182">
        <v>419</v>
      </c>
      <c r="F516" s="182">
        <v>3.965881</v>
      </c>
      <c r="G516" s="182">
        <v>3.1306780000000001</v>
      </c>
      <c r="H516" s="182">
        <v>4.0054194499999998</v>
      </c>
      <c r="I516" s="182">
        <v>2.8470430000000001E-2</v>
      </c>
      <c r="J516" s="182">
        <v>0</v>
      </c>
      <c r="K516" s="182">
        <v>1</v>
      </c>
      <c r="L516" s="182">
        <v>4.5999999999999996</v>
      </c>
      <c r="M516" s="182">
        <v>4.5999999999999996</v>
      </c>
      <c r="N516" s="182">
        <v>0.03</v>
      </c>
      <c r="O516" s="182">
        <v>0.03</v>
      </c>
      <c r="P516" s="182"/>
      <c r="Q516" s="182"/>
      <c r="R516" s="182"/>
    </row>
    <row r="517" spans="2:18" x14ac:dyDescent="0.2">
      <c r="B517" s="182">
        <v>9016</v>
      </c>
      <c r="C517" s="182" t="s">
        <v>772</v>
      </c>
      <c r="D517" s="182" t="s">
        <v>103</v>
      </c>
      <c r="E517" s="182">
        <v>626</v>
      </c>
      <c r="F517" s="182">
        <v>1.400093</v>
      </c>
      <c r="G517" s="182">
        <v>2.510249</v>
      </c>
      <c r="H517" s="182">
        <v>2.2215283700000001</v>
      </c>
      <c r="I517" s="182">
        <v>0.97005748999999997</v>
      </c>
      <c r="J517" s="182">
        <v>0</v>
      </c>
      <c r="K517" s="182">
        <v>2</v>
      </c>
      <c r="L517" s="182">
        <v>105.9</v>
      </c>
      <c r="M517" s="182">
        <v>105.9</v>
      </c>
      <c r="N517" s="182">
        <v>2.14</v>
      </c>
      <c r="O517" s="182">
        <v>2.14</v>
      </c>
      <c r="P517" s="182"/>
      <c r="Q517" s="182"/>
      <c r="R517" s="182"/>
    </row>
    <row r="518" spans="2:18" x14ac:dyDescent="0.2">
      <c r="B518" s="182">
        <v>9019</v>
      </c>
      <c r="C518" s="182" t="s">
        <v>774</v>
      </c>
      <c r="D518" s="182" t="s">
        <v>103</v>
      </c>
      <c r="E518" s="182">
        <v>1050</v>
      </c>
      <c r="F518" s="182">
        <v>3.6278299999999999</v>
      </c>
      <c r="G518" s="182">
        <v>2.7249370000000002</v>
      </c>
      <c r="H518" s="182">
        <v>3.6199861900000001</v>
      </c>
      <c r="I518" s="182">
        <v>2.25378715</v>
      </c>
      <c r="J518" s="182">
        <v>0.35112555000000001</v>
      </c>
      <c r="K518" s="182">
        <v>13</v>
      </c>
      <c r="L518" s="182">
        <v>146.69999999999999</v>
      </c>
      <c r="M518" s="182">
        <v>146.69999999999999</v>
      </c>
      <c r="N518" s="182">
        <v>1.0900000000000001</v>
      </c>
      <c r="O518" s="182">
        <v>1.0900000000000001</v>
      </c>
      <c r="P518" s="182">
        <v>1</v>
      </c>
      <c r="Q518" s="182">
        <v>22.86</v>
      </c>
      <c r="R518" s="182">
        <v>0.05</v>
      </c>
    </row>
    <row r="519" spans="2:18" x14ac:dyDescent="0.2">
      <c r="B519" s="182">
        <v>9025</v>
      </c>
      <c r="C519" s="182" t="s">
        <v>777</v>
      </c>
      <c r="D519" s="182" t="s">
        <v>103</v>
      </c>
      <c r="E519" s="182">
        <v>2373</v>
      </c>
      <c r="F519" s="182">
        <v>6.9371280000000004</v>
      </c>
      <c r="G519" s="182">
        <v>8.0624099999999999</v>
      </c>
      <c r="H519" s="182">
        <v>6.9644723700000002</v>
      </c>
      <c r="I519" s="182">
        <v>0.21920476</v>
      </c>
      <c r="J519" s="182">
        <v>1.10253424</v>
      </c>
      <c r="K519" s="182">
        <v>10</v>
      </c>
      <c r="L519" s="182">
        <v>6.3</v>
      </c>
      <c r="M519" s="182">
        <v>6.3</v>
      </c>
      <c r="N519" s="182">
        <v>7.0000000000000007E-2</v>
      </c>
      <c r="O519" s="182">
        <v>7.0000000000000007E-2</v>
      </c>
      <c r="P519" s="182">
        <v>5</v>
      </c>
      <c r="Q519" s="182">
        <v>31.76</v>
      </c>
      <c r="R519" s="182">
        <v>0.09</v>
      </c>
    </row>
    <row r="520" spans="2:18" x14ac:dyDescent="0.2">
      <c r="B520" s="182">
        <v>8799</v>
      </c>
      <c r="C520" s="182" t="s">
        <v>244</v>
      </c>
      <c r="D520" s="182" t="s">
        <v>237</v>
      </c>
      <c r="E520" s="182">
        <v>1101</v>
      </c>
      <c r="F520" s="182">
        <v>56.198872000000001</v>
      </c>
      <c r="G520" s="182">
        <v>0.14537800000000001</v>
      </c>
      <c r="H520" s="182">
        <v>2.8517870099999998</v>
      </c>
      <c r="I520" s="182">
        <v>13.772262599999999</v>
      </c>
      <c r="J520" s="182">
        <v>3.40372334</v>
      </c>
      <c r="K520" s="182">
        <v>25</v>
      </c>
      <c r="L520" s="182">
        <v>855</v>
      </c>
      <c r="M520" s="182">
        <v>665.5</v>
      </c>
      <c r="N520" s="182">
        <v>6.75</v>
      </c>
      <c r="O520" s="182">
        <v>5.48</v>
      </c>
      <c r="P520" s="182">
        <v>13</v>
      </c>
      <c r="Q520" s="182">
        <v>211.31</v>
      </c>
      <c r="R520" s="182">
        <v>0.49</v>
      </c>
    </row>
    <row r="521" spans="2:18" x14ac:dyDescent="0.2">
      <c r="B521" s="182">
        <v>8802</v>
      </c>
      <c r="C521" s="182" t="s">
        <v>246</v>
      </c>
      <c r="D521" s="182" t="s">
        <v>237</v>
      </c>
      <c r="E521" s="182">
        <v>1038</v>
      </c>
      <c r="F521" s="182">
        <v>48.052425999999997</v>
      </c>
      <c r="G521" s="182">
        <v>0.92066000000000003</v>
      </c>
      <c r="H521" s="182">
        <v>3.95283439</v>
      </c>
      <c r="I521" s="182">
        <v>1.72182009</v>
      </c>
      <c r="J521" s="182">
        <v>5.6496101599999999</v>
      </c>
      <c r="K521" s="182">
        <v>5</v>
      </c>
      <c r="L521" s="182">
        <v>113.4</v>
      </c>
      <c r="M521" s="182">
        <v>60.2</v>
      </c>
      <c r="N521" s="182">
        <v>1.1000000000000001</v>
      </c>
      <c r="O521" s="182">
        <v>1.03</v>
      </c>
      <c r="P521" s="182">
        <v>21</v>
      </c>
      <c r="Q521" s="182">
        <v>372.02</v>
      </c>
      <c r="R521" s="182">
        <v>0.77</v>
      </c>
    </row>
    <row r="522" spans="2:18" x14ac:dyDescent="0.2">
      <c r="B522" s="182">
        <v>8798</v>
      </c>
      <c r="C522" s="182" t="s">
        <v>243</v>
      </c>
      <c r="D522" s="182" t="s">
        <v>237</v>
      </c>
      <c r="E522" s="182">
        <v>1072</v>
      </c>
      <c r="F522" s="182">
        <v>31.831441000000002</v>
      </c>
      <c r="G522" s="182">
        <v>1.3285</v>
      </c>
      <c r="H522" s="182">
        <v>3.0522199300000001</v>
      </c>
      <c r="I522" s="182">
        <v>5.9150448300000003</v>
      </c>
      <c r="J522" s="182">
        <v>1.6625795000000001</v>
      </c>
      <c r="K522" s="182">
        <v>10</v>
      </c>
      <c r="L522" s="182">
        <v>377.1</v>
      </c>
      <c r="M522" s="182">
        <v>377.1</v>
      </c>
      <c r="N522" s="182">
        <v>2.96</v>
      </c>
      <c r="O522" s="182">
        <v>2.95</v>
      </c>
      <c r="P522" s="182">
        <v>6</v>
      </c>
      <c r="Q522" s="182">
        <v>106.01</v>
      </c>
      <c r="R522" s="182">
        <v>0.27</v>
      </c>
    </row>
    <row r="523" spans="2:18" x14ac:dyDescent="0.2">
      <c r="B523" s="182">
        <v>8801</v>
      </c>
      <c r="C523" s="182" t="s">
        <v>245</v>
      </c>
      <c r="D523" s="182" t="s">
        <v>237</v>
      </c>
      <c r="E523" s="182">
        <v>703</v>
      </c>
      <c r="F523" s="182">
        <v>76.919134</v>
      </c>
      <c r="G523" s="182">
        <v>2.4099409999999999</v>
      </c>
      <c r="H523" s="182">
        <v>3.8122265099999999</v>
      </c>
      <c r="I523" s="182">
        <v>8.2455282000000008</v>
      </c>
      <c r="J523" s="182">
        <v>0.82909520999999997</v>
      </c>
      <c r="K523" s="182">
        <v>19</v>
      </c>
      <c r="L523" s="182">
        <v>801.7</v>
      </c>
      <c r="M523" s="182">
        <v>742</v>
      </c>
      <c r="N523" s="182">
        <v>6.09</v>
      </c>
      <c r="O523" s="182">
        <v>5.85</v>
      </c>
      <c r="P523" s="182">
        <v>9</v>
      </c>
      <c r="Q523" s="182">
        <v>80.61</v>
      </c>
      <c r="R523" s="182">
        <v>0.2</v>
      </c>
    </row>
    <row r="524" spans="2:18" x14ac:dyDescent="0.2">
      <c r="B524" s="182">
        <v>5875</v>
      </c>
      <c r="C524" s="182" t="s">
        <v>703</v>
      </c>
      <c r="D524" s="182" t="s">
        <v>103</v>
      </c>
      <c r="E524" s="182">
        <v>927</v>
      </c>
      <c r="F524" s="182">
        <v>6.4283000000000001</v>
      </c>
      <c r="G524" s="182">
        <v>7.0900000000000005E-2</v>
      </c>
      <c r="H524" s="182">
        <v>3.3774471099999999</v>
      </c>
      <c r="I524" s="182">
        <v>0</v>
      </c>
      <c r="J524" s="182">
        <v>1.4966726699999999</v>
      </c>
      <c r="K524" s="182"/>
      <c r="L524" s="182"/>
      <c r="M524" s="182"/>
      <c r="N524" s="182"/>
      <c r="O524" s="182"/>
      <c r="P524" s="182">
        <v>3</v>
      </c>
      <c r="Q524" s="182">
        <v>110.36</v>
      </c>
      <c r="R524" s="182">
        <v>0.24</v>
      </c>
    </row>
    <row r="525" spans="2:18" x14ac:dyDescent="0.2">
      <c r="B525" s="182">
        <v>5874</v>
      </c>
      <c r="C525" s="182" t="s">
        <v>702</v>
      </c>
      <c r="D525" s="182" t="s">
        <v>103</v>
      </c>
      <c r="E525" s="182">
        <v>1328</v>
      </c>
      <c r="F525" s="182">
        <v>1.3207880000000001</v>
      </c>
      <c r="G525" s="182">
        <v>2.825542</v>
      </c>
      <c r="H525" s="182">
        <v>2.3739488400000002</v>
      </c>
      <c r="I525" s="182">
        <v>0</v>
      </c>
      <c r="J525" s="182">
        <v>1.91714552</v>
      </c>
      <c r="K525" s="182"/>
      <c r="L525" s="182"/>
      <c r="M525" s="182"/>
      <c r="N525" s="182"/>
      <c r="O525" s="182"/>
      <c r="P525" s="182">
        <v>3</v>
      </c>
      <c r="Q525" s="182">
        <v>98.67</v>
      </c>
      <c r="R525" s="182">
        <v>0.26</v>
      </c>
    </row>
    <row r="526" spans="2:18" x14ac:dyDescent="0.2">
      <c r="B526" s="182">
        <v>5869</v>
      </c>
      <c r="C526" s="182" t="s">
        <v>699</v>
      </c>
      <c r="D526" s="182" t="s">
        <v>103</v>
      </c>
      <c r="E526" s="182">
        <v>947</v>
      </c>
      <c r="F526" s="182">
        <v>5.622973</v>
      </c>
      <c r="G526" s="182">
        <v>1.504829</v>
      </c>
      <c r="H526" s="182">
        <v>3.70610375</v>
      </c>
      <c r="I526" s="182">
        <v>1.0928780000000001E-2</v>
      </c>
      <c r="J526" s="182">
        <v>0.87430262999999997</v>
      </c>
      <c r="K526" s="182">
        <v>2</v>
      </c>
      <c r="L526" s="182">
        <v>0.8</v>
      </c>
      <c r="M526" s="182">
        <v>0.8</v>
      </c>
      <c r="N526" s="182">
        <v>0.04</v>
      </c>
      <c r="O526" s="182">
        <v>0.04</v>
      </c>
      <c r="P526" s="182">
        <v>3</v>
      </c>
      <c r="Q526" s="182">
        <v>63.1</v>
      </c>
      <c r="R526" s="182">
        <v>0.13</v>
      </c>
    </row>
    <row r="527" spans="2:18" x14ac:dyDescent="0.2">
      <c r="B527" s="182">
        <v>5871</v>
      </c>
      <c r="C527" s="182" t="s">
        <v>700</v>
      </c>
      <c r="D527" s="182" t="s">
        <v>103</v>
      </c>
      <c r="E527" s="182">
        <v>998</v>
      </c>
      <c r="F527" s="182">
        <v>4.5905230000000001</v>
      </c>
      <c r="G527" s="182">
        <v>2.7970950000000001</v>
      </c>
      <c r="H527" s="182">
        <v>2.6338257399999998</v>
      </c>
      <c r="I527" s="182">
        <v>8.1929299999999993E-3</v>
      </c>
      <c r="J527" s="182">
        <v>0.90765956000000003</v>
      </c>
      <c r="K527" s="182">
        <v>1</v>
      </c>
      <c r="L527" s="182">
        <v>0.6</v>
      </c>
      <c r="M527" s="182">
        <v>0.6</v>
      </c>
      <c r="N527" s="182">
        <v>0.01</v>
      </c>
      <c r="O527" s="182">
        <v>0.01</v>
      </c>
      <c r="P527" s="182">
        <v>2</v>
      </c>
      <c r="Q527" s="182">
        <v>62.16</v>
      </c>
      <c r="R527" s="182">
        <v>0.13</v>
      </c>
    </row>
    <row r="528" spans="2:18" x14ac:dyDescent="0.2">
      <c r="B528" s="182">
        <v>5868</v>
      </c>
      <c r="C528" s="182" t="s">
        <v>698</v>
      </c>
      <c r="D528" s="182" t="s">
        <v>103</v>
      </c>
      <c r="E528" s="182">
        <v>75</v>
      </c>
      <c r="F528" s="182"/>
      <c r="G528" s="182">
        <v>1.5823069999999999</v>
      </c>
      <c r="H528" s="182">
        <v>2.56866599</v>
      </c>
      <c r="I528" s="182">
        <v>0</v>
      </c>
      <c r="J528" s="182">
        <v>0.62324785999999999</v>
      </c>
      <c r="K528" s="182"/>
      <c r="L528" s="182"/>
      <c r="M528" s="182"/>
      <c r="N528" s="182"/>
      <c r="O528" s="182"/>
      <c r="P528" s="182">
        <v>1</v>
      </c>
      <c r="Q528" s="182">
        <v>568</v>
      </c>
      <c r="R528" s="182">
        <v>0.95</v>
      </c>
    </row>
    <row r="529" spans="2:18" x14ac:dyDescent="0.2">
      <c r="B529" s="182">
        <v>5872</v>
      </c>
      <c r="C529" s="182" t="s">
        <v>701</v>
      </c>
      <c r="D529" s="182" t="s">
        <v>103</v>
      </c>
      <c r="E529" s="182">
        <v>528</v>
      </c>
      <c r="F529" s="182">
        <v>2.8249270000000002</v>
      </c>
      <c r="G529" s="182">
        <v>9.0487999999999999E-2</v>
      </c>
      <c r="H529" s="182">
        <v>3.08651454</v>
      </c>
      <c r="I529" s="182">
        <v>0.65844818999999999</v>
      </c>
      <c r="J529" s="182">
        <v>4.6418798199999998</v>
      </c>
      <c r="K529" s="182">
        <v>2</v>
      </c>
      <c r="L529" s="182">
        <v>85.2</v>
      </c>
      <c r="M529" s="182">
        <v>85.2</v>
      </c>
      <c r="N529" s="182">
        <v>0.97</v>
      </c>
      <c r="O529" s="182">
        <v>0.97</v>
      </c>
      <c r="P529" s="182">
        <v>2</v>
      </c>
      <c r="Q529" s="182">
        <v>600.91</v>
      </c>
      <c r="R529" s="182">
        <v>1.25</v>
      </c>
    </row>
    <row r="530" spans="2:18" x14ac:dyDescent="0.2">
      <c r="B530" s="182">
        <v>5867</v>
      </c>
      <c r="C530" s="182" t="s">
        <v>697</v>
      </c>
      <c r="D530" s="182" t="s">
        <v>103</v>
      </c>
      <c r="E530" s="182">
        <v>1011</v>
      </c>
      <c r="F530" s="182">
        <v>3.7003620000000002</v>
      </c>
      <c r="G530" s="182">
        <v>2.5301909999999999</v>
      </c>
      <c r="H530" s="182">
        <v>3.0148769199999998</v>
      </c>
      <c r="I530" s="182">
        <v>0.89007402000000002</v>
      </c>
      <c r="J530" s="182">
        <v>0.56838449000000002</v>
      </c>
      <c r="K530" s="182">
        <v>3</v>
      </c>
      <c r="L530" s="182">
        <v>60.2</v>
      </c>
      <c r="M530" s="182">
        <v>60.2</v>
      </c>
      <c r="N530" s="182">
        <v>1.01</v>
      </c>
      <c r="O530" s="182">
        <v>1.01</v>
      </c>
      <c r="P530" s="182">
        <v>1</v>
      </c>
      <c r="Q530" s="182">
        <v>38.43</v>
      </c>
      <c r="R530" s="182">
        <v>7.0000000000000007E-2</v>
      </c>
    </row>
    <row r="531" spans="2:18" x14ac:dyDescent="0.2">
      <c r="B531" s="182">
        <v>5877</v>
      </c>
      <c r="C531" s="182" t="s">
        <v>704</v>
      </c>
      <c r="D531" s="182" t="s">
        <v>103</v>
      </c>
      <c r="E531" s="182">
        <v>433</v>
      </c>
      <c r="F531" s="182">
        <v>1.2088589999999999</v>
      </c>
      <c r="G531" s="182">
        <v>1.5308790000000001</v>
      </c>
      <c r="H531" s="182">
        <v>2.10492671</v>
      </c>
      <c r="I531" s="182">
        <v>0</v>
      </c>
      <c r="J531" s="182">
        <v>0.26597760999999998</v>
      </c>
      <c r="K531" s="182"/>
      <c r="L531" s="182"/>
      <c r="M531" s="182"/>
      <c r="N531" s="182"/>
      <c r="O531" s="182"/>
      <c r="P531" s="182">
        <v>2</v>
      </c>
      <c r="Q531" s="182">
        <v>41.99</v>
      </c>
      <c r="R531" s="182">
        <v>0.09</v>
      </c>
    </row>
    <row r="532" spans="2:18" x14ac:dyDescent="0.2">
      <c r="B532" s="182" t="s">
        <v>1139</v>
      </c>
      <c r="C532" s="182" t="s">
        <v>1140</v>
      </c>
      <c r="D532" s="182" t="s">
        <v>103</v>
      </c>
      <c r="E532" s="182">
        <v>1316</v>
      </c>
      <c r="F532" s="182"/>
      <c r="G532" s="182">
        <v>1.804343</v>
      </c>
      <c r="H532" s="182">
        <v>2.8493101799999998</v>
      </c>
      <c r="I532" s="182">
        <v>0</v>
      </c>
      <c r="J532" s="182">
        <v>0.58813530000000003</v>
      </c>
      <c r="K532" s="182"/>
      <c r="L532" s="182"/>
      <c r="M532" s="182"/>
      <c r="N532" s="182"/>
      <c r="O532" s="182"/>
      <c r="P532" s="182">
        <v>1</v>
      </c>
      <c r="Q532" s="182">
        <v>30.55</v>
      </c>
      <c r="R532" s="182">
        <v>0.05</v>
      </c>
    </row>
    <row r="533" spans="2:18" x14ac:dyDescent="0.2">
      <c r="B533" s="182" t="s">
        <v>1617</v>
      </c>
      <c r="C533" s="182" t="s">
        <v>1618</v>
      </c>
      <c r="D533" s="182" t="s">
        <v>103</v>
      </c>
      <c r="E533" s="182">
        <v>613</v>
      </c>
      <c r="F533" s="182"/>
      <c r="G533" s="182">
        <v>1.640352</v>
      </c>
      <c r="H533" s="182">
        <v>3.1802531300000001</v>
      </c>
      <c r="I533" s="182">
        <v>3.2918000000000001E-3</v>
      </c>
      <c r="J533" s="182">
        <v>0</v>
      </c>
      <c r="K533" s="182">
        <v>1</v>
      </c>
      <c r="L533" s="182">
        <v>0.4</v>
      </c>
      <c r="M533" s="182">
        <v>0.4</v>
      </c>
      <c r="N533" s="182">
        <v>0</v>
      </c>
      <c r="O533" s="182">
        <v>0</v>
      </c>
      <c r="P533" s="182"/>
      <c r="Q533" s="182"/>
      <c r="R533" s="182"/>
    </row>
    <row r="534" spans="2:18" x14ac:dyDescent="0.2">
      <c r="B534" s="182">
        <v>19870</v>
      </c>
      <c r="C534" s="182" t="s">
        <v>821</v>
      </c>
      <c r="D534" s="182" t="s">
        <v>103</v>
      </c>
      <c r="E534" s="182">
        <v>1294</v>
      </c>
      <c r="F534" s="182">
        <v>0.440946</v>
      </c>
      <c r="G534" s="182">
        <v>2.7684530000000001</v>
      </c>
      <c r="H534" s="182">
        <v>2.28916495</v>
      </c>
      <c r="I534" s="182">
        <v>0.44522719999999999</v>
      </c>
      <c r="J534" s="182">
        <v>0.77247622000000005</v>
      </c>
      <c r="K534" s="182">
        <v>5</v>
      </c>
      <c r="L534" s="182">
        <v>23.5</v>
      </c>
      <c r="M534" s="182">
        <v>23.5</v>
      </c>
      <c r="N534" s="182">
        <v>0.17</v>
      </c>
      <c r="O534" s="182">
        <v>0.17</v>
      </c>
      <c r="P534" s="182">
        <v>1</v>
      </c>
      <c r="Q534" s="182">
        <v>40.799999999999997</v>
      </c>
      <c r="R534" s="182">
        <v>0.06</v>
      </c>
    </row>
    <row r="535" spans="2:18" x14ac:dyDescent="0.2">
      <c r="B535" s="182" t="s">
        <v>1135</v>
      </c>
      <c r="C535" s="182" t="s">
        <v>1136</v>
      </c>
      <c r="D535" s="182" t="s">
        <v>103</v>
      </c>
      <c r="E535" s="182">
        <v>2360</v>
      </c>
      <c r="F535" s="182">
        <v>4.8307969999999996</v>
      </c>
      <c r="G535" s="182">
        <v>2.512893</v>
      </c>
      <c r="H535" s="182">
        <v>3.7041984999999999</v>
      </c>
      <c r="I535" s="182">
        <v>6.3501787900000002</v>
      </c>
      <c r="J535" s="182">
        <v>0</v>
      </c>
      <c r="K535" s="182">
        <v>2</v>
      </c>
      <c r="L535" s="182">
        <v>183.9</v>
      </c>
      <c r="M535" s="182">
        <v>183.9</v>
      </c>
      <c r="N535" s="182">
        <v>0.83</v>
      </c>
      <c r="O535" s="182">
        <v>0.83</v>
      </c>
      <c r="P535" s="182"/>
      <c r="Q535" s="182"/>
      <c r="R535" s="182"/>
    </row>
    <row r="536" spans="2:18" x14ac:dyDescent="0.2">
      <c r="B536" s="182" t="s">
        <v>1619</v>
      </c>
      <c r="C536" s="182" t="s">
        <v>1620</v>
      </c>
      <c r="D536" s="182" t="s">
        <v>103</v>
      </c>
      <c r="E536" s="182">
        <v>829</v>
      </c>
      <c r="F536" s="182"/>
      <c r="G536" s="182">
        <v>2.1425990000000001</v>
      </c>
      <c r="H536" s="182">
        <v>2.91847097</v>
      </c>
      <c r="I536" s="182">
        <v>0</v>
      </c>
      <c r="J536" s="182">
        <v>7.0225109999999993E-2</v>
      </c>
      <c r="K536" s="182"/>
      <c r="L536" s="182"/>
      <c r="M536" s="182"/>
      <c r="N536" s="182"/>
      <c r="O536" s="182"/>
      <c r="P536" s="182">
        <v>1</v>
      </c>
      <c r="Q536" s="182">
        <v>5.79</v>
      </c>
      <c r="R536" s="182">
        <v>0.02</v>
      </c>
    </row>
    <row r="537" spans="2:18" x14ac:dyDescent="0.2">
      <c r="B537" s="182">
        <v>19871</v>
      </c>
      <c r="C537" s="182" t="s">
        <v>822</v>
      </c>
      <c r="D537" s="182" t="s">
        <v>103</v>
      </c>
      <c r="E537" s="182">
        <v>1012</v>
      </c>
      <c r="F537" s="182"/>
      <c r="G537" s="182">
        <v>1.8611500000000001</v>
      </c>
      <c r="H537" s="182">
        <v>2.8515964899999999</v>
      </c>
      <c r="I537" s="182">
        <v>0</v>
      </c>
      <c r="J537" s="182">
        <v>0.54117225999999996</v>
      </c>
      <c r="K537" s="182"/>
      <c r="L537" s="182"/>
      <c r="M537" s="182"/>
      <c r="N537" s="182"/>
      <c r="O537" s="182"/>
      <c r="P537" s="182">
        <v>4</v>
      </c>
      <c r="Q537" s="182">
        <v>36.549999999999997</v>
      </c>
      <c r="R537" s="182">
        <v>0.13</v>
      </c>
    </row>
    <row r="538" spans="2:18" x14ac:dyDescent="0.2">
      <c r="B538" s="182" t="s">
        <v>1133</v>
      </c>
      <c r="C538" s="182" t="s">
        <v>1134</v>
      </c>
      <c r="D538" s="182" t="s">
        <v>103</v>
      </c>
      <c r="E538" s="182">
        <v>202</v>
      </c>
      <c r="F538" s="182"/>
      <c r="G538" s="182">
        <v>2.225282</v>
      </c>
      <c r="H538" s="182">
        <v>2.6410657099999999</v>
      </c>
      <c r="I538" s="182">
        <v>1.28746E-3</v>
      </c>
      <c r="J538" s="182">
        <v>4.7401949999999998E-2</v>
      </c>
      <c r="K538" s="182">
        <v>1</v>
      </c>
      <c r="L538" s="182">
        <v>0.4</v>
      </c>
      <c r="M538" s="182">
        <v>0.4</v>
      </c>
      <c r="N538" s="182">
        <v>0</v>
      </c>
      <c r="O538" s="182">
        <v>0</v>
      </c>
      <c r="P538" s="182">
        <v>1</v>
      </c>
      <c r="Q538" s="182">
        <v>16.04</v>
      </c>
      <c r="R538" s="182">
        <v>0.06</v>
      </c>
    </row>
    <row r="539" spans="2:18" x14ac:dyDescent="0.2">
      <c r="B539" s="182" t="s">
        <v>1131</v>
      </c>
      <c r="C539" s="182" t="s">
        <v>1132</v>
      </c>
      <c r="D539" s="182" t="s">
        <v>103</v>
      </c>
      <c r="E539" s="182">
        <v>993</v>
      </c>
      <c r="F539" s="182">
        <v>1.2381720000000001</v>
      </c>
      <c r="G539" s="182">
        <v>2.923502</v>
      </c>
      <c r="H539" s="182">
        <v>2.22457678</v>
      </c>
      <c r="I539" s="182">
        <v>2.0199082700000002</v>
      </c>
      <c r="J539" s="182">
        <v>0</v>
      </c>
      <c r="K539" s="182">
        <v>2</v>
      </c>
      <c r="L539" s="182">
        <v>139</v>
      </c>
      <c r="M539" s="182">
        <v>139</v>
      </c>
      <c r="N539" s="182">
        <v>1.06</v>
      </c>
      <c r="O539" s="182">
        <v>1.06</v>
      </c>
      <c r="P539" s="182"/>
      <c r="Q539" s="182"/>
      <c r="R539" s="182"/>
    </row>
    <row r="540" spans="2:18" x14ac:dyDescent="0.2">
      <c r="B540" s="182" t="s">
        <v>1137</v>
      </c>
      <c r="C540" s="182" t="s">
        <v>1138</v>
      </c>
      <c r="D540" s="182" t="s">
        <v>103</v>
      </c>
      <c r="E540" s="182">
        <v>1</v>
      </c>
      <c r="F540" s="182"/>
      <c r="G540" s="182">
        <v>1.248432</v>
      </c>
      <c r="H540" s="182">
        <v>3.9154913800000002</v>
      </c>
      <c r="I540" s="182">
        <v>3.4673600000000001E-3</v>
      </c>
      <c r="J540" s="182">
        <v>0</v>
      </c>
      <c r="K540" s="182">
        <v>1</v>
      </c>
      <c r="L540" s="182">
        <v>237</v>
      </c>
      <c r="M540" s="182">
        <v>237</v>
      </c>
      <c r="N540" s="182">
        <v>1</v>
      </c>
      <c r="O540" s="182">
        <v>1</v>
      </c>
      <c r="P540" s="182"/>
      <c r="Q540" s="182"/>
      <c r="R540" s="182"/>
    </row>
    <row r="541" spans="2:18" x14ac:dyDescent="0.2">
      <c r="B541" s="182" t="s">
        <v>442</v>
      </c>
      <c r="C541" s="182" t="s">
        <v>443</v>
      </c>
      <c r="D541" s="182" t="s">
        <v>237</v>
      </c>
      <c r="E541" s="182">
        <v>1067</v>
      </c>
      <c r="F541" s="182">
        <v>32.311461000000001</v>
      </c>
      <c r="G541" s="182">
        <v>0.92897700000000005</v>
      </c>
      <c r="H541" s="182">
        <v>1.6983451000000001</v>
      </c>
      <c r="I541" s="182">
        <v>3.2858768199999999</v>
      </c>
      <c r="J541" s="182">
        <v>1.9237291299999999</v>
      </c>
      <c r="K541" s="182">
        <v>8</v>
      </c>
      <c r="L541" s="182">
        <v>210.5</v>
      </c>
      <c r="M541" s="182">
        <v>6.4</v>
      </c>
      <c r="N541" s="182">
        <v>0.24</v>
      </c>
      <c r="O541" s="182">
        <v>0.01</v>
      </c>
      <c r="P541" s="182">
        <v>8</v>
      </c>
      <c r="Q541" s="182">
        <v>123.23</v>
      </c>
      <c r="R541" s="182">
        <v>0.28999999999999998</v>
      </c>
    </row>
    <row r="542" spans="2:18" x14ac:dyDescent="0.2">
      <c r="B542" s="182" t="s">
        <v>1669</v>
      </c>
      <c r="C542" s="182" t="s">
        <v>1670</v>
      </c>
      <c r="D542" s="182" t="s">
        <v>103</v>
      </c>
      <c r="E542" s="182">
        <v>769</v>
      </c>
      <c r="F542" s="182">
        <v>3.778254</v>
      </c>
      <c r="G542" s="182">
        <v>4.2623189999999997</v>
      </c>
      <c r="H542" s="182">
        <v>3.6796207000000001</v>
      </c>
      <c r="I542" s="182">
        <v>3.010902E-2</v>
      </c>
      <c r="J542" s="182">
        <v>0.55038931000000002</v>
      </c>
      <c r="K542" s="182">
        <v>3</v>
      </c>
      <c r="L542" s="182">
        <v>2.7</v>
      </c>
      <c r="M542" s="182">
        <v>2.7</v>
      </c>
      <c r="N542" s="182">
        <v>0.04</v>
      </c>
      <c r="O542" s="182">
        <v>0.04</v>
      </c>
      <c r="P542" s="182">
        <v>5</v>
      </c>
      <c r="Q542" s="182">
        <v>48.92</v>
      </c>
      <c r="R542" s="182">
        <v>0.11</v>
      </c>
    </row>
    <row r="543" spans="2:18" x14ac:dyDescent="0.2">
      <c r="B543" s="182" t="s">
        <v>426</v>
      </c>
      <c r="C543" s="182" t="s">
        <v>427</v>
      </c>
      <c r="D543" s="182" t="s">
        <v>237</v>
      </c>
      <c r="E543" s="182">
        <v>1043</v>
      </c>
      <c r="F543" s="182">
        <v>66.115882999999997</v>
      </c>
      <c r="G543" s="182">
        <v>2.0251420000000002</v>
      </c>
      <c r="H543" s="182">
        <v>2.7311843200000001</v>
      </c>
      <c r="I543" s="182">
        <v>0.44723153999999998</v>
      </c>
      <c r="J543" s="182">
        <v>1.72665991</v>
      </c>
      <c r="K543" s="182">
        <v>14</v>
      </c>
      <c r="L543" s="182">
        <v>29.3</v>
      </c>
      <c r="M543" s="182">
        <v>23.5</v>
      </c>
      <c r="N543" s="182">
        <v>0.56999999999999995</v>
      </c>
      <c r="O543" s="182">
        <v>0.56999999999999995</v>
      </c>
      <c r="P543" s="182">
        <v>21</v>
      </c>
      <c r="Q543" s="182">
        <v>113.15</v>
      </c>
      <c r="R543" s="182">
        <v>0.25</v>
      </c>
    </row>
    <row r="544" spans="2:18" x14ac:dyDescent="0.2">
      <c r="B544" s="182" t="s">
        <v>424</v>
      </c>
      <c r="C544" s="182" t="s">
        <v>425</v>
      </c>
      <c r="D544" s="182" t="s">
        <v>237</v>
      </c>
      <c r="E544" s="182">
        <v>734</v>
      </c>
      <c r="F544" s="182">
        <v>7.8126899999999999</v>
      </c>
      <c r="G544" s="182">
        <v>1.62999</v>
      </c>
      <c r="H544" s="182">
        <v>1.18202075</v>
      </c>
      <c r="I544" s="182">
        <v>0.40240450999999999</v>
      </c>
      <c r="J544" s="182">
        <v>1.1306242799999999</v>
      </c>
      <c r="K544" s="182">
        <v>3</v>
      </c>
      <c r="L544" s="182">
        <v>37.5</v>
      </c>
      <c r="M544" s="182">
        <v>37.5</v>
      </c>
      <c r="N544" s="182">
        <v>0.2</v>
      </c>
      <c r="O544" s="182">
        <v>0.2</v>
      </c>
      <c r="P544" s="182">
        <v>7</v>
      </c>
      <c r="Q544" s="182">
        <v>105.29</v>
      </c>
      <c r="R544" s="182">
        <v>0.24</v>
      </c>
    </row>
    <row r="545" spans="2:18" x14ac:dyDescent="0.2">
      <c r="B545" s="182" t="s">
        <v>420</v>
      </c>
      <c r="C545" s="182" t="s">
        <v>421</v>
      </c>
      <c r="D545" s="182" t="s">
        <v>237</v>
      </c>
      <c r="E545" s="182">
        <v>1229</v>
      </c>
      <c r="F545" s="182">
        <v>155.922507</v>
      </c>
      <c r="G545" s="182">
        <v>1.4230640000000001</v>
      </c>
      <c r="H545" s="182">
        <v>1.75112069</v>
      </c>
      <c r="I545" s="182">
        <v>4.7012924199999997</v>
      </c>
      <c r="J545" s="182">
        <v>0.94321102000000001</v>
      </c>
      <c r="K545" s="182">
        <v>32</v>
      </c>
      <c r="L545" s="182">
        <v>261.5</v>
      </c>
      <c r="M545" s="182">
        <v>126.7</v>
      </c>
      <c r="N545" s="182">
        <v>1.28</v>
      </c>
      <c r="O545" s="182">
        <v>0.88</v>
      </c>
      <c r="P545" s="182">
        <v>18</v>
      </c>
      <c r="Q545" s="182">
        <v>52.46</v>
      </c>
      <c r="R545" s="182">
        <v>0.12</v>
      </c>
    </row>
    <row r="546" spans="2:18" x14ac:dyDescent="0.2">
      <c r="B546" s="182" t="s">
        <v>422</v>
      </c>
      <c r="C546" s="182" t="s">
        <v>423</v>
      </c>
      <c r="D546" s="182" t="s">
        <v>237</v>
      </c>
      <c r="E546" s="182">
        <v>376</v>
      </c>
      <c r="F546" s="182">
        <v>32.697882</v>
      </c>
      <c r="G546" s="182">
        <v>3.0094970000000001</v>
      </c>
      <c r="H546" s="182">
        <v>2.8565501499999999</v>
      </c>
      <c r="I546" s="182">
        <v>1.2692164699999999</v>
      </c>
      <c r="J546" s="182">
        <v>3.8623810000000001E-2</v>
      </c>
      <c r="K546" s="182">
        <v>7</v>
      </c>
      <c r="L546" s="182">
        <v>230.7</v>
      </c>
      <c r="M546" s="182">
        <v>230.7</v>
      </c>
      <c r="N546" s="182">
        <v>1.5</v>
      </c>
      <c r="O546" s="182">
        <v>1.5</v>
      </c>
      <c r="P546" s="182">
        <v>1</v>
      </c>
      <c r="Q546" s="182">
        <v>7.02</v>
      </c>
      <c r="R546" s="182">
        <v>0.03</v>
      </c>
    </row>
    <row r="547" spans="2:18" x14ac:dyDescent="0.2">
      <c r="B547" s="182" t="s">
        <v>428</v>
      </c>
      <c r="C547" s="182" t="s">
        <v>429</v>
      </c>
      <c r="D547" s="182" t="s">
        <v>237</v>
      </c>
      <c r="E547" s="182">
        <v>1437</v>
      </c>
      <c r="F547" s="182">
        <v>135.187963</v>
      </c>
      <c r="G547" s="182">
        <v>5.2946169999999997</v>
      </c>
      <c r="H547" s="182">
        <v>2.7530947600000002</v>
      </c>
      <c r="I547" s="182">
        <v>3.26903743</v>
      </c>
      <c r="J547" s="182">
        <v>1.71217598</v>
      </c>
      <c r="K547" s="182">
        <v>25</v>
      </c>
      <c r="L547" s="182">
        <v>155.5</v>
      </c>
      <c r="M547" s="182">
        <v>110.2</v>
      </c>
      <c r="N547" s="182">
        <v>0.4</v>
      </c>
      <c r="O547" s="182">
        <v>0.34</v>
      </c>
      <c r="P547" s="182">
        <v>23</v>
      </c>
      <c r="Q547" s="182">
        <v>81.44</v>
      </c>
      <c r="R547" s="182">
        <v>0.2</v>
      </c>
    </row>
    <row r="548" spans="2:18" x14ac:dyDescent="0.2">
      <c r="B548" s="182" t="s">
        <v>418</v>
      </c>
      <c r="C548" s="182" t="s">
        <v>419</v>
      </c>
      <c r="D548" s="182" t="s">
        <v>237</v>
      </c>
      <c r="E548" s="182">
        <v>801</v>
      </c>
      <c r="F548" s="182">
        <v>4.0741949999999996</v>
      </c>
      <c r="G548" s="182">
        <v>3.3247369999999998</v>
      </c>
      <c r="H548" s="182">
        <v>1.6255643200000001</v>
      </c>
      <c r="I548" s="182">
        <v>0.56030860000000005</v>
      </c>
      <c r="J548" s="182">
        <v>0.65353243999999999</v>
      </c>
      <c r="K548" s="182">
        <v>4</v>
      </c>
      <c r="L548" s="182">
        <v>47.8</v>
      </c>
      <c r="M548" s="182">
        <v>47.8</v>
      </c>
      <c r="N548" s="182">
        <v>0.08</v>
      </c>
      <c r="O548" s="182">
        <v>0.08</v>
      </c>
      <c r="P548" s="182">
        <v>4</v>
      </c>
      <c r="Q548" s="182">
        <v>55.77</v>
      </c>
      <c r="R548" s="182">
        <v>0.17</v>
      </c>
    </row>
    <row r="549" spans="2:18" x14ac:dyDescent="0.2">
      <c r="B549" s="182" t="s">
        <v>1348</v>
      </c>
      <c r="C549" s="182" t="s">
        <v>1349</v>
      </c>
      <c r="D549" s="182" t="s">
        <v>103</v>
      </c>
      <c r="E549" s="182">
        <v>1290</v>
      </c>
      <c r="F549" s="182">
        <v>7.3159989999999997</v>
      </c>
      <c r="G549" s="182">
        <v>1.2263949999999999</v>
      </c>
      <c r="H549" s="182">
        <v>4.0010373699999997</v>
      </c>
      <c r="I549" s="182">
        <v>4.3071400000000003E-2</v>
      </c>
      <c r="J549" s="182">
        <v>2.1980459699999999</v>
      </c>
      <c r="K549" s="182">
        <v>2</v>
      </c>
      <c r="L549" s="182">
        <v>2.2999999999999998</v>
      </c>
      <c r="M549" s="182">
        <v>2.2999999999999998</v>
      </c>
      <c r="N549" s="182">
        <v>0.02</v>
      </c>
      <c r="O549" s="182">
        <v>0.02</v>
      </c>
      <c r="P549" s="182">
        <v>4</v>
      </c>
      <c r="Q549" s="182">
        <v>116.47</v>
      </c>
      <c r="R549" s="182">
        <v>0.21</v>
      </c>
    </row>
    <row r="550" spans="2:18" x14ac:dyDescent="0.2">
      <c r="B550" s="182">
        <v>35569</v>
      </c>
      <c r="C550" s="182" t="s">
        <v>903</v>
      </c>
      <c r="D550" s="182" t="s">
        <v>103</v>
      </c>
      <c r="E550" s="182">
        <v>1222</v>
      </c>
      <c r="F550" s="182">
        <v>4.858587</v>
      </c>
      <c r="G550" s="182">
        <v>0.83999500000000005</v>
      </c>
      <c r="H550" s="182">
        <v>3.04840942</v>
      </c>
      <c r="I550" s="182">
        <v>0.36276433000000002</v>
      </c>
      <c r="J550" s="182">
        <v>1.3228655199999999</v>
      </c>
      <c r="K550" s="182">
        <v>6</v>
      </c>
      <c r="L550" s="182">
        <v>20.3</v>
      </c>
      <c r="M550" s="182">
        <v>20.3</v>
      </c>
      <c r="N550" s="182">
        <v>0.18</v>
      </c>
      <c r="O550" s="182">
        <v>0.18</v>
      </c>
      <c r="P550" s="182">
        <v>5</v>
      </c>
      <c r="Q550" s="182">
        <v>73.989999999999995</v>
      </c>
      <c r="R550" s="182">
        <v>0.15</v>
      </c>
    </row>
    <row r="551" spans="2:18" x14ac:dyDescent="0.2">
      <c r="B551" s="182" t="s">
        <v>1350</v>
      </c>
      <c r="C551" s="182" t="s">
        <v>1351</v>
      </c>
      <c r="D551" s="182" t="s">
        <v>103</v>
      </c>
      <c r="E551" s="182">
        <v>1178</v>
      </c>
      <c r="F551" s="182">
        <v>4.5592639999999998</v>
      </c>
      <c r="G551" s="182">
        <v>1.5136430000000001</v>
      </c>
      <c r="H551" s="182">
        <v>3.4071691099999999</v>
      </c>
      <c r="I551" s="182">
        <v>1.90360482</v>
      </c>
      <c r="J551" s="182">
        <v>2.8875687700000001</v>
      </c>
      <c r="K551" s="182">
        <v>5</v>
      </c>
      <c r="L551" s="182">
        <v>110.5</v>
      </c>
      <c r="M551" s="182">
        <v>110.5</v>
      </c>
      <c r="N551" s="182">
        <v>1.1499999999999999</v>
      </c>
      <c r="O551" s="182">
        <v>1.1499999999999999</v>
      </c>
      <c r="P551" s="182">
        <v>12</v>
      </c>
      <c r="Q551" s="182">
        <v>167.55</v>
      </c>
      <c r="R551" s="182">
        <v>0.34</v>
      </c>
    </row>
    <row r="552" spans="2:18" x14ac:dyDescent="0.2">
      <c r="B552" s="182">
        <v>35572</v>
      </c>
      <c r="C552" s="182" t="s">
        <v>906</v>
      </c>
      <c r="D552" s="182" t="s">
        <v>103</v>
      </c>
      <c r="E552" s="182">
        <v>1507</v>
      </c>
      <c r="F552" s="182">
        <v>1.377737</v>
      </c>
      <c r="G552" s="182">
        <v>3.7293099999999999</v>
      </c>
      <c r="H552" s="182">
        <v>2.1110235199999998</v>
      </c>
      <c r="I552" s="182">
        <v>0</v>
      </c>
      <c r="J552" s="182">
        <v>0.62324785999999999</v>
      </c>
      <c r="K552" s="182"/>
      <c r="L552" s="182"/>
      <c r="M552" s="182"/>
      <c r="N552" s="182"/>
      <c r="O552" s="182"/>
      <c r="P552" s="182">
        <v>1</v>
      </c>
      <c r="Q552" s="182">
        <v>28.27</v>
      </c>
      <c r="R552" s="182">
        <v>0.05</v>
      </c>
    </row>
    <row r="553" spans="2:18" x14ac:dyDescent="0.2">
      <c r="B553" s="182" t="s">
        <v>1336</v>
      </c>
      <c r="C553" s="182" t="s">
        <v>1337</v>
      </c>
      <c r="D553" s="182" t="s">
        <v>103</v>
      </c>
      <c r="E553" s="182">
        <v>40</v>
      </c>
      <c r="F553" s="182">
        <v>1.934212</v>
      </c>
      <c r="G553" s="182">
        <v>0.95124399999999998</v>
      </c>
      <c r="H553" s="182">
        <v>3.35477457</v>
      </c>
      <c r="I553" s="182">
        <v>3.6721900000000001E-3</v>
      </c>
      <c r="J553" s="182">
        <v>0.11543253000000001</v>
      </c>
      <c r="K553" s="182">
        <v>1</v>
      </c>
      <c r="L553" s="182">
        <v>6.3</v>
      </c>
      <c r="M553" s="182">
        <v>6.3</v>
      </c>
      <c r="N553" s="182">
        <v>0.03</v>
      </c>
      <c r="O553" s="182">
        <v>0.03</v>
      </c>
      <c r="P553" s="182">
        <v>3</v>
      </c>
      <c r="Q553" s="182">
        <v>197.25</v>
      </c>
      <c r="R553" s="182">
        <v>0.57999999999999996</v>
      </c>
    </row>
    <row r="554" spans="2:18" x14ac:dyDescent="0.2">
      <c r="B554" s="182">
        <v>35571</v>
      </c>
      <c r="C554" s="182" t="s">
        <v>905</v>
      </c>
      <c r="D554" s="182" t="s">
        <v>103</v>
      </c>
      <c r="E554" s="182">
        <v>1737</v>
      </c>
      <c r="F554" s="182">
        <v>5.6955400000000003</v>
      </c>
      <c r="G554" s="182">
        <v>3.399432</v>
      </c>
      <c r="H554" s="182">
        <v>3.62360617</v>
      </c>
      <c r="I554" s="182">
        <v>0.24163290000000001</v>
      </c>
      <c r="J554" s="182">
        <v>6.01478074</v>
      </c>
      <c r="K554" s="182">
        <v>4</v>
      </c>
      <c r="L554" s="182">
        <v>9.5</v>
      </c>
      <c r="M554" s="182">
        <v>9.5</v>
      </c>
      <c r="N554" s="182">
        <v>0.09</v>
      </c>
      <c r="O554" s="182">
        <v>0.09</v>
      </c>
      <c r="P554" s="182">
        <v>10</v>
      </c>
      <c r="Q554" s="182">
        <v>236.68</v>
      </c>
      <c r="R554" s="182">
        <v>0.48</v>
      </c>
    </row>
    <row r="555" spans="2:18" x14ac:dyDescent="0.2">
      <c r="B555" s="182" t="s">
        <v>1353</v>
      </c>
      <c r="C555" s="182" t="s">
        <v>1354</v>
      </c>
      <c r="D555" s="182" t="s">
        <v>103</v>
      </c>
      <c r="E555" s="182">
        <v>28</v>
      </c>
      <c r="F555" s="182">
        <v>0.14924499999999999</v>
      </c>
      <c r="G555" s="182">
        <v>1.12568</v>
      </c>
      <c r="H555" s="182">
        <v>2.1140719300000002</v>
      </c>
      <c r="I555" s="182">
        <v>2.12138E-3</v>
      </c>
      <c r="J555" s="182">
        <v>8.7781000000000003E-4</v>
      </c>
      <c r="K555" s="182">
        <v>1</v>
      </c>
      <c r="L555" s="182">
        <v>5.2</v>
      </c>
      <c r="M555" s="182">
        <v>5.2</v>
      </c>
      <c r="N555" s="182">
        <v>0.04</v>
      </c>
      <c r="O555" s="182">
        <v>0.04</v>
      </c>
      <c r="P555" s="182">
        <v>1</v>
      </c>
      <c r="Q555" s="182">
        <v>2.14</v>
      </c>
      <c r="R555" s="182">
        <v>0.04</v>
      </c>
    </row>
    <row r="556" spans="2:18" x14ac:dyDescent="0.2">
      <c r="B556" s="182" t="s">
        <v>1340</v>
      </c>
      <c r="C556" s="182" t="s">
        <v>1341</v>
      </c>
      <c r="D556" s="182" t="s">
        <v>103</v>
      </c>
      <c r="E556" s="182">
        <v>1299</v>
      </c>
      <c r="F556" s="182">
        <v>2.710305</v>
      </c>
      <c r="G556" s="182">
        <v>2.9169930000000002</v>
      </c>
      <c r="H556" s="182">
        <v>4.1915629499999998</v>
      </c>
      <c r="I556" s="182">
        <v>1.7292930000000001E-2</v>
      </c>
      <c r="J556" s="182">
        <v>0.15449524000000001</v>
      </c>
      <c r="K556" s="182">
        <v>1</v>
      </c>
      <c r="L556" s="182">
        <v>0.9</v>
      </c>
      <c r="M556" s="182">
        <v>0.9</v>
      </c>
      <c r="N556" s="182">
        <v>0.01</v>
      </c>
      <c r="O556" s="182">
        <v>0.01</v>
      </c>
      <c r="P556" s="182">
        <v>1</v>
      </c>
      <c r="Q556" s="182">
        <v>8.1300000000000008</v>
      </c>
      <c r="R556" s="182">
        <v>0.02</v>
      </c>
    </row>
    <row r="557" spans="2:18" x14ac:dyDescent="0.2">
      <c r="B557" s="182" t="s">
        <v>1342</v>
      </c>
      <c r="C557" s="182" t="s">
        <v>1343</v>
      </c>
      <c r="D557" s="182" t="s">
        <v>103</v>
      </c>
      <c r="E557" s="182">
        <v>454</v>
      </c>
      <c r="F557" s="182"/>
      <c r="G557" s="182">
        <v>1.3737010000000001</v>
      </c>
      <c r="H557" s="182">
        <v>0.88803977000000001</v>
      </c>
      <c r="I557" s="182">
        <v>7.9412899999999995E-2</v>
      </c>
      <c r="J557" s="182">
        <v>0</v>
      </c>
      <c r="K557" s="182">
        <v>1</v>
      </c>
      <c r="L557" s="182">
        <v>12</v>
      </c>
      <c r="M557" s="182">
        <v>12</v>
      </c>
      <c r="N557" s="182">
        <v>0.21</v>
      </c>
      <c r="O557" s="182">
        <v>0.21</v>
      </c>
      <c r="P557" s="182"/>
      <c r="Q557" s="182"/>
      <c r="R557" s="182"/>
    </row>
    <row r="558" spans="2:18" x14ac:dyDescent="0.2">
      <c r="B558" s="182" t="s">
        <v>1346</v>
      </c>
      <c r="C558" s="182" t="s">
        <v>1347</v>
      </c>
      <c r="D558" s="182" t="s">
        <v>103</v>
      </c>
      <c r="E558" s="182">
        <v>495</v>
      </c>
      <c r="F558" s="182"/>
      <c r="G558" s="182">
        <v>1.7633799999999999</v>
      </c>
      <c r="H558" s="182">
        <v>3.82137174</v>
      </c>
      <c r="I558" s="182">
        <v>1.6824800000000001E-3</v>
      </c>
      <c r="J558" s="182">
        <v>0</v>
      </c>
      <c r="K558" s="182">
        <v>1</v>
      </c>
      <c r="L558" s="182">
        <v>0.2</v>
      </c>
      <c r="M558" s="182">
        <v>0.2</v>
      </c>
      <c r="N558" s="182">
        <v>0</v>
      </c>
      <c r="O558" s="182">
        <v>0</v>
      </c>
      <c r="P558" s="182"/>
      <c r="Q558" s="182"/>
      <c r="R558" s="182"/>
    </row>
    <row r="559" spans="2:18" x14ac:dyDescent="0.2">
      <c r="B559" s="182" t="s">
        <v>1344</v>
      </c>
      <c r="C559" s="182" t="s">
        <v>1345</v>
      </c>
      <c r="D559" s="182" t="s">
        <v>103</v>
      </c>
      <c r="E559" s="182">
        <v>186</v>
      </c>
      <c r="F559" s="182"/>
      <c r="G559" s="182">
        <v>2.4846970000000002</v>
      </c>
      <c r="H559" s="182">
        <v>2.0005186799999999</v>
      </c>
      <c r="I559" s="182">
        <v>0</v>
      </c>
      <c r="J559" s="182">
        <v>1.404502E-2</v>
      </c>
      <c r="K559" s="182"/>
      <c r="L559" s="182"/>
      <c r="M559" s="182"/>
      <c r="N559" s="182"/>
      <c r="O559" s="182"/>
      <c r="P559" s="182">
        <v>1</v>
      </c>
      <c r="Q559" s="182">
        <v>5.16</v>
      </c>
      <c r="R559" s="182">
        <v>0.02</v>
      </c>
    </row>
    <row r="560" spans="2:18" x14ac:dyDescent="0.2">
      <c r="B560" s="182">
        <v>35570</v>
      </c>
      <c r="C560" s="182" t="s">
        <v>904</v>
      </c>
      <c r="D560" s="182" t="s">
        <v>103</v>
      </c>
      <c r="E560" s="182">
        <v>786</v>
      </c>
      <c r="F560" s="182">
        <v>0.57389000000000001</v>
      </c>
      <c r="G560" s="182">
        <v>4.4784620000000004</v>
      </c>
      <c r="H560" s="182">
        <v>4.0118973200000001</v>
      </c>
      <c r="I560" s="182">
        <v>0</v>
      </c>
      <c r="J560" s="182">
        <v>9.2170459999999996E-2</v>
      </c>
      <c r="K560" s="182"/>
      <c r="L560" s="182"/>
      <c r="M560" s="182"/>
      <c r="N560" s="182"/>
      <c r="O560" s="182"/>
      <c r="P560" s="182">
        <v>2</v>
      </c>
      <c r="Q560" s="182">
        <v>8.02</v>
      </c>
      <c r="R560" s="182">
        <v>0.02</v>
      </c>
    </row>
    <row r="561" spans="2:18" x14ac:dyDescent="0.2">
      <c r="B561" s="182" t="s">
        <v>1338</v>
      </c>
      <c r="C561" s="182" t="s">
        <v>1339</v>
      </c>
      <c r="D561" s="182" t="s">
        <v>103</v>
      </c>
      <c r="E561" s="182">
        <v>564</v>
      </c>
      <c r="F561" s="182"/>
      <c r="G561" s="182">
        <v>1.6112109999999999</v>
      </c>
      <c r="H561" s="182">
        <v>1.3506358999999999</v>
      </c>
      <c r="I561" s="182">
        <v>0</v>
      </c>
      <c r="J561" s="182">
        <v>6.1446969999999997E-2</v>
      </c>
      <c r="K561" s="182"/>
      <c r="L561" s="182"/>
      <c r="M561" s="182"/>
      <c r="N561" s="182"/>
      <c r="O561" s="182"/>
      <c r="P561" s="182">
        <v>1</v>
      </c>
      <c r="Q561" s="182">
        <v>7.45</v>
      </c>
      <c r="R561" s="182">
        <v>0.01</v>
      </c>
    </row>
    <row r="562" spans="2:18" x14ac:dyDescent="0.2">
      <c r="B562" s="182" t="s">
        <v>291</v>
      </c>
      <c r="C562" s="182" t="s">
        <v>292</v>
      </c>
      <c r="D562" s="182" t="s">
        <v>237</v>
      </c>
      <c r="E562" s="182">
        <v>1016</v>
      </c>
      <c r="F562" s="182">
        <v>36.303820000000002</v>
      </c>
      <c r="G562" s="182">
        <v>3.3159580000000002</v>
      </c>
      <c r="H562" s="182">
        <v>4.7909564600000003</v>
      </c>
      <c r="I562" s="182">
        <v>3.6854723300000001</v>
      </c>
      <c r="J562" s="182">
        <v>2.65802044</v>
      </c>
      <c r="K562" s="182">
        <v>7</v>
      </c>
      <c r="L562" s="182">
        <v>247.9</v>
      </c>
      <c r="M562" s="182">
        <v>2.6</v>
      </c>
      <c r="N562" s="182">
        <v>1</v>
      </c>
      <c r="O562" s="182">
        <v>0.02</v>
      </c>
      <c r="P562" s="182">
        <v>11</v>
      </c>
      <c r="Q562" s="182">
        <v>178.82</v>
      </c>
      <c r="R562" s="182">
        <v>0.36</v>
      </c>
    </row>
    <row r="563" spans="2:18" x14ac:dyDescent="0.2">
      <c r="B563" s="182" t="s">
        <v>293</v>
      </c>
      <c r="C563" s="182" t="s">
        <v>294</v>
      </c>
      <c r="D563" s="182" t="s">
        <v>237</v>
      </c>
      <c r="E563" s="182">
        <v>474</v>
      </c>
      <c r="F563" s="182">
        <v>30.361602000000001</v>
      </c>
      <c r="G563" s="182">
        <v>1.06995</v>
      </c>
      <c r="H563" s="182">
        <v>2.3815698599999999</v>
      </c>
      <c r="I563" s="182">
        <v>1.6752053899999999</v>
      </c>
      <c r="J563" s="182">
        <v>0.18960779999999999</v>
      </c>
      <c r="K563" s="182">
        <v>14</v>
      </c>
      <c r="L563" s="182">
        <v>241.6</v>
      </c>
      <c r="M563" s="182">
        <v>237.5</v>
      </c>
      <c r="N563" s="182">
        <v>2.2599999999999998</v>
      </c>
      <c r="O563" s="182">
        <v>2.2200000000000002</v>
      </c>
      <c r="P563" s="182">
        <v>3</v>
      </c>
      <c r="Q563" s="182">
        <v>27.34</v>
      </c>
      <c r="R563" s="182">
        <v>0.06</v>
      </c>
    </row>
    <row r="564" spans="2:18" x14ac:dyDescent="0.2">
      <c r="B564" s="182" t="s">
        <v>289</v>
      </c>
      <c r="C564" s="182" t="s">
        <v>290</v>
      </c>
      <c r="D564" s="182" t="s">
        <v>237</v>
      </c>
      <c r="E564" s="182">
        <v>179</v>
      </c>
      <c r="F564" s="182">
        <v>20.436253000000001</v>
      </c>
      <c r="G564" s="182">
        <v>5.5759999999999997E-2</v>
      </c>
      <c r="H564" s="182">
        <v>2.0957814799999999</v>
      </c>
      <c r="I564" s="182">
        <v>0.68348052000000004</v>
      </c>
      <c r="J564" s="182">
        <v>5.2668799999999998E-3</v>
      </c>
      <c r="K564" s="182">
        <v>4</v>
      </c>
      <c r="L564" s="182">
        <v>261</v>
      </c>
      <c r="M564" s="182">
        <v>261</v>
      </c>
      <c r="N564" s="182">
        <v>1.84</v>
      </c>
      <c r="O564" s="182">
        <v>1.84</v>
      </c>
      <c r="P564" s="182">
        <v>1</v>
      </c>
      <c r="Q564" s="182">
        <v>2.0099999999999998</v>
      </c>
      <c r="R564" s="182">
        <v>0.01</v>
      </c>
    </row>
    <row r="565" spans="2:18" x14ac:dyDescent="0.2">
      <c r="B565" s="182" t="s">
        <v>1587</v>
      </c>
      <c r="C565" s="182" t="s">
        <v>1588</v>
      </c>
      <c r="D565" s="182" t="s">
        <v>103</v>
      </c>
      <c r="E565" s="182">
        <v>1949</v>
      </c>
      <c r="F565" s="182"/>
      <c r="G565" s="182">
        <v>9.8222319999999996</v>
      </c>
      <c r="H565" s="182">
        <v>3.3048568600000001</v>
      </c>
      <c r="I565" s="182">
        <v>2.0459939700000001</v>
      </c>
      <c r="J565" s="182">
        <v>0.47840856999999998</v>
      </c>
      <c r="K565" s="182">
        <v>3</v>
      </c>
      <c r="L565" s="182">
        <v>71.8</v>
      </c>
      <c r="M565" s="182">
        <v>71.8</v>
      </c>
      <c r="N565" s="182">
        <v>1.04</v>
      </c>
      <c r="O565" s="182">
        <v>1.04</v>
      </c>
      <c r="P565" s="182">
        <v>6</v>
      </c>
      <c r="Q565" s="182">
        <v>16.78</v>
      </c>
      <c r="R565" s="182">
        <v>7.0000000000000007E-2</v>
      </c>
    </row>
    <row r="566" spans="2:18" x14ac:dyDescent="0.2">
      <c r="B566" s="182" t="s">
        <v>1575</v>
      </c>
      <c r="C566" s="182" t="s">
        <v>1576</v>
      </c>
      <c r="D566" s="182" t="s">
        <v>103</v>
      </c>
      <c r="E566" s="182">
        <v>331</v>
      </c>
      <c r="F566" s="182">
        <v>2.084686</v>
      </c>
      <c r="G566" s="182">
        <v>0.52107000000000003</v>
      </c>
      <c r="H566" s="182">
        <v>0.84612414000000002</v>
      </c>
      <c r="I566" s="182">
        <v>0.49738398</v>
      </c>
      <c r="J566" s="182">
        <v>0</v>
      </c>
      <c r="K566" s="182">
        <v>1</v>
      </c>
      <c r="L566" s="182">
        <v>102.7</v>
      </c>
      <c r="M566" s="182">
        <v>102.7</v>
      </c>
      <c r="N566" s="182">
        <v>1</v>
      </c>
      <c r="O566" s="182">
        <v>1</v>
      </c>
      <c r="P566" s="182"/>
      <c r="Q566" s="182"/>
      <c r="R566" s="182"/>
    </row>
    <row r="567" spans="2:18" x14ac:dyDescent="0.2">
      <c r="B567" s="182" t="s">
        <v>1577</v>
      </c>
      <c r="C567" s="182" t="s">
        <v>1578</v>
      </c>
      <c r="D567" s="182" t="s">
        <v>103</v>
      </c>
      <c r="E567" s="182">
        <v>1186</v>
      </c>
      <c r="F567" s="182"/>
      <c r="G567" s="182">
        <v>5.8011309999999998</v>
      </c>
      <c r="H567" s="182">
        <v>2.89598895</v>
      </c>
      <c r="I567" s="182">
        <v>0.17867901999999999</v>
      </c>
      <c r="J567" s="182">
        <v>0</v>
      </c>
      <c r="K567" s="182">
        <v>6</v>
      </c>
      <c r="L567" s="182">
        <v>10.3</v>
      </c>
      <c r="M567" s="182">
        <v>10.3</v>
      </c>
      <c r="N567" s="182">
        <v>0.09</v>
      </c>
      <c r="O567" s="182">
        <v>0.09</v>
      </c>
      <c r="P567" s="182"/>
      <c r="Q567" s="182"/>
      <c r="R567" s="182"/>
    </row>
    <row r="568" spans="2:18" x14ac:dyDescent="0.2">
      <c r="B568" s="182" t="s">
        <v>1591</v>
      </c>
      <c r="C568" s="182" t="s">
        <v>1592</v>
      </c>
      <c r="D568" s="182" t="s">
        <v>103</v>
      </c>
      <c r="E568" s="182">
        <v>1348</v>
      </c>
      <c r="F568" s="182">
        <v>3.2474660000000002</v>
      </c>
      <c r="G568" s="182">
        <v>2.821304</v>
      </c>
      <c r="H568" s="182">
        <v>3.70362692</v>
      </c>
      <c r="I568" s="182">
        <v>0.63868274999999997</v>
      </c>
      <c r="J568" s="182">
        <v>1.92680148</v>
      </c>
      <c r="K568" s="182">
        <v>3</v>
      </c>
      <c r="L568" s="182">
        <v>32.4</v>
      </c>
      <c r="M568" s="182">
        <v>32.4</v>
      </c>
      <c r="N568" s="182">
        <v>0.81</v>
      </c>
      <c r="O568" s="182">
        <v>0.81</v>
      </c>
      <c r="P568" s="182">
        <v>2</v>
      </c>
      <c r="Q568" s="182">
        <v>97.7</v>
      </c>
      <c r="R568" s="182">
        <v>0.3</v>
      </c>
    </row>
    <row r="569" spans="2:18" x14ac:dyDescent="0.2">
      <c r="B569" s="182" t="s">
        <v>1589</v>
      </c>
      <c r="C569" s="182" t="s">
        <v>1590</v>
      </c>
      <c r="D569" s="182" t="s">
        <v>103</v>
      </c>
      <c r="E569" s="182">
        <v>548</v>
      </c>
      <c r="F569" s="182">
        <v>0.88593900000000003</v>
      </c>
      <c r="G569" s="182">
        <v>8.8273499999999991</v>
      </c>
      <c r="H569" s="182">
        <v>3.06746198</v>
      </c>
      <c r="I569" s="182">
        <v>1.271367E-2</v>
      </c>
      <c r="J569" s="182">
        <v>0</v>
      </c>
      <c r="K569" s="182">
        <v>1</v>
      </c>
      <c r="L569" s="182">
        <v>1.6</v>
      </c>
      <c r="M569" s="182">
        <v>1.6</v>
      </c>
      <c r="N569" s="182">
        <v>0</v>
      </c>
      <c r="O569" s="182">
        <v>0</v>
      </c>
      <c r="P569" s="182"/>
      <c r="Q569" s="182"/>
      <c r="R569" s="182"/>
    </row>
    <row r="570" spans="2:18" x14ac:dyDescent="0.2">
      <c r="B570" s="182" t="s">
        <v>1581</v>
      </c>
      <c r="C570" s="182" t="s">
        <v>1582</v>
      </c>
      <c r="D570" s="182" t="s">
        <v>103</v>
      </c>
      <c r="E570" s="182">
        <v>265</v>
      </c>
      <c r="F570" s="182">
        <v>5.0577829999999997</v>
      </c>
      <c r="G570" s="182">
        <v>1.114617</v>
      </c>
      <c r="H570" s="182">
        <v>2.94247719</v>
      </c>
      <c r="I570" s="182">
        <v>0.3147548</v>
      </c>
      <c r="J570" s="182">
        <v>0.18960779999999999</v>
      </c>
      <c r="K570" s="182">
        <v>2</v>
      </c>
      <c r="L570" s="182">
        <v>81.2</v>
      </c>
      <c r="M570" s="182">
        <v>81.2</v>
      </c>
      <c r="N570" s="182">
        <v>5.82</v>
      </c>
      <c r="O570" s="182">
        <v>5.82</v>
      </c>
      <c r="P570" s="182">
        <v>2</v>
      </c>
      <c r="Q570" s="182">
        <v>48.91</v>
      </c>
      <c r="R570" s="182">
        <v>0.14000000000000001</v>
      </c>
    </row>
    <row r="571" spans="2:18" x14ac:dyDescent="0.2">
      <c r="B571" s="182" t="s">
        <v>1579</v>
      </c>
      <c r="C571" s="182" t="s">
        <v>1580</v>
      </c>
      <c r="D571" s="182" t="s">
        <v>103</v>
      </c>
      <c r="E571" s="182">
        <v>863</v>
      </c>
      <c r="F571" s="182">
        <v>5.9470229999999997</v>
      </c>
      <c r="G571" s="182">
        <v>4.9841030000000002</v>
      </c>
      <c r="H571" s="182">
        <v>2.2672545099999999</v>
      </c>
      <c r="I571" s="182">
        <v>2.1671761799999998</v>
      </c>
      <c r="J571" s="182">
        <v>0.36341495000000001</v>
      </c>
      <c r="K571" s="182">
        <v>5</v>
      </c>
      <c r="L571" s="182">
        <v>171.6</v>
      </c>
      <c r="M571" s="182">
        <v>170.1</v>
      </c>
      <c r="N571" s="182">
        <v>1.04</v>
      </c>
      <c r="O571" s="182">
        <v>1.03</v>
      </c>
      <c r="P571" s="182">
        <v>4</v>
      </c>
      <c r="Q571" s="182">
        <v>28.78</v>
      </c>
      <c r="R571" s="182">
        <v>0.12</v>
      </c>
    </row>
    <row r="572" spans="2:18" x14ac:dyDescent="0.2">
      <c r="B572" s="182" t="s">
        <v>1665</v>
      </c>
      <c r="C572" s="182" t="s">
        <v>1666</v>
      </c>
      <c r="D572" s="182" t="s">
        <v>103</v>
      </c>
      <c r="E572" s="182">
        <v>1096</v>
      </c>
      <c r="F572" s="182">
        <v>2.1019329999999998</v>
      </c>
      <c r="G572" s="182">
        <v>4.5631300000000001</v>
      </c>
      <c r="H572" s="182">
        <v>4.42286102</v>
      </c>
      <c r="I572" s="182">
        <v>3.0138299999999999E-3</v>
      </c>
      <c r="J572" s="182">
        <v>0.24139881999999999</v>
      </c>
      <c r="K572" s="182">
        <v>1</v>
      </c>
      <c r="L572" s="182">
        <v>0.2</v>
      </c>
      <c r="M572" s="182">
        <v>0.2</v>
      </c>
      <c r="N572" s="182">
        <v>0</v>
      </c>
      <c r="O572" s="182">
        <v>0</v>
      </c>
      <c r="P572" s="182">
        <v>2</v>
      </c>
      <c r="Q572" s="182">
        <v>15.05</v>
      </c>
      <c r="R572" s="182">
        <v>0.06</v>
      </c>
    </row>
    <row r="573" spans="2:18" x14ac:dyDescent="0.2">
      <c r="B573" s="182" t="s">
        <v>1585</v>
      </c>
      <c r="C573" s="182" t="s">
        <v>1586</v>
      </c>
      <c r="D573" s="182" t="s">
        <v>103</v>
      </c>
      <c r="E573" s="182">
        <v>1619</v>
      </c>
      <c r="F573" s="182">
        <v>6.3758879999999998</v>
      </c>
      <c r="G573" s="182">
        <v>3.2999499999999999</v>
      </c>
      <c r="H573" s="182">
        <v>3.6961964200000001</v>
      </c>
      <c r="I573" s="182">
        <v>2.38450827</v>
      </c>
      <c r="J573" s="182">
        <v>3.335693E-2</v>
      </c>
      <c r="K573" s="182">
        <v>5</v>
      </c>
      <c r="L573" s="182">
        <v>100.7</v>
      </c>
      <c r="M573" s="182">
        <v>100.7</v>
      </c>
      <c r="N573" s="182">
        <v>1.07</v>
      </c>
      <c r="O573" s="182">
        <v>1.07</v>
      </c>
      <c r="P573" s="182">
        <v>1</v>
      </c>
      <c r="Q573" s="182">
        <v>1.41</v>
      </c>
      <c r="R573" s="182">
        <v>0.01</v>
      </c>
    </row>
    <row r="574" spans="2:18" x14ac:dyDescent="0.2">
      <c r="B574" s="182" t="s">
        <v>1583</v>
      </c>
      <c r="C574" s="182" t="s">
        <v>1584</v>
      </c>
      <c r="D574" s="182" t="s">
        <v>103</v>
      </c>
      <c r="E574" s="182">
        <v>1572</v>
      </c>
      <c r="F574" s="182">
        <v>2.006545</v>
      </c>
      <c r="G574" s="182">
        <v>6.2083329999999997</v>
      </c>
      <c r="H574" s="182">
        <v>3.3532503600000001</v>
      </c>
      <c r="I574" s="182">
        <v>0.21861955</v>
      </c>
      <c r="J574" s="182">
        <v>0.74263055</v>
      </c>
      <c r="K574" s="182">
        <v>9</v>
      </c>
      <c r="L574" s="182">
        <v>9.5</v>
      </c>
      <c r="M574" s="182">
        <v>2.2000000000000002</v>
      </c>
      <c r="N574" s="182">
        <v>0.03</v>
      </c>
      <c r="O574" s="182">
        <v>0.02</v>
      </c>
      <c r="P574" s="182">
        <v>4</v>
      </c>
      <c r="Q574" s="182">
        <v>32.29</v>
      </c>
      <c r="R574" s="182">
        <v>0.1</v>
      </c>
    </row>
    <row r="575" spans="2:18" x14ac:dyDescent="0.2">
      <c r="B575" s="182">
        <v>35982</v>
      </c>
      <c r="C575" s="182" t="s">
        <v>268</v>
      </c>
      <c r="D575" s="182" t="s">
        <v>237</v>
      </c>
      <c r="E575" s="182">
        <v>413</v>
      </c>
      <c r="F575" s="182">
        <v>46.114969000000002</v>
      </c>
      <c r="G575" s="182">
        <v>1.432715</v>
      </c>
      <c r="H575" s="182">
        <v>2.4387275399999999</v>
      </c>
      <c r="I575" s="182">
        <v>1.5591291300000001</v>
      </c>
      <c r="J575" s="182">
        <v>0.75930900999999995</v>
      </c>
      <c r="K575" s="182">
        <v>10</v>
      </c>
      <c r="L575" s="182">
        <v>258</v>
      </c>
      <c r="M575" s="182">
        <v>258</v>
      </c>
      <c r="N575" s="182">
        <v>2.02</v>
      </c>
      <c r="O575" s="182">
        <v>2.02</v>
      </c>
      <c r="P575" s="182">
        <v>8</v>
      </c>
      <c r="Q575" s="182">
        <v>125.67</v>
      </c>
      <c r="R575" s="182">
        <v>0.27</v>
      </c>
    </row>
    <row r="576" spans="2:18" x14ac:dyDescent="0.2">
      <c r="B576" s="182">
        <v>35981</v>
      </c>
      <c r="C576" s="182" t="s">
        <v>267</v>
      </c>
      <c r="D576" s="182" t="s">
        <v>237</v>
      </c>
      <c r="E576" s="182">
        <v>438</v>
      </c>
      <c r="F576" s="182">
        <v>12.311052999999999</v>
      </c>
      <c r="G576" s="182">
        <v>1.273846</v>
      </c>
      <c r="H576" s="182">
        <v>2.1973316199999999</v>
      </c>
      <c r="I576" s="182">
        <v>0</v>
      </c>
      <c r="J576" s="182">
        <v>1.3184764499999999</v>
      </c>
      <c r="K576" s="182"/>
      <c r="L576" s="182"/>
      <c r="M576" s="182"/>
      <c r="N576" s="182"/>
      <c r="O576" s="182"/>
      <c r="P576" s="182">
        <v>6</v>
      </c>
      <c r="Q576" s="182">
        <v>205.75</v>
      </c>
      <c r="R576" s="182">
        <v>0.42</v>
      </c>
    </row>
    <row r="577" spans="2:18" x14ac:dyDescent="0.2">
      <c r="B577" s="182">
        <v>35990</v>
      </c>
      <c r="C577" s="182" t="s">
        <v>272</v>
      </c>
      <c r="D577" s="182" t="s">
        <v>237</v>
      </c>
      <c r="E577" s="182">
        <v>1114</v>
      </c>
      <c r="F577" s="182">
        <v>43.863937</v>
      </c>
      <c r="G577" s="182">
        <v>3.280548</v>
      </c>
      <c r="H577" s="182">
        <v>3.3913554800000001</v>
      </c>
      <c r="I577" s="182">
        <v>1.46684163</v>
      </c>
      <c r="J577" s="182">
        <v>1.5177402099999999</v>
      </c>
      <c r="K577" s="182">
        <v>8</v>
      </c>
      <c r="L577" s="182">
        <v>90</v>
      </c>
      <c r="M577" s="182">
        <v>87.4</v>
      </c>
      <c r="N577" s="182">
        <v>1.06</v>
      </c>
      <c r="O577" s="182">
        <v>1.04</v>
      </c>
      <c r="P577" s="182">
        <v>13</v>
      </c>
      <c r="Q577" s="182">
        <v>93.12</v>
      </c>
      <c r="R577" s="182">
        <v>0.21</v>
      </c>
    </row>
    <row r="578" spans="2:18" x14ac:dyDescent="0.2">
      <c r="B578" s="182">
        <v>35980</v>
      </c>
      <c r="C578" s="182" t="s">
        <v>266</v>
      </c>
      <c r="D578" s="182" t="s">
        <v>237</v>
      </c>
      <c r="E578" s="182">
        <v>430</v>
      </c>
      <c r="F578" s="182">
        <v>31.549859999999999</v>
      </c>
      <c r="G578" s="182">
        <v>0.12559999999999999</v>
      </c>
      <c r="H578" s="182">
        <v>1.47924067</v>
      </c>
      <c r="I578" s="182">
        <v>9.8885730000000005E-2</v>
      </c>
      <c r="J578" s="182">
        <v>0.25983290999999997</v>
      </c>
      <c r="K578" s="182">
        <v>5</v>
      </c>
      <c r="L578" s="182">
        <v>15.7</v>
      </c>
      <c r="M578" s="182">
        <v>15.7</v>
      </c>
      <c r="N578" s="182">
        <v>0.17</v>
      </c>
      <c r="O578" s="182">
        <v>0.17</v>
      </c>
      <c r="P578" s="182">
        <v>2</v>
      </c>
      <c r="Q578" s="182">
        <v>41.3</v>
      </c>
      <c r="R578" s="182">
        <v>0.09</v>
      </c>
    </row>
    <row r="579" spans="2:18" x14ac:dyDescent="0.2">
      <c r="B579" s="182">
        <v>35983</v>
      </c>
      <c r="C579" s="182" t="s">
        <v>269</v>
      </c>
      <c r="D579" s="182" t="s">
        <v>237</v>
      </c>
      <c r="E579" s="182">
        <v>980</v>
      </c>
      <c r="F579" s="182">
        <v>24.162748000000001</v>
      </c>
      <c r="G579" s="182">
        <v>6.7752860000000004</v>
      </c>
      <c r="H579" s="182">
        <v>3.9082514000000002</v>
      </c>
      <c r="I579" s="182">
        <v>0.96037227999999997</v>
      </c>
      <c r="J579" s="182">
        <v>0.21199204999999999</v>
      </c>
      <c r="K579" s="182">
        <v>6</v>
      </c>
      <c r="L579" s="182">
        <v>67</v>
      </c>
      <c r="M579" s="182">
        <v>67</v>
      </c>
      <c r="N579" s="182">
        <v>0.69</v>
      </c>
      <c r="O579" s="182">
        <v>0.69</v>
      </c>
      <c r="P579" s="182">
        <v>4</v>
      </c>
      <c r="Q579" s="182">
        <v>14.79</v>
      </c>
      <c r="R579" s="182">
        <v>0.04</v>
      </c>
    </row>
    <row r="580" spans="2:18" x14ac:dyDescent="0.2">
      <c r="B580" s="182">
        <v>35988</v>
      </c>
      <c r="C580" s="182" t="s">
        <v>270</v>
      </c>
      <c r="D580" s="182" t="s">
        <v>237</v>
      </c>
      <c r="E580" s="182">
        <v>599</v>
      </c>
      <c r="F580" s="182">
        <v>53.208627999999997</v>
      </c>
      <c r="G580" s="182">
        <v>2.8187799999999998</v>
      </c>
      <c r="H580" s="182">
        <v>2.3625172999999999</v>
      </c>
      <c r="I580" s="182">
        <v>1.0243502799999999</v>
      </c>
      <c r="J580" s="182">
        <v>3.1746139100000001</v>
      </c>
      <c r="K580" s="182">
        <v>13</v>
      </c>
      <c r="L580" s="182">
        <v>116.9</v>
      </c>
      <c r="M580" s="182">
        <v>116.9</v>
      </c>
      <c r="N580" s="182">
        <v>1.25</v>
      </c>
      <c r="O580" s="182">
        <v>1.25</v>
      </c>
      <c r="P580" s="182">
        <v>11</v>
      </c>
      <c r="Q580" s="182">
        <v>362.25</v>
      </c>
      <c r="R580" s="182">
        <v>0.77</v>
      </c>
    </row>
    <row r="581" spans="2:18" x14ac:dyDescent="0.2">
      <c r="B581" s="182">
        <v>61617</v>
      </c>
      <c r="C581" s="182" t="s">
        <v>278</v>
      </c>
      <c r="D581" s="182" t="s">
        <v>237</v>
      </c>
      <c r="E581" s="182">
        <v>450</v>
      </c>
      <c r="F581" s="182">
        <v>16.388565</v>
      </c>
      <c r="G581" s="182">
        <v>0.59221000000000001</v>
      </c>
      <c r="H581" s="182">
        <v>1.8862033300000001</v>
      </c>
      <c r="I581" s="182">
        <v>7.9705499999999999E-2</v>
      </c>
      <c r="J581" s="182">
        <v>1.1929490700000001</v>
      </c>
      <c r="K581" s="182">
        <v>2</v>
      </c>
      <c r="L581" s="182">
        <v>12.1</v>
      </c>
      <c r="M581" s="182">
        <v>12.1</v>
      </c>
      <c r="N581" s="182">
        <v>0.06</v>
      </c>
      <c r="O581" s="182">
        <v>0.06</v>
      </c>
      <c r="P581" s="182">
        <v>7</v>
      </c>
      <c r="Q581" s="182">
        <v>181.2</v>
      </c>
      <c r="R581" s="182">
        <v>0.37</v>
      </c>
    </row>
    <row r="582" spans="2:18" x14ac:dyDescent="0.2">
      <c r="B582" s="182">
        <v>35989</v>
      </c>
      <c r="C582" s="182" t="s">
        <v>271</v>
      </c>
      <c r="D582" s="182" t="s">
        <v>237</v>
      </c>
      <c r="E582" s="182">
        <v>493</v>
      </c>
      <c r="F582" s="182">
        <v>35.357846000000002</v>
      </c>
      <c r="G582" s="182">
        <v>0.62282000000000004</v>
      </c>
      <c r="H582" s="182">
        <v>2.6403036100000001</v>
      </c>
      <c r="I582" s="182">
        <v>2.4995457800000001</v>
      </c>
      <c r="J582" s="182">
        <v>4.94121436</v>
      </c>
      <c r="K582" s="182">
        <v>6</v>
      </c>
      <c r="L582" s="182">
        <v>346.5</v>
      </c>
      <c r="M582" s="182">
        <v>4.7</v>
      </c>
      <c r="N582" s="182">
        <v>1.92</v>
      </c>
      <c r="O582" s="182">
        <v>0.02</v>
      </c>
      <c r="P582" s="182">
        <v>28</v>
      </c>
      <c r="Q582" s="182">
        <v>685.07</v>
      </c>
      <c r="R582" s="182">
        <v>1.44</v>
      </c>
    </row>
    <row r="583" spans="2:18" x14ac:dyDescent="0.2">
      <c r="B583" s="182" t="s">
        <v>1677</v>
      </c>
      <c r="C583" s="182" t="s">
        <v>1678</v>
      </c>
      <c r="D583" s="182" t="s">
        <v>103</v>
      </c>
      <c r="E583" s="182">
        <v>884</v>
      </c>
      <c r="F583" s="182">
        <v>6.792465</v>
      </c>
      <c r="G583" s="182">
        <v>8.6410750000000007</v>
      </c>
      <c r="H583" s="182">
        <v>3.9490238799999999</v>
      </c>
      <c r="I583" s="182">
        <v>0</v>
      </c>
      <c r="J583" s="182">
        <v>0.25281039999999999</v>
      </c>
      <c r="K583" s="182"/>
      <c r="L583" s="182"/>
      <c r="M583" s="182"/>
      <c r="N583" s="182"/>
      <c r="O583" s="182"/>
      <c r="P583" s="182">
        <v>1</v>
      </c>
      <c r="Q583" s="182">
        <v>19.55</v>
      </c>
      <c r="R583" s="182">
        <v>0.04</v>
      </c>
    </row>
    <row r="584" spans="2:18" x14ac:dyDescent="0.2">
      <c r="B584" s="182" t="s">
        <v>1693</v>
      </c>
      <c r="C584" s="182" t="s">
        <v>1694</v>
      </c>
      <c r="D584" s="182" t="s">
        <v>103</v>
      </c>
      <c r="E584" s="182">
        <v>10</v>
      </c>
      <c r="F584" s="182"/>
      <c r="G584" s="182">
        <v>3.67991</v>
      </c>
      <c r="H584" s="182">
        <v>1.52420471</v>
      </c>
      <c r="I584" s="182">
        <v>0</v>
      </c>
      <c r="J584" s="182">
        <v>4.7401949999999998E-2</v>
      </c>
      <c r="K584" s="182"/>
      <c r="L584" s="182"/>
      <c r="M584" s="182"/>
      <c r="N584" s="182"/>
      <c r="O584" s="182"/>
      <c r="P584" s="182">
        <v>1</v>
      </c>
      <c r="Q584" s="182">
        <v>324</v>
      </c>
      <c r="R584" s="182">
        <v>0.6</v>
      </c>
    </row>
    <row r="585" spans="2:18" x14ac:dyDescent="0.2">
      <c r="B585" s="182" t="s">
        <v>1695</v>
      </c>
      <c r="C585" s="182" t="s">
        <v>1696</v>
      </c>
      <c r="D585" s="182" t="s">
        <v>103</v>
      </c>
      <c r="E585" s="182">
        <v>644</v>
      </c>
      <c r="F585" s="182">
        <v>0.14052999999999999</v>
      </c>
      <c r="G585" s="182">
        <v>4.764742</v>
      </c>
      <c r="H585" s="182">
        <v>2.7599536800000002</v>
      </c>
      <c r="I585" s="182">
        <v>0</v>
      </c>
      <c r="J585" s="182">
        <v>1.1411579999999999E-2</v>
      </c>
      <c r="K585" s="182"/>
      <c r="L585" s="182"/>
      <c r="M585" s="182"/>
      <c r="N585" s="182"/>
      <c r="O585" s="182"/>
      <c r="P585" s="182">
        <v>2</v>
      </c>
      <c r="Q585" s="182">
        <v>1.21</v>
      </c>
      <c r="R585" s="182">
        <v>0</v>
      </c>
    </row>
    <row r="586" spans="2:18" x14ac:dyDescent="0.2">
      <c r="B586" s="182" t="s">
        <v>1681</v>
      </c>
      <c r="C586" s="182" t="s">
        <v>1682</v>
      </c>
      <c r="D586" s="182" t="s">
        <v>103</v>
      </c>
      <c r="E586" s="182">
        <v>272</v>
      </c>
      <c r="F586" s="182"/>
      <c r="G586" s="182">
        <v>4.3961079999999999</v>
      </c>
      <c r="H586" s="182">
        <v>2.4145307900000001</v>
      </c>
      <c r="I586" s="182">
        <v>0</v>
      </c>
      <c r="J586" s="182">
        <v>1.053377E-2</v>
      </c>
      <c r="K586" s="182"/>
      <c r="L586" s="182"/>
      <c r="M586" s="182"/>
      <c r="N586" s="182"/>
      <c r="O586" s="182"/>
      <c r="P586" s="182">
        <v>1</v>
      </c>
      <c r="Q586" s="182">
        <v>2.65</v>
      </c>
      <c r="R586" s="182">
        <v>0.01</v>
      </c>
    </row>
    <row r="587" spans="2:18" x14ac:dyDescent="0.2">
      <c r="B587" s="182" t="s">
        <v>1697</v>
      </c>
      <c r="C587" s="182" t="s">
        <v>1698</v>
      </c>
      <c r="D587" s="182" t="s">
        <v>103</v>
      </c>
      <c r="E587" s="182">
        <v>2</v>
      </c>
      <c r="F587" s="182"/>
      <c r="G587" s="182">
        <v>3.3060399999999999</v>
      </c>
      <c r="H587" s="182">
        <v>0</v>
      </c>
      <c r="I587" s="182">
        <v>0</v>
      </c>
      <c r="J587" s="182">
        <v>5.2668799999999998E-3</v>
      </c>
      <c r="K587" s="182"/>
      <c r="L587" s="182"/>
      <c r="M587" s="182"/>
      <c r="N587" s="182"/>
      <c r="O587" s="182"/>
      <c r="P587" s="182">
        <v>1</v>
      </c>
      <c r="Q587" s="182">
        <v>180</v>
      </c>
      <c r="R587" s="182">
        <v>0.5</v>
      </c>
    </row>
    <row r="588" spans="2:18" x14ac:dyDescent="0.2">
      <c r="B588" s="182" t="s">
        <v>1691</v>
      </c>
      <c r="C588" s="182" t="s">
        <v>1692</v>
      </c>
      <c r="D588" s="182" t="s">
        <v>103</v>
      </c>
      <c r="E588" s="182">
        <v>850</v>
      </c>
      <c r="F588" s="182"/>
      <c r="G588" s="182">
        <v>4.99716</v>
      </c>
      <c r="H588" s="182">
        <v>3.3942133700000001</v>
      </c>
      <c r="I588" s="182">
        <v>5.5521729999999998E-2</v>
      </c>
      <c r="J588" s="182">
        <v>0</v>
      </c>
      <c r="K588" s="182">
        <v>5</v>
      </c>
      <c r="L588" s="182">
        <v>4.5</v>
      </c>
      <c r="M588" s="182">
        <v>4.5</v>
      </c>
      <c r="N588" s="182">
        <v>0.03</v>
      </c>
      <c r="O588" s="182">
        <v>0.03</v>
      </c>
      <c r="P588" s="182"/>
      <c r="Q588" s="182"/>
      <c r="R588" s="182"/>
    </row>
    <row r="589" spans="2:18" x14ac:dyDescent="0.2">
      <c r="B589" s="182" t="s">
        <v>1684</v>
      </c>
      <c r="C589" s="182" t="s">
        <v>1685</v>
      </c>
      <c r="D589" s="182" t="s">
        <v>103</v>
      </c>
      <c r="E589" s="182">
        <v>460</v>
      </c>
      <c r="F589" s="182"/>
      <c r="G589" s="182">
        <v>6.1457519999999999</v>
      </c>
      <c r="H589" s="182">
        <v>3.2099751200000002</v>
      </c>
      <c r="I589" s="182">
        <v>2.2091599999999999E-3</v>
      </c>
      <c r="J589" s="182">
        <v>0</v>
      </c>
      <c r="K589" s="182">
        <v>2</v>
      </c>
      <c r="L589" s="182">
        <v>0.3</v>
      </c>
      <c r="M589" s="182">
        <v>0.3</v>
      </c>
      <c r="N589" s="182">
        <v>0</v>
      </c>
      <c r="O589" s="182">
        <v>0</v>
      </c>
      <c r="P589" s="182"/>
      <c r="Q589" s="182"/>
      <c r="R589" s="182"/>
    </row>
    <row r="590" spans="2:18" x14ac:dyDescent="0.2">
      <c r="B590" s="182" t="s">
        <v>1687</v>
      </c>
      <c r="C590" s="182" t="s">
        <v>1688</v>
      </c>
      <c r="D590" s="182" t="s">
        <v>103</v>
      </c>
      <c r="E590" s="182">
        <v>919</v>
      </c>
      <c r="F590" s="182"/>
      <c r="G590" s="182">
        <v>7.9588960000000002</v>
      </c>
      <c r="H590" s="182">
        <v>3.9057745700000002</v>
      </c>
      <c r="I590" s="182">
        <v>8.4855E-4</v>
      </c>
      <c r="J590" s="182">
        <v>0</v>
      </c>
      <c r="K590" s="182">
        <v>1</v>
      </c>
      <c r="L590" s="182">
        <v>0.1</v>
      </c>
      <c r="M590" s="182">
        <v>0.1</v>
      </c>
      <c r="N590" s="182">
        <v>0</v>
      </c>
      <c r="O590" s="182">
        <v>0</v>
      </c>
      <c r="P590" s="182"/>
      <c r="Q590" s="182"/>
      <c r="R590" s="182"/>
    </row>
    <row r="591" spans="2:18" x14ac:dyDescent="0.2">
      <c r="B591" s="182" t="s">
        <v>1689</v>
      </c>
      <c r="C591" s="182" t="s">
        <v>1690</v>
      </c>
      <c r="D591" s="182" t="s">
        <v>103</v>
      </c>
      <c r="E591" s="182">
        <v>24</v>
      </c>
      <c r="F591" s="182">
        <v>0.94182999999999995</v>
      </c>
      <c r="G591" s="182">
        <v>2.1250300000000002</v>
      </c>
      <c r="H591" s="182">
        <v>0.26997475999999998</v>
      </c>
      <c r="I591" s="182">
        <v>1.8214640000000001E-2</v>
      </c>
      <c r="J591" s="182">
        <v>0</v>
      </c>
      <c r="K591" s="182">
        <v>1</v>
      </c>
      <c r="L591" s="182">
        <v>51.9</v>
      </c>
      <c r="M591" s="182">
        <v>51.9</v>
      </c>
      <c r="N591" s="182">
        <v>0.21</v>
      </c>
      <c r="O591" s="182">
        <v>0.21</v>
      </c>
      <c r="P591" s="182"/>
      <c r="Q591" s="182"/>
      <c r="R591" s="182"/>
    </row>
    <row r="592" spans="2:18" x14ac:dyDescent="0.2">
      <c r="B592" s="182" t="s">
        <v>1699</v>
      </c>
      <c r="C592" s="182" t="s">
        <v>1700</v>
      </c>
      <c r="D592" s="182" t="s">
        <v>103</v>
      </c>
      <c r="E592" s="182">
        <v>526</v>
      </c>
      <c r="F592" s="182"/>
      <c r="G592" s="182">
        <v>6.39846</v>
      </c>
      <c r="H592" s="182">
        <v>0</v>
      </c>
      <c r="I592" s="182">
        <v>0</v>
      </c>
      <c r="J592" s="182">
        <v>0.34761429999999999</v>
      </c>
      <c r="K592" s="182"/>
      <c r="L592" s="182"/>
      <c r="M592" s="182"/>
      <c r="N592" s="182"/>
      <c r="O592" s="182"/>
      <c r="P592" s="182">
        <v>2</v>
      </c>
      <c r="Q592" s="182">
        <v>45.17</v>
      </c>
      <c r="R592" s="182">
        <v>0.14000000000000001</v>
      </c>
    </row>
    <row r="593" spans="2:18" x14ac:dyDescent="0.2">
      <c r="B593" s="182" t="s">
        <v>1679</v>
      </c>
      <c r="C593" s="182" t="s">
        <v>1680</v>
      </c>
      <c r="D593" s="182" t="s">
        <v>103</v>
      </c>
      <c r="E593" s="182">
        <v>12</v>
      </c>
      <c r="F593" s="182"/>
      <c r="G593" s="182">
        <v>4.4928699999999999</v>
      </c>
      <c r="H593" s="182">
        <v>2.18208957</v>
      </c>
      <c r="I593" s="182">
        <v>0</v>
      </c>
      <c r="J593" s="182">
        <v>4.8279799999999999E-3</v>
      </c>
      <c r="K593" s="182"/>
      <c r="L593" s="182"/>
      <c r="M593" s="182"/>
      <c r="N593" s="182"/>
      <c r="O593" s="182"/>
      <c r="P593" s="182">
        <v>1</v>
      </c>
      <c r="Q593" s="182">
        <v>27.5</v>
      </c>
      <c r="R593" s="182">
        <v>0.08</v>
      </c>
    </row>
    <row r="594" spans="2:18" x14ac:dyDescent="0.2">
      <c r="B594" s="182">
        <v>1950</v>
      </c>
      <c r="C594" s="182" t="s">
        <v>639</v>
      </c>
      <c r="D594" s="182" t="s">
        <v>103</v>
      </c>
      <c r="E594" s="182">
        <v>333</v>
      </c>
      <c r="F594" s="182">
        <v>3.590849</v>
      </c>
      <c r="G594" s="182">
        <v>2.4231760000000002</v>
      </c>
      <c r="H594" s="182">
        <v>4.1915629499999998</v>
      </c>
      <c r="I594" s="182">
        <v>0.47764780000000001</v>
      </c>
      <c r="J594" s="182">
        <v>0</v>
      </c>
      <c r="K594" s="182">
        <v>4</v>
      </c>
      <c r="L594" s="182">
        <v>98</v>
      </c>
      <c r="M594" s="182">
        <v>98</v>
      </c>
      <c r="N594" s="182">
        <v>1.07</v>
      </c>
      <c r="O594" s="182">
        <v>1.07</v>
      </c>
      <c r="P594" s="182"/>
      <c r="Q594" s="182"/>
      <c r="R594" s="182"/>
    </row>
    <row r="595" spans="2:18" x14ac:dyDescent="0.2">
      <c r="B595" s="182">
        <v>1962</v>
      </c>
      <c r="C595" s="182" t="s">
        <v>647</v>
      </c>
      <c r="D595" s="182" t="s">
        <v>103</v>
      </c>
      <c r="E595" s="182">
        <v>1874</v>
      </c>
      <c r="F595" s="182">
        <v>7.6355719999999998</v>
      </c>
      <c r="G595" s="182">
        <v>3.7963800000000001</v>
      </c>
      <c r="H595" s="182">
        <v>5.3427185599999998</v>
      </c>
      <c r="I595" s="182">
        <v>7.6630079799999997</v>
      </c>
      <c r="J595" s="182">
        <v>3.24571684</v>
      </c>
      <c r="K595" s="182">
        <v>8</v>
      </c>
      <c r="L595" s="182">
        <v>279.5</v>
      </c>
      <c r="M595" s="182">
        <v>279.5</v>
      </c>
      <c r="N595" s="182">
        <v>1.32</v>
      </c>
      <c r="O595" s="182">
        <v>1.32</v>
      </c>
      <c r="P595" s="182">
        <v>6</v>
      </c>
      <c r="Q595" s="182">
        <v>118.38</v>
      </c>
      <c r="R595" s="182">
        <v>0.25</v>
      </c>
    </row>
    <row r="596" spans="2:18" x14ac:dyDescent="0.2">
      <c r="B596" s="182">
        <v>1957</v>
      </c>
      <c r="C596" s="182" t="s">
        <v>643</v>
      </c>
      <c r="D596" s="182" t="s">
        <v>103</v>
      </c>
      <c r="E596" s="182">
        <v>1381</v>
      </c>
      <c r="F596" s="182">
        <v>8.8736719999999991</v>
      </c>
      <c r="G596" s="182">
        <v>0.95367999999999997</v>
      </c>
      <c r="H596" s="182">
        <v>4.4100958099999996</v>
      </c>
      <c r="I596" s="182">
        <v>4.3294839100000004</v>
      </c>
      <c r="J596" s="182">
        <v>0</v>
      </c>
      <c r="K596" s="182">
        <v>6</v>
      </c>
      <c r="L596" s="182">
        <v>214.3</v>
      </c>
      <c r="M596" s="182">
        <v>214.3</v>
      </c>
      <c r="N596" s="182">
        <v>2.08</v>
      </c>
      <c r="O596" s="182">
        <v>2.08</v>
      </c>
      <c r="P596" s="182"/>
      <c r="Q596" s="182"/>
      <c r="R596" s="182"/>
    </row>
    <row r="597" spans="2:18" x14ac:dyDescent="0.2">
      <c r="B597" s="182">
        <v>1956</v>
      </c>
      <c r="C597" s="182" t="s">
        <v>642</v>
      </c>
      <c r="D597" s="182" t="s">
        <v>103</v>
      </c>
      <c r="E597" s="182">
        <v>140</v>
      </c>
      <c r="F597" s="182"/>
      <c r="G597" s="182">
        <v>1.8378650000000001</v>
      </c>
      <c r="H597" s="182">
        <v>4.0391424799999998</v>
      </c>
      <c r="I597" s="182">
        <v>1.9311899999999999E-3</v>
      </c>
      <c r="J597" s="182">
        <v>0</v>
      </c>
      <c r="K597" s="182">
        <v>1</v>
      </c>
      <c r="L597" s="182">
        <v>0.9</v>
      </c>
      <c r="M597" s="182">
        <v>0.9</v>
      </c>
      <c r="N597" s="182">
        <v>0.01</v>
      </c>
      <c r="O597" s="182">
        <v>0.01</v>
      </c>
      <c r="P597" s="182"/>
      <c r="Q597" s="182"/>
      <c r="R597" s="182"/>
    </row>
    <row r="598" spans="2:18" x14ac:dyDescent="0.2">
      <c r="B598" s="182">
        <v>1960</v>
      </c>
      <c r="C598" s="182" t="s">
        <v>646</v>
      </c>
      <c r="D598" s="182" t="s">
        <v>103</v>
      </c>
      <c r="E598" s="182">
        <v>160</v>
      </c>
      <c r="F598" s="182">
        <v>0.15451300000000001</v>
      </c>
      <c r="G598" s="182">
        <v>3.8416610000000002</v>
      </c>
      <c r="H598" s="182">
        <v>3.0303094900000001</v>
      </c>
      <c r="I598" s="182">
        <v>0</v>
      </c>
      <c r="J598" s="182">
        <v>5.2668799999999998E-3</v>
      </c>
      <c r="K598" s="182"/>
      <c r="L598" s="182"/>
      <c r="M598" s="182"/>
      <c r="N598" s="182"/>
      <c r="O598" s="182"/>
      <c r="P598" s="182">
        <v>1</v>
      </c>
      <c r="Q598" s="182">
        <v>2.25</v>
      </c>
      <c r="R598" s="182">
        <v>0.01</v>
      </c>
    </row>
    <row r="599" spans="2:18" x14ac:dyDescent="0.2">
      <c r="B599" s="182">
        <v>1952</v>
      </c>
      <c r="C599" s="182" t="s">
        <v>640</v>
      </c>
      <c r="D599" s="182" t="s">
        <v>103</v>
      </c>
      <c r="E599" s="182">
        <v>327</v>
      </c>
      <c r="F599" s="182">
        <v>1.44319</v>
      </c>
      <c r="G599" s="182">
        <v>3.5636190000000001</v>
      </c>
      <c r="H599" s="182">
        <v>1.5123921199999999</v>
      </c>
      <c r="I599" s="182">
        <v>6.0086359999999998E-2</v>
      </c>
      <c r="J599" s="182">
        <v>9.6559499999999999E-3</v>
      </c>
      <c r="K599" s="182">
        <v>2</v>
      </c>
      <c r="L599" s="182">
        <v>12.6</v>
      </c>
      <c r="M599" s="182">
        <v>12.6</v>
      </c>
      <c r="N599" s="182">
        <v>0.04</v>
      </c>
      <c r="O599" s="182">
        <v>0.04</v>
      </c>
      <c r="P599" s="182">
        <v>2</v>
      </c>
      <c r="Q599" s="182">
        <v>2.02</v>
      </c>
      <c r="R599" s="182">
        <v>0.01</v>
      </c>
    </row>
    <row r="600" spans="2:18" x14ac:dyDescent="0.2">
      <c r="B600" s="182">
        <v>1954</v>
      </c>
      <c r="C600" s="182" t="s">
        <v>641</v>
      </c>
      <c r="D600" s="182" t="s">
        <v>103</v>
      </c>
      <c r="E600" s="182">
        <v>397</v>
      </c>
      <c r="F600" s="182">
        <v>0.470329</v>
      </c>
      <c r="G600" s="182">
        <v>5.1188950000000002</v>
      </c>
      <c r="H600" s="182">
        <v>5.1441908999999999</v>
      </c>
      <c r="I600" s="182">
        <v>5.165935E-2</v>
      </c>
      <c r="J600" s="182">
        <v>0</v>
      </c>
      <c r="K600" s="182">
        <v>4</v>
      </c>
      <c r="L600" s="182">
        <v>8.9</v>
      </c>
      <c r="M600" s="182">
        <v>8.9</v>
      </c>
      <c r="N600" s="182">
        <v>0.04</v>
      </c>
      <c r="O600" s="182">
        <v>0.04</v>
      </c>
      <c r="P600" s="182"/>
      <c r="Q600" s="182"/>
      <c r="R600" s="182"/>
    </row>
    <row r="601" spans="2:18" x14ac:dyDescent="0.2">
      <c r="B601" s="182">
        <v>1959</v>
      </c>
      <c r="C601" s="182" t="s">
        <v>645</v>
      </c>
      <c r="D601" s="182" t="s">
        <v>103</v>
      </c>
      <c r="E601" s="182">
        <v>879</v>
      </c>
      <c r="F601" s="182">
        <v>5.1993559999999999</v>
      </c>
      <c r="G601" s="182">
        <v>1.856711</v>
      </c>
      <c r="H601" s="182">
        <v>4.3919958699999997</v>
      </c>
      <c r="I601" s="182">
        <v>3.5205130499999999</v>
      </c>
      <c r="J601" s="182">
        <v>9.5040909300000003</v>
      </c>
      <c r="K601" s="182">
        <v>8</v>
      </c>
      <c r="L601" s="182">
        <v>273.8</v>
      </c>
      <c r="M601" s="182">
        <v>273.8</v>
      </c>
      <c r="N601" s="182">
        <v>6.18</v>
      </c>
      <c r="O601" s="182">
        <v>6.18</v>
      </c>
      <c r="P601" s="182">
        <v>7</v>
      </c>
      <c r="Q601" s="182">
        <v>739.04</v>
      </c>
      <c r="R601" s="182">
        <v>1.54</v>
      </c>
    </row>
    <row r="602" spans="2:18" x14ac:dyDescent="0.2">
      <c r="B602" s="182">
        <v>1958</v>
      </c>
      <c r="C602" s="182" t="s">
        <v>644</v>
      </c>
      <c r="D602" s="182" t="s">
        <v>103</v>
      </c>
      <c r="E602" s="182">
        <v>145</v>
      </c>
      <c r="F602" s="182">
        <v>2.3116940000000001</v>
      </c>
      <c r="G602" s="182">
        <v>1.5568299999999999</v>
      </c>
      <c r="H602" s="182">
        <v>4.4773513400000002</v>
      </c>
      <c r="I602" s="182">
        <v>2.1944999999999999E-4</v>
      </c>
      <c r="J602" s="182">
        <v>0.24512953000000001</v>
      </c>
      <c r="K602" s="182">
        <v>1</v>
      </c>
      <c r="L602" s="182">
        <v>0.1</v>
      </c>
      <c r="M602" s="182">
        <v>0.1</v>
      </c>
      <c r="N602" s="182">
        <v>0.01</v>
      </c>
      <c r="O602" s="182">
        <v>0.01</v>
      </c>
      <c r="P602" s="182">
        <v>3</v>
      </c>
      <c r="Q602" s="182">
        <v>115.55</v>
      </c>
      <c r="R602" s="182">
        <v>0.26</v>
      </c>
    </row>
    <row r="603" spans="2:18" x14ac:dyDescent="0.2">
      <c r="B603" s="182">
        <v>1949</v>
      </c>
      <c r="C603" s="182" t="s">
        <v>638</v>
      </c>
      <c r="D603" s="182" t="s">
        <v>103</v>
      </c>
      <c r="E603" s="182">
        <v>750</v>
      </c>
      <c r="F603" s="182">
        <v>1.50753</v>
      </c>
      <c r="G603" s="182">
        <v>3.8391489999999999</v>
      </c>
      <c r="H603" s="182">
        <v>6.4418606799999996</v>
      </c>
      <c r="I603" s="182">
        <v>7.721836E-2</v>
      </c>
      <c r="J603" s="182">
        <v>0</v>
      </c>
      <c r="K603" s="182">
        <v>2</v>
      </c>
      <c r="L603" s="182">
        <v>7</v>
      </c>
      <c r="M603" s="182">
        <v>7</v>
      </c>
      <c r="N603" s="182">
        <v>7.0000000000000007E-2</v>
      </c>
      <c r="O603" s="182">
        <v>7.0000000000000007E-2</v>
      </c>
      <c r="P603" s="182"/>
      <c r="Q603" s="182"/>
      <c r="R603" s="182"/>
    </row>
    <row r="604" spans="2:18" x14ac:dyDescent="0.2">
      <c r="B604" s="182">
        <v>57448</v>
      </c>
      <c r="C604" s="182" t="s">
        <v>277</v>
      </c>
      <c r="D604" s="182" t="s">
        <v>237</v>
      </c>
      <c r="E604" s="182">
        <v>135</v>
      </c>
      <c r="F604" s="182">
        <v>63.710149000000001</v>
      </c>
      <c r="G604" s="182">
        <v>0.27377000000000001</v>
      </c>
      <c r="H604" s="182">
        <v>9.4691220000000006E-2</v>
      </c>
      <c r="I604" s="182">
        <v>0.42035581</v>
      </c>
      <c r="J604" s="182">
        <v>3.3620271800000001</v>
      </c>
      <c r="K604" s="182">
        <v>9</v>
      </c>
      <c r="L604" s="182">
        <v>212.8</v>
      </c>
      <c r="M604" s="182">
        <v>212.8</v>
      </c>
      <c r="N604" s="182">
        <v>1.08</v>
      </c>
      <c r="O604" s="182">
        <v>1.08</v>
      </c>
      <c r="P604" s="182">
        <v>27</v>
      </c>
      <c r="Q604" s="182">
        <v>1702.22</v>
      </c>
      <c r="R604" s="182">
        <v>3.54</v>
      </c>
    </row>
    <row r="605" spans="2:18" x14ac:dyDescent="0.2">
      <c r="B605" s="182" t="s">
        <v>597</v>
      </c>
      <c r="C605" s="182" t="s">
        <v>598</v>
      </c>
      <c r="D605" s="182" t="s">
        <v>237</v>
      </c>
      <c r="E605" s="182">
        <v>226</v>
      </c>
      <c r="F605" s="182">
        <v>67.430160000000001</v>
      </c>
      <c r="G605" s="182">
        <v>0.10391</v>
      </c>
      <c r="H605" s="182">
        <v>0.56281258999999995</v>
      </c>
      <c r="I605" s="182">
        <v>2.3005746299999998</v>
      </c>
      <c r="J605" s="182">
        <v>1.0112416</v>
      </c>
      <c r="K605" s="182">
        <v>8</v>
      </c>
      <c r="L605" s="182">
        <v>695.8</v>
      </c>
      <c r="M605" s="182">
        <v>466.3</v>
      </c>
      <c r="N605" s="182">
        <v>2.42</v>
      </c>
      <c r="O605" s="182">
        <v>1.46</v>
      </c>
      <c r="P605" s="182">
        <v>19</v>
      </c>
      <c r="Q605" s="182">
        <v>305.83999999999997</v>
      </c>
      <c r="R605" s="182">
        <v>0.68</v>
      </c>
    </row>
    <row r="606" spans="2:18" x14ac:dyDescent="0.2">
      <c r="B606" s="182" t="s">
        <v>1545</v>
      </c>
      <c r="C606" s="182" t="s">
        <v>1546</v>
      </c>
      <c r="D606" s="182" t="s">
        <v>103</v>
      </c>
      <c r="E606" s="182">
        <v>3</v>
      </c>
      <c r="F606" s="182">
        <v>0.75452600000000003</v>
      </c>
      <c r="G606" s="182">
        <v>1.2028700000000001</v>
      </c>
      <c r="H606" s="182">
        <v>2.2100968299999999</v>
      </c>
      <c r="I606" s="182">
        <v>0</v>
      </c>
      <c r="J606" s="182">
        <v>4.3890700000000001E-3</v>
      </c>
      <c r="K606" s="182"/>
      <c r="L606" s="182"/>
      <c r="M606" s="182"/>
      <c r="N606" s="182"/>
      <c r="O606" s="182"/>
      <c r="P606" s="182">
        <v>1</v>
      </c>
      <c r="Q606" s="182">
        <v>100</v>
      </c>
      <c r="R606" s="182">
        <v>0.33</v>
      </c>
    </row>
    <row r="607" spans="2:18" x14ac:dyDescent="0.2">
      <c r="B607" s="182" t="s">
        <v>1547</v>
      </c>
      <c r="C607" s="182" t="s">
        <v>1548</v>
      </c>
      <c r="D607" s="182" t="s">
        <v>103</v>
      </c>
      <c r="E607" s="182">
        <v>1327</v>
      </c>
      <c r="F607" s="182">
        <v>0.25427</v>
      </c>
      <c r="G607" s="182">
        <v>9.823874</v>
      </c>
      <c r="H607" s="182">
        <v>3.08651454</v>
      </c>
      <c r="I607" s="182">
        <v>0.27577985999999999</v>
      </c>
      <c r="J607" s="182">
        <v>1.0573268199999999</v>
      </c>
      <c r="K607" s="182">
        <v>8</v>
      </c>
      <c r="L607" s="182">
        <v>14.2</v>
      </c>
      <c r="M607" s="182">
        <v>14.2</v>
      </c>
      <c r="N607" s="182">
        <v>0.19</v>
      </c>
      <c r="O607" s="182">
        <v>0.19</v>
      </c>
      <c r="P607" s="182">
        <v>6</v>
      </c>
      <c r="Q607" s="182">
        <v>54.46</v>
      </c>
      <c r="R607" s="182">
        <v>0.15</v>
      </c>
    </row>
    <row r="608" spans="2:18" x14ac:dyDescent="0.2">
      <c r="B608" s="182" t="s">
        <v>1533</v>
      </c>
      <c r="C608" s="182" t="s">
        <v>1534</v>
      </c>
      <c r="D608" s="182" t="s">
        <v>103</v>
      </c>
      <c r="E608" s="182">
        <v>924</v>
      </c>
      <c r="F608" s="182">
        <v>1.1495</v>
      </c>
      <c r="G608" s="182">
        <v>9.6062650000000005</v>
      </c>
      <c r="H608" s="182">
        <v>4.4582987799999998</v>
      </c>
      <c r="I608" s="182">
        <v>9.7495860000000004E-2</v>
      </c>
      <c r="J608" s="182">
        <v>0.53283303000000004</v>
      </c>
      <c r="K608" s="182">
        <v>3</v>
      </c>
      <c r="L608" s="182">
        <v>7.2</v>
      </c>
      <c r="M608" s="182">
        <v>5.4</v>
      </c>
      <c r="N608" s="182">
        <v>1.86</v>
      </c>
      <c r="O608" s="182">
        <v>0.03</v>
      </c>
      <c r="P608" s="182">
        <v>2</v>
      </c>
      <c r="Q608" s="182">
        <v>39.42</v>
      </c>
      <c r="R608" s="182">
        <v>0.15</v>
      </c>
    </row>
    <row r="609" spans="2:18" x14ac:dyDescent="0.2">
      <c r="B609" s="182" t="s">
        <v>1549</v>
      </c>
      <c r="C609" s="182" t="s">
        <v>1550</v>
      </c>
      <c r="D609" s="182" t="s">
        <v>103</v>
      </c>
      <c r="E609" s="182">
        <v>773</v>
      </c>
      <c r="F609" s="182">
        <v>3.3064939999999998</v>
      </c>
      <c r="G609" s="182">
        <v>3.4034420000000001</v>
      </c>
      <c r="H609" s="182">
        <v>2.91504151</v>
      </c>
      <c r="I609" s="182">
        <v>0.53839252000000004</v>
      </c>
      <c r="J609" s="182">
        <v>0</v>
      </c>
      <c r="K609" s="182">
        <v>2</v>
      </c>
      <c r="L609" s="182">
        <v>47.6</v>
      </c>
      <c r="M609" s="182">
        <v>47.6</v>
      </c>
      <c r="N609" s="182">
        <v>1.02</v>
      </c>
      <c r="O609" s="182">
        <v>1.02</v>
      </c>
      <c r="P609" s="182"/>
      <c r="Q609" s="182"/>
      <c r="R609" s="182"/>
    </row>
    <row r="610" spans="2:18" x14ac:dyDescent="0.2">
      <c r="B610" s="182" t="s">
        <v>1537</v>
      </c>
      <c r="C610" s="182" t="s">
        <v>1538</v>
      </c>
      <c r="D610" s="182" t="s">
        <v>103</v>
      </c>
      <c r="E610" s="182">
        <v>625</v>
      </c>
      <c r="F610" s="182">
        <v>1.760885</v>
      </c>
      <c r="G610" s="182">
        <v>4.1454779999999998</v>
      </c>
      <c r="H610" s="182">
        <v>3.8867220100000002</v>
      </c>
      <c r="I610" s="182">
        <v>0.16894991000000001</v>
      </c>
      <c r="J610" s="182">
        <v>9.4365000000000004E-3</v>
      </c>
      <c r="K610" s="182">
        <v>2</v>
      </c>
      <c r="L610" s="182">
        <v>18.5</v>
      </c>
      <c r="M610" s="182">
        <v>18.5</v>
      </c>
      <c r="N610" s="182">
        <v>0.06</v>
      </c>
      <c r="O610" s="182">
        <v>0.06</v>
      </c>
      <c r="P610" s="182">
        <v>1</v>
      </c>
      <c r="Q610" s="182">
        <v>1.03</v>
      </c>
      <c r="R610" s="182">
        <v>0</v>
      </c>
    </row>
    <row r="611" spans="2:18" x14ac:dyDescent="0.2">
      <c r="B611" s="182" t="s">
        <v>1527</v>
      </c>
      <c r="C611" s="182" t="s">
        <v>1528</v>
      </c>
      <c r="D611" s="182" t="s">
        <v>103</v>
      </c>
      <c r="E611" s="182">
        <v>31</v>
      </c>
      <c r="F611" s="182"/>
      <c r="G611" s="182">
        <v>2.128174</v>
      </c>
      <c r="H611" s="182">
        <v>3.4698520199999998</v>
      </c>
      <c r="I611" s="182">
        <v>0</v>
      </c>
      <c r="J611" s="182">
        <v>3.0723500000000002E-3</v>
      </c>
      <c r="K611" s="182"/>
      <c r="L611" s="182"/>
      <c r="M611" s="182"/>
      <c r="N611" s="182"/>
      <c r="O611" s="182"/>
      <c r="P611" s="182">
        <v>1</v>
      </c>
      <c r="Q611" s="182">
        <v>6.77</v>
      </c>
      <c r="R611" s="182">
        <v>0.03</v>
      </c>
    </row>
    <row r="612" spans="2:18" x14ac:dyDescent="0.2">
      <c r="B612" s="182" t="s">
        <v>1541</v>
      </c>
      <c r="C612" s="182" t="s">
        <v>1542</v>
      </c>
      <c r="D612" s="182" t="s">
        <v>103</v>
      </c>
      <c r="E612" s="182">
        <v>1111</v>
      </c>
      <c r="F612" s="182">
        <v>2.0456500000000002</v>
      </c>
      <c r="G612" s="182">
        <v>8.1306429999999992</v>
      </c>
      <c r="H612" s="182">
        <v>3.1817773300000001</v>
      </c>
      <c r="I612" s="182">
        <v>3.41343781</v>
      </c>
      <c r="J612" s="182">
        <v>2.0861247000000001</v>
      </c>
      <c r="K612" s="182">
        <v>4</v>
      </c>
      <c r="L612" s="182">
        <v>210</v>
      </c>
      <c r="M612" s="182">
        <v>210</v>
      </c>
      <c r="N612" s="182">
        <v>1.01</v>
      </c>
      <c r="O612" s="182">
        <v>1.01</v>
      </c>
      <c r="P612" s="182">
        <v>8</v>
      </c>
      <c r="Q612" s="182">
        <v>128.34</v>
      </c>
      <c r="R612" s="182">
        <v>0.43</v>
      </c>
    </row>
    <row r="613" spans="2:18" x14ac:dyDescent="0.2">
      <c r="B613" s="182" t="s">
        <v>1543</v>
      </c>
      <c r="C613" s="182" t="s">
        <v>1544</v>
      </c>
      <c r="D613" s="182" t="s">
        <v>103</v>
      </c>
      <c r="E613" s="182">
        <v>1422</v>
      </c>
      <c r="F613" s="182">
        <v>3.0450270000000002</v>
      </c>
      <c r="G613" s="182">
        <v>9.1985410000000005</v>
      </c>
      <c r="H613" s="182">
        <v>3.66952284</v>
      </c>
      <c r="I613" s="182">
        <v>0.16561422000000001</v>
      </c>
      <c r="J613" s="182">
        <v>0.43715131000000002</v>
      </c>
      <c r="K613" s="182">
        <v>12</v>
      </c>
      <c r="L613" s="182">
        <v>8</v>
      </c>
      <c r="M613" s="182">
        <v>8</v>
      </c>
      <c r="N613" s="182">
        <v>7.0000000000000007E-2</v>
      </c>
      <c r="O613" s="182">
        <v>7.0000000000000007E-2</v>
      </c>
      <c r="P613" s="182">
        <v>5</v>
      </c>
      <c r="Q613" s="182">
        <v>21.01</v>
      </c>
      <c r="R613" s="182">
        <v>0.06</v>
      </c>
    </row>
    <row r="614" spans="2:18" x14ac:dyDescent="0.2">
      <c r="B614" s="182" t="s">
        <v>1535</v>
      </c>
      <c r="C614" s="182" t="s">
        <v>1536</v>
      </c>
      <c r="D614" s="182" t="s">
        <v>103</v>
      </c>
      <c r="E614" s="182">
        <v>924</v>
      </c>
      <c r="F614" s="182">
        <v>6.078131</v>
      </c>
      <c r="G614" s="182">
        <v>2.5349149999999998</v>
      </c>
      <c r="H614" s="182">
        <v>4.3512234000000003</v>
      </c>
      <c r="I614" s="182">
        <v>6.4226700000000001E-3</v>
      </c>
      <c r="J614" s="182">
        <v>0.45031852</v>
      </c>
      <c r="K614" s="182">
        <v>3</v>
      </c>
      <c r="L614" s="182">
        <v>0.5</v>
      </c>
      <c r="M614" s="182">
        <v>0.5</v>
      </c>
      <c r="N614" s="182">
        <v>0</v>
      </c>
      <c r="O614" s="182">
        <v>0</v>
      </c>
      <c r="P614" s="182">
        <v>4</v>
      </c>
      <c r="Q614" s="182">
        <v>33.31</v>
      </c>
      <c r="R614" s="182">
        <v>7.0000000000000007E-2</v>
      </c>
    </row>
    <row r="615" spans="2:18" x14ac:dyDescent="0.2">
      <c r="B615" s="182" t="s">
        <v>1539</v>
      </c>
      <c r="C615" s="182" t="s">
        <v>1540</v>
      </c>
      <c r="D615" s="182" t="s">
        <v>103</v>
      </c>
      <c r="E615" s="182">
        <v>1391</v>
      </c>
      <c r="F615" s="182"/>
      <c r="G615" s="182">
        <v>11.00455</v>
      </c>
      <c r="H615" s="182">
        <v>4.1915629499999998</v>
      </c>
      <c r="I615" s="182">
        <v>5.7555330000000002E-2</v>
      </c>
      <c r="J615" s="182">
        <v>0.82690068000000005</v>
      </c>
      <c r="K615" s="182">
        <v>4</v>
      </c>
      <c r="L615" s="182">
        <v>2.8</v>
      </c>
      <c r="M615" s="182">
        <v>2.8</v>
      </c>
      <c r="N615" s="182">
        <v>0.03</v>
      </c>
      <c r="O615" s="182">
        <v>0.03</v>
      </c>
      <c r="P615" s="182">
        <v>3</v>
      </c>
      <c r="Q615" s="182">
        <v>40.630000000000003</v>
      </c>
      <c r="R615" s="182">
        <v>0.13</v>
      </c>
    </row>
    <row r="616" spans="2:18" x14ac:dyDescent="0.2">
      <c r="B616" s="182" t="s">
        <v>1525</v>
      </c>
      <c r="C616" s="182" t="s">
        <v>1526</v>
      </c>
      <c r="D616" s="182" t="s">
        <v>103</v>
      </c>
      <c r="E616" s="182">
        <v>1813</v>
      </c>
      <c r="F616" s="182">
        <v>0.86856199999999995</v>
      </c>
      <c r="G616" s="182">
        <v>16.062476</v>
      </c>
      <c r="H616" s="182">
        <v>4.5916666900000003</v>
      </c>
      <c r="I616" s="182">
        <v>1.0416720000000001E-2</v>
      </c>
      <c r="J616" s="182">
        <v>2.8283163400000002</v>
      </c>
      <c r="K616" s="182">
        <v>3</v>
      </c>
      <c r="L616" s="182">
        <v>0.4</v>
      </c>
      <c r="M616" s="182">
        <v>0.4</v>
      </c>
      <c r="N616" s="182">
        <v>0</v>
      </c>
      <c r="O616" s="182">
        <v>0</v>
      </c>
      <c r="P616" s="182">
        <v>8</v>
      </c>
      <c r="Q616" s="182">
        <v>106.63</v>
      </c>
      <c r="R616" s="182">
        <v>0.36</v>
      </c>
    </row>
    <row r="617" spans="2:18" x14ac:dyDescent="0.2">
      <c r="B617" s="182" t="s">
        <v>1531</v>
      </c>
      <c r="C617" s="182" t="s">
        <v>1532</v>
      </c>
      <c r="D617" s="182" t="s">
        <v>103</v>
      </c>
      <c r="E617" s="182">
        <v>22</v>
      </c>
      <c r="F617" s="182"/>
      <c r="G617" s="182">
        <v>1.8286340000000001</v>
      </c>
      <c r="H617" s="182">
        <v>4.7631397199999999</v>
      </c>
      <c r="I617" s="182">
        <v>2.2881680000000001E-2</v>
      </c>
      <c r="J617" s="182">
        <v>0</v>
      </c>
      <c r="K617" s="182">
        <v>2</v>
      </c>
      <c r="L617" s="182">
        <v>71.099999999999994</v>
      </c>
      <c r="M617" s="182">
        <v>71.099999999999994</v>
      </c>
      <c r="N617" s="182">
        <v>0.59</v>
      </c>
      <c r="O617" s="182">
        <v>0.59</v>
      </c>
      <c r="P617" s="182"/>
      <c r="Q617" s="182"/>
      <c r="R617" s="182"/>
    </row>
    <row r="618" spans="2:18" x14ac:dyDescent="0.2">
      <c r="B618" s="182" t="s">
        <v>1551</v>
      </c>
      <c r="C618" s="182" t="s">
        <v>1552</v>
      </c>
      <c r="D618" s="182" t="s">
        <v>103</v>
      </c>
      <c r="E618" s="182">
        <v>1172</v>
      </c>
      <c r="F618" s="182">
        <v>0.18401899999999999</v>
      </c>
      <c r="G618" s="182">
        <v>13.456414000000001</v>
      </c>
      <c r="H618" s="182">
        <v>3.9629322500000002</v>
      </c>
      <c r="I618" s="182">
        <v>0.12365472</v>
      </c>
      <c r="J618" s="182">
        <v>1.0358203800000001</v>
      </c>
      <c r="K618" s="182">
        <v>8</v>
      </c>
      <c r="L618" s="182">
        <v>7.2</v>
      </c>
      <c r="M618" s="182">
        <v>7.2</v>
      </c>
      <c r="N618" s="182">
        <v>0.11</v>
      </c>
      <c r="O618" s="182">
        <v>0.11</v>
      </c>
      <c r="P618" s="182">
        <v>3</v>
      </c>
      <c r="Q618" s="182">
        <v>60.41</v>
      </c>
      <c r="R618" s="182">
        <v>0.2</v>
      </c>
    </row>
    <row r="619" spans="2:18" x14ac:dyDescent="0.2">
      <c r="B619" s="182" t="s">
        <v>1529</v>
      </c>
      <c r="C619" s="182" t="s">
        <v>1530</v>
      </c>
      <c r="D619" s="182" t="s">
        <v>103</v>
      </c>
      <c r="E619" s="182">
        <v>1586</v>
      </c>
      <c r="F619" s="182"/>
      <c r="G619" s="182">
        <v>12.132251</v>
      </c>
      <c r="H619" s="182">
        <v>4.8774550699999999</v>
      </c>
      <c r="I619" s="182">
        <v>0.25237148999999998</v>
      </c>
      <c r="J619" s="182">
        <v>0.92170458</v>
      </c>
      <c r="K619" s="182">
        <v>9</v>
      </c>
      <c r="L619" s="182">
        <v>10.9</v>
      </c>
      <c r="M619" s="182">
        <v>10.9</v>
      </c>
      <c r="N619" s="182">
        <v>0.04</v>
      </c>
      <c r="O619" s="182">
        <v>0.04</v>
      </c>
      <c r="P619" s="182">
        <v>4</v>
      </c>
      <c r="Q619" s="182">
        <v>39.72</v>
      </c>
      <c r="R619" s="182">
        <v>0.18</v>
      </c>
    </row>
    <row r="620" spans="2:18" x14ac:dyDescent="0.2">
      <c r="B620" s="182" t="s">
        <v>390</v>
      </c>
      <c r="C620" s="182" t="s">
        <v>391</v>
      </c>
      <c r="D620" s="182" t="s">
        <v>237</v>
      </c>
      <c r="E620" s="182">
        <v>1285</v>
      </c>
      <c r="F620" s="182">
        <v>10.834847</v>
      </c>
      <c r="G620" s="182">
        <v>6.4681449999999998</v>
      </c>
      <c r="H620" s="182">
        <v>3.9654090800000001</v>
      </c>
      <c r="I620" s="182">
        <v>4.2094687000000004</v>
      </c>
      <c r="J620" s="182">
        <v>1.4440038399999999</v>
      </c>
      <c r="K620" s="182">
        <v>6</v>
      </c>
      <c r="L620" s="182">
        <v>223.9</v>
      </c>
      <c r="M620" s="182">
        <v>119.4</v>
      </c>
      <c r="N620" s="182">
        <v>3.03</v>
      </c>
      <c r="O620" s="182">
        <v>2.0299999999999998</v>
      </c>
      <c r="P620" s="182">
        <v>4</v>
      </c>
      <c r="Q620" s="182">
        <v>76.81</v>
      </c>
      <c r="R620" s="182">
        <v>0.26</v>
      </c>
    </row>
    <row r="621" spans="2:18" x14ac:dyDescent="0.2">
      <c r="B621" s="182" t="s">
        <v>446</v>
      </c>
      <c r="C621" s="182" t="s">
        <v>447</v>
      </c>
      <c r="D621" s="182" t="s">
        <v>237</v>
      </c>
      <c r="E621" s="182">
        <v>1172</v>
      </c>
      <c r="F621" s="182">
        <v>10.206179000000001</v>
      </c>
      <c r="G621" s="182">
        <v>5.1761799999999996</v>
      </c>
      <c r="H621" s="182">
        <v>3.5639716699999999</v>
      </c>
      <c r="I621" s="182">
        <v>0</v>
      </c>
      <c r="J621" s="182">
        <v>0.65704368999999996</v>
      </c>
      <c r="K621" s="182"/>
      <c r="L621" s="182"/>
      <c r="M621" s="182"/>
      <c r="N621" s="182"/>
      <c r="O621" s="182"/>
      <c r="P621" s="182">
        <v>4</v>
      </c>
      <c r="Q621" s="182">
        <v>38.32</v>
      </c>
      <c r="R621" s="182">
        <v>0.08</v>
      </c>
    </row>
    <row r="622" spans="2:18" x14ac:dyDescent="0.2">
      <c r="B622" s="182" t="s">
        <v>448</v>
      </c>
      <c r="C622" s="182" t="s">
        <v>449</v>
      </c>
      <c r="D622" s="182" t="s">
        <v>237</v>
      </c>
      <c r="E622" s="182">
        <v>1062</v>
      </c>
      <c r="F622" s="182">
        <v>46.469952999999997</v>
      </c>
      <c r="G622" s="182">
        <v>1.6866950000000001</v>
      </c>
      <c r="H622" s="182">
        <v>2.53741979</v>
      </c>
      <c r="I622" s="182">
        <v>2.13967134</v>
      </c>
      <c r="J622" s="182">
        <v>3.0863936199999999</v>
      </c>
      <c r="K622" s="182">
        <v>11</v>
      </c>
      <c r="L622" s="182">
        <v>137.69999999999999</v>
      </c>
      <c r="M622" s="182">
        <v>99</v>
      </c>
      <c r="N622" s="182">
        <v>1.24</v>
      </c>
      <c r="O622" s="182">
        <v>1.0900000000000001</v>
      </c>
      <c r="P622" s="182">
        <v>11</v>
      </c>
      <c r="Q622" s="182">
        <v>198.64</v>
      </c>
      <c r="R622" s="182">
        <v>0.39</v>
      </c>
    </row>
    <row r="623" spans="2:18" x14ac:dyDescent="0.2">
      <c r="B623" s="182" t="s">
        <v>1675</v>
      </c>
      <c r="C623" s="182" t="s">
        <v>1676</v>
      </c>
      <c r="D623" s="182" t="s">
        <v>103</v>
      </c>
      <c r="E623" s="182">
        <v>800</v>
      </c>
      <c r="F623" s="182">
        <v>8.0832519999999999</v>
      </c>
      <c r="G623" s="182">
        <v>0.91112499999999996</v>
      </c>
      <c r="H623" s="182">
        <v>2.6088668899999998</v>
      </c>
      <c r="I623" s="182">
        <v>0.64222327000000001</v>
      </c>
      <c r="J623" s="182">
        <v>0</v>
      </c>
      <c r="K623" s="182">
        <v>4</v>
      </c>
      <c r="L623" s="182">
        <v>54.9</v>
      </c>
      <c r="M623" s="182">
        <v>3.6</v>
      </c>
      <c r="N623" s="182">
        <v>0.48</v>
      </c>
      <c r="O623" s="182">
        <v>0.03</v>
      </c>
      <c r="P623" s="182"/>
      <c r="Q623" s="182"/>
      <c r="R623" s="182"/>
    </row>
    <row r="624" spans="2:18" x14ac:dyDescent="0.2">
      <c r="B624" s="182" t="s">
        <v>452</v>
      </c>
      <c r="C624" s="182" t="s">
        <v>453</v>
      </c>
      <c r="D624" s="182" t="s">
        <v>237</v>
      </c>
      <c r="E624" s="182">
        <v>1338</v>
      </c>
      <c r="F624" s="182">
        <v>34.567304</v>
      </c>
      <c r="G624" s="182">
        <v>0.62212000000000001</v>
      </c>
      <c r="H624" s="182">
        <v>2.6168689600000001</v>
      </c>
      <c r="I624" s="182">
        <v>1.22002963</v>
      </c>
      <c r="J624" s="182">
        <v>2.9288260300000002</v>
      </c>
      <c r="K624" s="182">
        <v>12</v>
      </c>
      <c r="L624" s="182">
        <v>62.3</v>
      </c>
      <c r="M624" s="182">
        <v>58.6</v>
      </c>
      <c r="N624" s="182">
        <v>2</v>
      </c>
      <c r="O624" s="182">
        <v>1.06</v>
      </c>
      <c r="P624" s="182">
        <v>3</v>
      </c>
      <c r="Q624" s="182">
        <v>149.62</v>
      </c>
      <c r="R624" s="182">
        <v>0.31</v>
      </c>
    </row>
    <row r="625" spans="2:18" x14ac:dyDescent="0.2">
      <c r="B625" s="182" t="s">
        <v>450</v>
      </c>
      <c r="C625" s="182" t="s">
        <v>451</v>
      </c>
      <c r="D625" s="182" t="s">
        <v>237</v>
      </c>
      <c r="E625" s="182">
        <v>1319</v>
      </c>
      <c r="F625" s="182">
        <v>37.948472000000002</v>
      </c>
      <c r="G625" s="182">
        <v>1.8412980000000001</v>
      </c>
      <c r="H625" s="182">
        <v>3.49938349</v>
      </c>
      <c r="I625" s="182">
        <v>8.3377690000000004E-2</v>
      </c>
      <c r="J625" s="182">
        <v>1.15476417</v>
      </c>
      <c r="K625" s="182">
        <v>5</v>
      </c>
      <c r="L625" s="182">
        <v>4.3</v>
      </c>
      <c r="M625" s="182">
        <v>4.3</v>
      </c>
      <c r="N625" s="182">
        <v>0.02</v>
      </c>
      <c r="O625" s="182">
        <v>0.02</v>
      </c>
      <c r="P625" s="182">
        <v>6</v>
      </c>
      <c r="Q625" s="182">
        <v>59.84</v>
      </c>
      <c r="R625" s="182">
        <v>0.13</v>
      </c>
    </row>
    <row r="626" spans="2:18" x14ac:dyDescent="0.2">
      <c r="B626" s="182" t="s">
        <v>444</v>
      </c>
      <c r="C626" s="182" t="s">
        <v>445</v>
      </c>
      <c r="D626" s="182" t="s">
        <v>237</v>
      </c>
      <c r="E626" s="182">
        <v>573</v>
      </c>
      <c r="F626" s="182">
        <v>39.173943000000001</v>
      </c>
      <c r="G626" s="182">
        <v>1.5840700000000001</v>
      </c>
      <c r="H626" s="182">
        <v>1.9591746299999999</v>
      </c>
      <c r="I626" s="182">
        <v>0.26545091999999998</v>
      </c>
      <c r="J626" s="182">
        <v>0.13825568999999999</v>
      </c>
      <c r="K626" s="182">
        <v>6</v>
      </c>
      <c r="L626" s="182">
        <v>31.7</v>
      </c>
      <c r="M626" s="182">
        <v>22.6</v>
      </c>
      <c r="N626" s="182">
        <v>0.9</v>
      </c>
      <c r="O626" s="182">
        <v>0.1</v>
      </c>
      <c r="P626" s="182">
        <v>3</v>
      </c>
      <c r="Q626" s="182">
        <v>16.489999999999998</v>
      </c>
      <c r="R626" s="182">
        <v>0.05</v>
      </c>
    </row>
    <row r="627" spans="2:18" x14ac:dyDescent="0.2">
      <c r="B627" s="182">
        <v>53314</v>
      </c>
      <c r="C627" s="182" t="s">
        <v>975</v>
      </c>
      <c r="D627" s="182" t="s">
        <v>103</v>
      </c>
      <c r="E627" s="182">
        <v>1149</v>
      </c>
      <c r="F627" s="182">
        <v>23.901574</v>
      </c>
      <c r="G627" s="182">
        <v>14.51731</v>
      </c>
      <c r="H627" s="182">
        <v>0</v>
      </c>
      <c r="I627" s="182">
        <v>4.6989112799999999</v>
      </c>
      <c r="J627" s="182">
        <v>3.3308647900000001</v>
      </c>
      <c r="K627" s="182">
        <v>12</v>
      </c>
      <c r="L627" s="182">
        <v>279.5</v>
      </c>
      <c r="M627" s="182">
        <v>279.5</v>
      </c>
      <c r="N627" s="182">
        <v>4.17</v>
      </c>
      <c r="O627" s="182">
        <v>4.17</v>
      </c>
      <c r="P627" s="182">
        <v>21</v>
      </c>
      <c r="Q627" s="182">
        <v>198.15</v>
      </c>
      <c r="R627" s="182">
        <v>0.43</v>
      </c>
    </row>
    <row r="628" spans="2:18" x14ac:dyDescent="0.2">
      <c r="B628" s="182">
        <v>53312</v>
      </c>
      <c r="C628" s="182" t="s">
        <v>974</v>
      </c>
      <c r="D628" s="182" t="s">
        <v>103</v>
      </c>
      <c r="E628" s="182">
        <v>1561</v>
      </c>
      <c r="F628" s="182">
        <v>30.805781</v>
      </c>
      <c r="G628" s="182">
        <v>10.372119</v>
      </c>
      <c r="H628" s="182">
        <v>0</v>
      </c>
      <c r="I628" s="182">
        <v>4.8710595799999998</v>
      </c>
      <c r="J628" s="182">
        <v>2.99861223</v>
      </c>
      <c r="K628" s="182">
        <v>12</v>
      </c>
      <c r="L628" s="182">
        <v>213.3</v>
      </c>
      <c r="M628" s="182">
        <v>206.5</v>
      </c>
      <c r="N628" s="182">
        <v>3.4</v>
      </c>
      <c r="O628" s="182">
        <v>3.39</v>
      </c>
      <c r="P628" s="182">
        <v>13</v>
      </c>
      <c r="Q628" s="182">
        <v>131.30000000000001</v>
      </c>
      <c r="R628" s="182">
        <v>0.27</v>
      </c>
    </row>
    <row r="629" spans="2:18" x14ac:dyDescent="0.2">
      <c r="B629" s="182" t="s">
        <v>1673</v>
      </c>
      <c r="C629" s="182" t="s">
        <v>1674</v>
      </c>
      <c r="D629" s="182" t="s">
        <v>103</v>
      </c>
      <c r="E629" s="182">
        <v>245</v>
      </c>
      <c r="F629" s="182">
        <v>12.767688</v>
      </c>
      <c r="G629" s="182">
        <v>7.4629399999999997</v>
      </c>
      <c r="H629" s="182">
        <v>0</v>
      </c>
      <c r="I629" s="182">
        <v>0.2112898</v>
      </c>
      <c r="J629" s="182">
        <v>8.6025760000000007E-2</v>
      </c>
      <c r="K629" s="182">
        <v>3</v>
      </c>
      <c r="L629" s="182">
        <v>58.9</v>
      </c>
      <c r="M629" s="182">
        <v>58.9</v>
      </c>
      <c r="N629" s="182">
        <v>1.07</v>
      </c>
      <c r="O629" s="182">
        <v>1.07</v>
      </c>
      <c r="P629" s="182">
        <v>2</v>
      </c>
      <c r="Q629" s="182">
        <v>24</v>
      </c>
      <c r="R629" s="182">
        <v>0.05</v>
      </c>
    </row>
    <row r="630" spans="2:18" x14ac:dyDescent="0.2">
      <c r="B630" s="182" t="s">
        <v>1671</v>
      </c>
      <c r="C630" s="182" t="s">
        <v>1672</v>
      </c>
      <c r="D630" s="182" t="s">
        <v>103</v>
      </c>
      <c r="E630" s="182">
        <v>769</v>
      </c>
      <c r="F630" s="182">
        <v>10.33099</v>
      </c>
      <c r="G630" s="182">
        <v>15.63157</v>
      </c>
      <c r="H630" s="182">
        <v>0</v>
      </c>
      <c r="I630" s="182">
        <v>9.0575760000000005E-2</v>
      </c>
      <c r="J630" s="182">
        <v>0.59910797999999998</v>
      </c>
      <c r="K630" s="182">
        <v>4</v>
      </c>
      <c r="L630" s="182">
        <v>8.1</v>
      </c>
      <c r="M630" s="182">
        <v>8.1</v>
      </c>
      <c r="N630" s="182">
        <v>0.06</v>
      </c>
      <c r="O630" s="182">
        <v>0.06</v>
      </c>
      <c r="P630" s="182">
        <v>8</v>
      </c>
      <c r="Q630" s="182">
        <v>53.25</v>
      </c>
      <c r="R630" s="182">
        <v>0.1</v>
      </c>
    </row>
    <row r="631" spans="2:18" x14ac:dyDescent="0.2">
      <c r="B631" s="182" t="s">
        <v>1122</v>
      </c>
      <c r="C631" s="182" t="s">
        <v>1123</v>
      </c>
      <c r="D631" s="182" t="s">
        <v>103</v>
      </c>
      <c r="E631" s="182">
        <v>51</v>
      </c>
      <c r="F631" s="182">
        <v>1.4101520000000001</v>
      </c>
      <c r="G631" s="182">
        <v>1.451856</v>
      </c>
      <c r="H631" s="182">
        <v>5.3042323900000001</v>
      </c>
      <c r="I631" s="182">
        <v>1.9650520000000001E-2</v>
      </c>
      <c r="J631" s="182">
        <v>0</v>
      </c>
      <c r="K631" s="182">
        <v>1</v>
      </c>
      <c r="L631" s="182">
        <v>26.3</v>
      </c>
      <c r="M631" s="182">
        <v>26.3</v>
      </c>
      <c r="N631" s="182">
        <v>1</v>
      </c>
      <c r="O631" s="182">
        <v>1</v>
      </c>
      <c r="P631" s="182"/>
      <c r="Q631" s="182"/>
      <c r="R631" s="182"/>
    </row>
    <row r="632" spans="2:18" x14ac:dyDescent="0.2">
      <c r="B632" s="182">
        <v>6426</v>
      </c>
      <c r="C632" s="182" t="s">
        <v>709</v>
      </c>
      <c r="D632" s="182" t="s">
        <v>103</v>
      </c>
      <c r="E632" s="182">
        <v>20</v>
      </c>
      <c r="F632" s="182">
        <v>1.694056</v>
      </c>
      <c r="G632" s="182">
        <v>0.26543600000000001</v>
      </c>
      <c r="H632" s="182">
        <v>1.1317219999999999</v>
      </c>
      <c r="I632" s="182">
        <v>1.668905E-2</v>
      </c>
      <c r="J632" s="182">
        <v>0.20365282000000001</v>
      </c>
      <c r="K632" s="182">
        <v>3</v>
      </c>
      <c r="L632" s="182">
        <v>57</v>
      </c>
      <c r="M632" s="182">
        <v>57</v>
      </c>
      <c r="N632" s="182">
        <v>1.25</v>
      </c>
      <c r="O632" s="182">
        <v>1.25</v>
      </c>
      <c r="P632" s="182">
        <v>4</v>
      </c>
      <c r="Q632" s="182">
        <v>696</v>
      </c>
      <c r="R632" s="182">
        <v>1.45</v>
      </c>
    </row>
    <row r="633" spans="2:18" x14ac:dyDescent="0.2">
      <c r="B633" s="182" t="s">
        <v>1124</v>
      </c>
      <c r="C633" s="182" t="s">
        <v>1125</v>
      </c>
      <c r="D633" s="182" t="s">
        <v>103</v>
      </c>
      <c r="E633" s="182">
        <v>744</v>
      </c>
      <c r="F633" s="182">
        <v>4.0616300000000001</v>
      </c>
      <c r="G633" s="182">
        <v>0.66805000000000003</v>
      </c>
      <c r="H633" s="182">
        <v>2.5720954499999999</v>
      </c>
      <c r="I633" s="182">
        <v>0.53023246000000002</v>
      </c>
      <c r="J633" s="182">
        <v>0.90941517999999999</v>
      </c>
      <c r="K633" s="182">
        <v>5</v>
      </c>
      <c r="L633" s="182">
        <v>48.7</v>
      </c>
      <c r="M633" s="182">
        <v>48.7</v>
      </c>
      <c r="N633" s="182">
        <v>1.55</v>
      </c>
      <c r="O633" s="182">
        <v>1.55</v>
      </c>
      <c r="P633" s="182">
        <v>3</v>
      </c>
      <c r="Q633" s="182">
        <v>83.55</v>
      </c>
      <c r="R633" s="182">
        <v>0.19</v>
      </c>
    </row>
    <row r="634" spans="2:18" x14ac:dyDescent="0.2">
      <c r="B634" s="182">
        <v>6421</v>
      </c>
      <c r="C634" s="182" t="s">
        <v>707</v>
      </c>
      <c r="D634" s="182" t="s">
        <v>103</v>
      </c>
      <c r="E634" s="182">
        <v>752</v>
      </c>
      <c r="F634" s="182">
        <v>5.6031579999999996</v>
      </c>
      <c r="G634" s="182">
        <v>6.738791</v>
      </c>
      <c r="H634" s="182">
        <v>5.6054533500000003</v>
      </c>
      <c r="I634" s="182">
        <v>2.0517846799999999</v>
      </c>
      <c r="J634" s="182">
        <v>2.5627776400000002</v>
      </c>
      <c r="K634" s="182">
        <v>6</v>
      </c>
      <c r="L634" s="182">
        <v>186.5</v>
      </c>
      <c r="M634" s="182">
        <v>186.5</v>
      </c>
      <c r="N634" s="182">
        <v>2.5099999999999998</v>
      </c>
      <c r="O634" s="182">
        <v>2.5099999999999998</v>
      </c>
      <c r="P634" s="182">
        <v>7</v>
      </c>
      <c r="Q634" s="182">
        <v>232.94</v>
      </c>
      <c r="R634" s="182">
        <v>0.42</v>
      </c>
    </row>
    <row r="635" spans="2:18" x14ac:dyDescent="0.2">
      <c r="B635" s="182">
        <v>6423</v>
      </c>
      <c r="C635" s="182" t="s">
        <v>708</v>
      </c>
      <c r="D635" s="182" t="s">
        <v>103</v>
      </c>
      <c r="E635" s="182">
        <v>943</v>
      </c>
      <c r="F635" s="182">
        <v>3.1260539999999999</v>
      </c>
      <c r="G635" s="182">
        <v>0.83125400000000005</v>
      </c>
      <c r="H635" s="182">
        <v>3.8682410300000001</v>
      </c>
      <c r="I635" s="182">
        <v>0.70992699999999997</v>
      </c>
      <c r="J635" s="182">
        <v>0.71849065999999995</v>
      </c>
      <c r="K635" s="182">
        <v>5</v>
      </c>
      <c r="L635" s="182">
        <v>51.5</v>
      </c>
      <c r="M635" s="182">
        <v>51.5</v>
      </c>
      <c r="N635" s="182">
        <v>1.22</v>
      </c>
      <c r="O635" s="182">
        <v>1.22</v>
      </c>
      <c r="P635" s="182">
        <v>3</v>
      </c>
      <c r="Q635" s="182">
        <v>52.08</v>
      </c>
      <c r="R635" s="182">
        <v>0.09</v>
      </c>
    </row>
    <row r="636" spans="2:18" x14ac:dyDescent="0.2">
      <c r="B636" s="182" t="s">
        <v>1120</v>
      </c>
      <c r="C636" s="182" t="s">
        <v>1121</v>
      </c>
      <c r="D636" s="182" t="s">
        <v>103</v>
      </c>
      <c r="E636" s="182">
        <v>376</v>
      </c>
      <c r="F636" s="182">
        <v>1.8481380000000001</v>
      </c>
      <c r="G636" s="182">
        <v>2.054154</v>
      </c>
      <c r="H636" s="182">
        <v>2.9592434500000002</v>
      </c>
      <c r="I636" s="182">
        <v>0.74197323999999998</v>
      </c>
      <c r="J636" s="182">
        <v>0.33005802000000001</v>
      </c>
      <c r="K636" s="182">
        <v>2</v>
      </c>
      <c r="L636" s="182">
        <v>134.9</v>
      </c>
      <c r="M636" s="182">
        <v>134.9</v>
      </c>
      <c r="N636" s="182">
        <v>2.29</v>
      </c>
      <c r="O636" s="182">
        <v>2.29</v>
      </c>
      <c r="P636" s="182">
        <v>2</v>
      </c>
      <c r="Q636" s="182">
        <v>60</v>
      </c>
      <c r="R636" s="182">
        <v>0.13</v>
      </c>
    </row>
    <row r="637" spans="2:18" x14ac:dyDescent="0.2">
      <c r="B637" s="182" t="s">
        <v>1118</v>
      </c>
      <c r="C637" s="182" t="s">
        <v>1119</v>
      </c>
      <c r="D637" s="182" t="s">
        <v>103</v>
      </c>
      <c r="E637" s="182">
        <v>1142</v>
      </c>
      <c r="F637" s="182">
        <v>9.1062560000000001</v>
      </c>
      <c r="G637" s="182">
        <v>2.640838</v>
      </c>
      <c r="H637" s="182">
        <v>4.7484692500000003</v>
      </c>
      <c r="I637" s="182">
        <v>2.0904344500000001</v>
      </c>
      <c r="J637" s="182">
        <v>1.31672083</v>
      </c>
      <c r="K637" s="182">
        <v>8</v>
      </c>
      <c r="L637" s="182">
        <v>125.1</v>
      </c>
      <c r="M637" s="182">
        <v>125.1</v>
      </c>
      <c r="N637" s="182">
        <v>3.22</v>
      </c>
      <c r="O637" s="182">
        <v>3.22</v>
      </c>
      <c r="P637" s="182">
        <v>4</v>
      </c>
      <c r="Q637" s="182">
        <v>78.81</v>
      </c>
      <c r="R637" s="182">
        <v>0.16</v>
      </c>
    </row>
    <row r="638" spans="2:18" x14ac:dyDescent="0.2">
      <c r="B638" s="182">
        <v>6430</v>
      </c>
      <c r="C638" s="182" t="s">
        <v>712</v>
      </c>
      <c r="D638" s="182" t="s">
        <v>103</v>
      </c>
      <c r="E638" s="182">
        <v>731</v>
      </c>
      <c r="F638" s="182">
        <v>5.4300509999999997</v>
      </c>
      <c r="G638" s="182">
        <v>1.010035</v>
      </c>
      <c r="H638" s="182">
        <v>2.4842631499999999</v>
      </c>
      <c r="I638" s="182">
        <v>1.8376411699999999</v>
      </c>
      <c r="J638" s="182">
        <v>4.2135069999999997E-2</v>
      </c>
      <c r="K638" s="182">
        <v>4</v>
      </c>
      <c r="L638" s="182">
        <v>171.8</v>
      </c>
      <c r="M638" s="182">
        <v>171.8</v>
      </c>
      <c r="N638" s="182">
        <v>2.76</v>
      </c>
      <c r="O638" s="182">
        <v>2.76</v>
      </c>
      <c r="P638" s="182">
        <v>1</v>
      </c>
      <c r="Q638" s="182">
        <v>3.94</v>
      </c>
      <c r="R638" s="182">
        <v>0.01</v>
      </c>
    </row>
    <row r="639" spans="2:18" x14ac:dyDescent="0.2">
      <c r="B639" s="182">
        <v>6427</v>
      </c>
      <c r="C639" s="182" t="s">
        <v>710</v>
      </c>
      <c r="D639" s="182" t="s">
        <v>103</v>
      </c>
      <c r="E639" s="182">
        <v>1</v>
      </c>
      <c r="F639" s="182"/>
      <c r="G639" s="182">
        <v>2.982656</v>
      </c>
      <c r="H639" s="182">
        <v>5.01120404</v>
      </c>
      <c r="I639" s="182">
        <v>3.8529999999999999E-4</v>
      </c>
      <c r="J639" s="182">
        <v>0</v>
      </c>
      <c r="K639" s="182">
        <v>1</v>
      </c>
      <c r="L639" s="182">
        <v>26.3</v>
      </c>
      <c r="M639" s="182">
        <v>26.3</v>
      </c>
      <c r="N639" s="182">
        <v>1</v>
      </c>
      <c r="O639" s="182">
        <v>1</v>
      </c>
      <c r="P639" s="182"/>
      <c r="Q639" s="182"/>
      <c r="R639" s="182"/>
    </row>
    <row r="640" spans="2:18" x14ac:dyDescent="0.2">
      <c r="B640" s="182">
        <v>6429</v>
      </c>
      <c r="C640" s="182" t="s">
        <v>711</v>
      </c>
      <c r="D640" s="182" t="s">
        <v>103</v>
      </c>
      <c r="E640" s="182">
        <v>91</v>
      </c>
      <c r="F640" s="182">
        <v>1.3497380000000001</v>
      </c>
      <c r="G640" s="182">
        <v>0.91095599999999999</v>
      </c>
      <c r="H640" s="182">
        <v>1.9799419199999999</v>
      </c>
      <c r="I640" s="182">
        <v>3.5062690000000001E-2</v>
      </c>
      <c r="J640" s="182">
        <v>1.6678459999999999E-2</v>
      </c>
      <c r="K640" s="182">
        <v>1</v>
      </c>
      <c r="L640" s="182">
        <v>26.3</v>
      </c>
      <c r="M640" s="182">
        <v>26.3</v>
      </c>
      <c r="N640" s="182">
        <v>1</v>
      </c>
      <c r="O640" s="182">
        <v>1</v>
      </c>
      <c r="P640" s="182">
        <v>2</v>
      </c>
      <c r="Q640" s="182">
        <v>12.53</v>
      </c>
      <c r="R640" s="182">
        <v>0.03</v>
      </c>
    </row>
    <row r="641" spans="2:18" x14ac:dyDescent="0.2">
      <c r="B641" s="182">
        <v>6419</v>
      </c>
      <c r="C641" s="182" t="s">
        <v>705</v>
      </c>
      <c r="D641" s="182" t="s">
        <v>103</v>
      </c>
      <c r="E641" s="182">
        <v>513</v>
      </c>
      <c r="F641" s="182">
        <v>3.6499579999999998</v>
      </c>
      <c r="G641" s="182">
        <v>2.058427</v>
      </c>
      <c r="H641" s="182">
        <v>3.0266894999999998</v>
      </c>
      <c r="I641" s="182">
        <v>0.19843169999999999</v>
      </c>
      <c r="J641" s="182">
        <v>2.1032420699999999</v>
      </c>
      <c r="K641" s="182">
        <v>1</v>
      </c>
      <c r="L641" s="182">
        <v>26.4</v>
      </c>
      <c r="M641" s="182">
        <v>26.4</v>
      </c>
      <c r="N641" s="182">
        <v>1</v>
      </c>
      <c r="O641" s="182">
        <v>1</v>
      </c>
      <c r="P641" s="182">
        <v>5</v>
      </c>
      <c r="Q641" s="182">
        <v>280.23</v>
      </c>
      <c r="R641" s="182">
        <v>0.49</v>
      </c>
    </row>
    <row r="642" spans="2:18" x14ac:dyDescent="0.2">
      <c r="B642" s="182">
        <v>6420</v>
      </c>
      <c r="C642" s="182" t="s">
        <v>706</v>
      </c>
      <c r="D642" s="182" t="s">
        <v>103</v>
      </c>
      <c r="E642" s="182">
        <v>222</v>
      </c>
      <c r="F642" s="182">
        <v>2.5180280000000002</v>
      </c>
      <c r="G642" s="182">
        <v>1.290235</v>
      </c>
      <c r="H642" s="182">
        <v>5.5069516199999997</v>
      </c>
      <c r="I642" s="182">
        <v>8.5922849999999995E-2</v>
      </c>
      <c r="J642" s="182">
        <v>0</v>
      </c>
      <c r="K642" s="182">
        <v>1</v>
      </c>
      <c r="L642" s="182">
        <v>26.5</v>
      </c>
      <c r="M642" s="182">
        <v>26.5</v>
      </c>
      <c r="N642" s="182">
        <v>1</v>
      </c>
      <c r="O642" s="182">
        <v>1</v>
      </c>
      <c r="P642" s="182"/>
      <c r="Q642" s="182"/>
      <c r="R642" s="182"/>
    </row>
    <row r="643" spans="2:18" x14ac:dyDescent="0.2">
      <c r="B643" s="182" t="s">
        <v>1713</v>
      </c>
      <c r="C643" s="182" t="s">
        <v>1714</v>
      </c>
      <c r="D643" s="182" t="s">
        <v>103</v>
      </c>
      <c r="E643" s="182">
        <v>12</v>
      </c>
      <c r="F643" s="182">
        <v>2.8839169999999998</v>
      </c>
      <c r="G643" s="182">
        <v>1.724764</v>
      </c>
      <c r="H643" s="182">
        <v>3.9663617100000002</v>
      </c>
      <c r="I643" s="182">
        <v>1.7409999999999999E-3</v>
      </c>
      <c r="J643" s="182">
        <v>0</v>
      </c>
      <c r="K643" s="182">
        <v>1</v>
      </c>
      <c r="L643" s="182">
        <v>9.9</v>
      </c>
      <c r="M643" s="182">
        <v>9.9</v>
      </c>
      <c r="N643" s="182">
        <v>0.08</v>
      </c>
      <c r="O643" s="182">
        <v>0.08</v>
      </c>
      <c r="P643" s="182"/>
      <c r="Q643" s="182"/>
      <c r="R643" s="182"/>
    </row>
    <row r="644" spans="2:18" x14ac:dyDescent="0.2">
      <c r="B644" s="182" t="s">
        <v>456</v>
      </c>
      <c r="C644" s="182" t="s">
        <v>457</v>
      </c>
      <c r="D644" s="182" t="s">
        <v>237</v>
      </c>
      <c r="E644" s="182">
        <v>1108</v>
      </c>
      <c r="F644" s="182">
        <v>125.68003899999999</v>
      </c>
      <c r="G644" s="182">
        <v>0.80408000000000002</v>
      </c>
      <c r="H644" s="182">
        <v>3.16767844</v>
      </c>
      <c r="I644" s="182">
        <v>2.8045860999999999</v>
      </c>
      <c r="J644" s="182">
        <v>7.9152478000000004</v>
      </c>
      <c r="K644" s="182">
        <v>25</v>
      </c>
      <c r="L644" s="182">
        <v>173</v>
      </c>
      <c r="M644" s="182">
        <v>150.5</v>
      </c>
      <c r="N644" s="182">
        <v>1.74</v>
      </c>
      <c r="O644" s="182">
        <v>1.69</v>
      </c>
      <c r="P644" s="182">
        <v>25</v>
      </c>
      <c r="Q644" s="182">
        <v>488.29</v>
      </c>
      <c r="R644" s="182">
        <v>1.04</v>
      </c>
    </row>
    <row r="645" spans="2:18" x14ac:dyDescent="0.2">
      <c r="B645" s="182" t="s">
        <v>458</v>
      </c>
      <c r="C645" s="182" t="s">
        <v>459</v>
      </c>
      <c r="D645" s="182" t="s">
        <v>237</v>
      </c>
      <c r="E645" s="182">
        <v>735</v>
      </c>
      <c r="F645" s="182">
        <v>78.804875999999993</v>
      </c>
      <c r="G645" s="182">
        <v>0.25034000000000001</v>
      </c>
      <c r="H645" s="182">
        <v>1.7737932300000001</v>
      </c>
      <c r="I645" s="182">
        <v>5.2401392400000004</v>
      </c>
      <c r="J645" s="182">
        <v>5.6605828300000001</v>
      </c>
      <c r="K645" s="182">
        <v>16</v>
      </c>
      <c r="L645" s="182">
        <v>487.3</v>
      </c>
      <c r="M645" s="182">
        <v>297.60000000000002</v>
      </c>
      <c r="N645" s="182">
        <v>3.5</v>
      </c>
      <c r="O645" s="182">
        <v>2.0099999999999998</v>
      </c>
      <c r="P645" s="182">
        <v>17</v>
      </c>
      <c r="Q645" s="182">
        <v>526.41</v>
      </c>
      <c r="R645" s="182">
        <v>1.1299999999999999</v>
      </c>
    </row>
    <row r="646" spans="2:18" x14ac:dyDescent="0.2">
      <c r="B646" s="182" t="s">
        <v>460</v>
      </c>
      <c r="C646" s="182" t="s">
        <v>461</v>
      </c>
      <c r="D646" s="182" t="s">
        <v>237</v>
      </c>
      <c r="E646" s="182">
        <v>1459</v>
      </c>
      <c r="F646" s="182">
        <v>26.812366999999998</v>
      </c>
      <c r="G646" s="182">
        <v>2.9823200000000001</v>
      </c>
      <c r="H646" s="182">
        <v>3.9707438000000002</v>
      </c>
      <c r="I646" s="182">
        <v>2.2486812</v>
      </c>
      <c r="J646" s="182">
        <v>3.4107458500000001</v>
      </c>
      <c r="K646" s="182">
        <v>12</v>
      </c>
      <c r="L646" s="182">
        <v>105.3</v>
      </c>
      <c r="M646" s="182">
        <v>105.3</v>
      </c>
      <c r="N646" s="182">
        <v>0.34</v>
      </c>
      <c r="O646" s="182">
        <v>0.34</v>
      </c>
      <c r="P646" s="182">
        <v>13</v>
      </c>
      <c r="Q646" s="182">
        <v>159.79</v>
      </c>
      <c r="R646" s="182">
        <v>0.34</v>
      </c>
    </row>
    <row r="647" spans="2:18" x14ac:dyDescent="0.2">
      <c r="B647" s="182" t="s">
        <v>464</v>
      </c>
      <c r="C647" s="182" t="s">
        <v>465</v>
      </c>
      <c r="D647" s="182" t="s">
        <v>237</v>
      </c>
      <c r="E647" s="182">
        <v>1028</v>
      </c>
      <c r="F647" s="182">
        <v>81.276758000000001</v>
      </c>
      <c r="G647" s="182">
        <v>5.9432999999999998</v>
      </c>
      <c r="H647" s="182">
        <v>2.3522289199999999</v>
      </c>
      <c r="I647" s="182">
        <v>1.8929471200000001</v>
      </c>
      <c r="J647" s="182">
        <v>5.77382083</v>
      </c>
      <c r="K647" s="182">
        <v>19</v>
      </c>
      <c r="L647" s="182">
        <v>125.9</v>
      </c>
      <c r="M647" s="182">
        <v>125.9</v>
      </c>
      <c r="N647" s="182">
        <v>1.1499999999999999</v>
      </c>
      <c r="O647" s="182">
        <v>1.1499999999999999</v>
      </c>
      <c r="P647" s="182">
        <v>26</v>
      </c>
      <c r="Q647" s="182">
        <v>383.9</v>
      </c>
      <c r="R647" s="182">
        <v>0.81</v>
      </c>
    </row>
    <row r="648" spans="2:18" x14ac:dyDescent="0.2">
      <c r="B648" s="182" t="s">
        <v>466</v>
      </c>
      <c r="C648" s="182" t="s">
        <v>467</v>
      </c>
      <c r="D648" s="182" t="s">
        <v>237</v>
      </c>
      <c r="E648" s="182">
        <v>1522</v>
      </c>
      <c r="F648" s="182">
        <v>49.318716999999999</v>
      </c>
      <c r="G648" s="182">
        <v>2.10711</v>
      </c>
      <c r="H648" s="182">
        <v>3.3732555500000001</v>
      </c>
      <c r="I648" s="182">
        <v>7.4706789599999999</v>
      </c>
      <c r="J648" s="182">
        <v>8.9304395499999991</v>
      </c>
      <c r="K648" s="182">
        <v>21</v>
      </c>
      <c r="L648" s="182">
        <v>335.5</v>
      </c>
      <c r="M648" s="182">
        <v>313.8</v>
      </c>
      <c r="N648" s="182">
        <v>4.71</v>
      </c>
      <c r="O648" s="182">
        <v>4.58</v>
      </c>
      <c r="P648" s="182">
        <v>54</v>
      </c>
      <c r="Q648" s="182">
        <v>401.06</v>
      </c>
      <c r="R648" s="182">
        <v>0.85</v>
      </c>
    </row>
    <row r="649" spans="2:18" x14ac:dyDescent="0.2">
      <c r="B649" s="182" t="s">
        <v>462</v>
      </c>
      <c r="C649" s="182" t="s">
        <v>463</v>
      </c>
      <c r="D649" s="182" t="s">
        <v>237</v>
      </c>
      <c r="E649" s="182">
        <v>467</v>
      </c>
      <c r="F649" s="182">
        <v>13.23836</v>
      </c>
      <c r="G649" s="182">
        <v>2.3833120000000001</v>
      </c>
      <c r="H649" s="182">
        <v>3.2008298900000001</v>
      </c>
      <c r="I649" s="182">
        <v>0.53417901000000001</v>
      </c>
      <c r="J649" s="182">
        <v>0.87166918999999998</v>
      </c>
      <c r="K649" s="182">
        <v>1</v>
      </c>
      <c r="L649" s="182">
        <v>78.2</v>
      </c>
      <c r="M649" s="182">
        <v>78.2</v>
      </c>
      <c r="N649" s="182">
        <v>1</v>
      </c>
      <c r="O649" s="182">
        <v>1</v>
      </c>
      <c r="P649" s="182">
        <v>6</v>
      </c>
      <c r="Q649" s="182">
        <v>127.58</v>
      </c>
      <c r="R649" s="182">
        <v>0.41</v>
      </c>
    </row>
    <row r="650" spans="2:18" x14ac:dyDescent="0.2">
      <c r="B650" s="182" t="s">
        <v>468</v>
      </c>
      <c r="C650" s="182" t="s">
        <v>469</v>
      </c>
      <c r="D650" s="182" t="s">
        <v>237</v>
      </c>
      <c r="E650" s="182">
        <v>397</v>
      </c>
      <c r="F650" s="182">
        <v>6.33087</v>
      </c>
      <c r="G650" s="182">
        <v>1.26556</v>
      </c>
      <c r="H650" s="182">
        <v>0.93814799999999998</v>
      </c>
      <c r="I650" s="182">
        <v>2.4735917500000002</v>
      </c>
      <c r="J650" s="182">
        <v>0.25368821000000003</v>
      </c>
      <c r="K650" s="182">
        <v>14</v>
      </c>
      <c r="L650" s="182">
        <v>425.9</v>
      </c>
      <c r="M650" s="182">
        <v>425.9</v>
      </c>
      <c r="N650" s="182">
        <v>6.83</v>
      </c>
      <c r="O650" s="182">
        <v>6.83</v>
      </c>
      <c r="P650" s="182">
        <v>2</v>
      </c>
      <c r="Q650" s="182">
        <v>43.68</v>
      </c>
      <c r="R650" s="182">
        <v>0.16</v>
      </c>
    </row>
    <row r="651" spans="2:18" x14ac:dyDescent="0.2">
      <c r="B651" s="182" t="s">
        <v>1725</v>
      </c>
      <c r="C651" s="182" t="s">
        <v>1726</v>
      </c>
      <c r="D651" s="182" t="s">
        <v>103</v>
      </c>
      <c r="E651" s="182">
        <v>1877</v>
      </c>
      <c r="F651" s="182">
        <v>8.9185119999999998</v>
      </c>
      <c r="G651" s="182">
        <v>2.101137</v>
      </c>
      <c r="H651" s="182">
        <v>3.3454388100000001</v>
      </c>
      <c r="I651" s="182">
        <v>0.42673459000000002</v>
      </c>
      <c r="J651" s="182">
        <v>4.9947609999999996</v>
      </c>
      <c r="K651" s="182">
        <v>4</v>
      </c>
      <c r="L651" s="182">
        <v>15.5</v>
      </c>
      <c r="M651" s="182">
        <v>8.1999999999999993</v>
      </c>
      <c r="N651" s="182">
        <v>0.12</v>
      </c>
      <c r="O651" s="182">
        <v>0.1</v>
      </c>
      <c r="P651" s="182">
        <v>6</v>
      </c>
      <c r="Q651" s="182">
        <v>181.89</v>
      </c>
      <c r="R651" s="182">
        <v>0.4</v>
      </c>
    </row>
    <row r="652" spans="2:18" x14ac:dyDescent="0.2">
      <c r="B652" s="182" t="s">
        <v>1723</v>
      </c>
      <c r="C652" s="182" t="s">
        <v>1724</v>
      </c>
      <c r="D652" s="182" t="s">
        <v>103</v>
      </c>
      <c r="E652" s="182">
        <v>1329</v>
      </c>
      <c r="F652" s="182">
        <v>7.5849669999999998</v>
      </c>
      <c r="G652" s="182">
        <v>0.86777000000000004</v>
      </c>
      <c r="H652" s="182">
        <v>2.5562818300000001</v>
      </c>
      <c r="I652" s="182">
        <v>0.19218272</v>
      </c>
      <c r="J652" s="182">
        <v>2.3937984600000002</v>
      </c>
      <c r="K652" s="182">
        <v>2</v>
      </c>
      <c r="L652" s="182">
        <v>9.9</v>
      </c>
      <c r="M652" s="182">
        <v>9.9</v>
      </c>
      <c r="N652" s="182">
        <v>1.1599999999999999</v>
      </c>
      <c r="O652" s="182">
        <v>1.1599999999999999</v>
      </c>
      <c r="P652" s="182">
        <v>7</v>
      </c>
      <c r="Q652" s="182">
        <v>123.12</v>
      </c>
      <c r="R652" s="182">
        <v>0.34</v>
      </c>
    </row>
    <row r="653" spans="2:18" x14ac:dyDescent="0.2">
      <c r="B653" s="182" t="s">
        <v>1721</v>
      </c>
      <c r="C653" s="182" t="s">
        <v>1722</v>
      </c>
      <c r="D653" s="182" t="s">
        <v>103</v>
      </c>
      <c r="E653" s="182">
        <v>679</v>
      </c>
      <c r="F653" s="182">
        <v>1.648655</v>
      </c>
      <c r="G653" s="182">
        <v>2.8256299999999999</v>
      </c>
      <c r="H653" s="182">
        <v>2.80072616</v>
      </c>
      <c r="I653" s="182">
        <v>0.15901599</v>
      </c>
      <c r="J653" s="182">
        <v>0.42793427000000001</v>
      </c>
      <c r="K653" s="182">
        <v>2</v>
      </c>
      <c r="L653" s="182">
        <v>16</v>
      </c>
      <c r="M653" s="182">
        <v>16</v>
      </c>
      <c r="N653" s="182">
        <v>0.15</v>
      </c>
      <c r="O653" s="182">
        <v>0.15</v>
      </c>
      <c r="P653" s="182">
        <v>2</v>
      </c>
      <c r="Q653" s="182">
        <v>43.08</v>
      </c>
      <c r="R653" s="182">
        <v>0.1</v>
      </c>
    </row>
    <row r="654" spans="2:18" x14ac:dyDescent="0.2">
      <c r="B654" s="182" t="s">
        <v>1717</v>
      </c>
      <c r="C654" s="182" t="s">
        <v>1718</v>
      </c>
      <c r="D654" s="182" t="s">
        <v>103</v>
      </c>
      <c r="E654" s="182">
        <v>1146</v>
      </c>
      <c r="F654" s="182">
        <v>3.7366899999999998</v>
      </c>
      <c r="G654" s="182">
        <v>2.3618990000000002</v>
      </c>
      <c r="H654" s="182">
        <v>2.9950622600000001</v>
      </c>
      <c r="I654" s="182">
        <v>0</v>
      </c>
      <c r="J654" s="182">
        <v>3.26415093</v>
      </c>
      <c r="K654" s="182"/>
      <c r="L654" s="182"/>
      <c r="M654" s="182"/>
      <c r="N654" s="182"/>
      <c r="O654" s="182"/>
      <c r="P654" s="182">
        <v>4</v>
      </c>
      <c r="Q654" s="182">
        <v>194.69</v>
      </c>
      <c r="R654" s="182">
        <v>0.43</v>
      </c>
    </row>
    <row r="655" spans="2:18" x14ac:dyDescent="0.2">
      <c r="B655" s="182" t="s">
        <v>1719</v>
      </c>
      <c r="C655" s="182" t="s">
        <v>1720</v>
      </c>
      <c r="D655" s="182" t="s">
        <v>103</v>
      </c>
      <c r="E655" s="182">
        <v>1535</v>
      </c>
      <c r="F655" s="182">
        <v>5.9731959999999997</v>
      </c>
      <c r="G655" s="182">
        <v>3.34199</v>
      </c>
      <c r="H655" s="182">
        <v>3.23264767</v>
      </c>
      <c r="I655" s="182">
        <v>0.16204444000000001</v>
      </c>
      <c r="J655" s="182">
        <v>3.1355512000000001</v>
      </c>
      <c r="K655" s="182">
        <v>1</v>
      </c>
      <c r="L655" s="182">
        <v>7.2</v>
      </c>
      <c r="M655" s="182"/>
      <c r="N655" s="182">
        <v>0.09</v>
      </c>
      <c r="O655" s="182"/>
      <c r="P655" s="182">
        <v>5</v>
      </c>
      <c r="Q655" s="182">
        <v>139.62</v>
      </c>
      <c r="R655" s="182">
        <v>0.41</v>
      </c>
    </row>
    <row r="656" spans="2:18" x14ac:dyDescent="0.2">
      <c r="B656" s="182" t="s">
        <v>1715</v>
      </c>
      <c r="C656" s="182" t="s">
        <v>1716</v>
      </c>
      <c r="D656" s="182" t="s">
        <v>103</v>
      </c>
      <c r="E656" s="182">
        <v>42</v>
      </c>
      <c r="F656" s="182"/>
      <c r="G656" s="182">
        <v>1.6572100000000001</v>
      </c>
      <c r="H656" s="182">
        <v>3.04402733</v>
      </c>
      <c r="I656" s="182">
        <v>0</v>
      </c>
      <c r="J656" s="182">
        <v>0.37745996999999998</v>
      </c>
      <c r="K656" s="182"/>
      <c r="L656" s="182"/>
      <c r="M656" s="182"/>
      <c r="N656" s="182"/>
      <c r="O656" s="182"/>
      <c r="P656" s="182">
        <v>1</v>
      </c>
      <c r="Q656" s="182">
        <v>614.29</v>
      </c>
      <c r="R656" s="182">
        <v>2.0499999999999998</v>
      </c>
    </row>
    <row r="657" spans="2:18" x14ac:dyDescent="0.2">
      <c r="B657" s="182" t="s">
        <v>1709</v>
      </c>
      <c r="C657" s="182" t="s">
        <v>1710</v>
      </c>
      <c r="D657" s="182" t="s">
        <v>103</v>
      </c>
      <c r="E657" s="182">
        <v>901</v>
      </c>
      <c r="F657" s="182">
        <v>1.4616929999999999</v>
      </c>
      <c r="G657" s="182">
        <v>5.8646399999999996</v>
      </c>
      <c r="H657" s="182">
        <v>5.1575276900000002</v>
      </c>
      <c r="I657" s="182">
        <v>0.89120054999999998</v>
      </c>
      <c r="J657" s="182">
        <v>1.0744441899999999</v>
      </c>
      <c r="K657" s="182">
        <v>4</v>
      </c>
      <c r="L657" s="182">
        <v>67.599999999999994</v>
      </c>
      <c r="M657" s="182">
        <v>67.599999999999994</v>
      </c>
      <c r="N657" s="182">
        <v>1.01</v>
      </c>
      <c r="O657" s="182">
        <v>1.01</v>
      </c>
      <c r="P657" s="182">
        <v>1</v>
      </c>
      <c r="Q657" s="182">
        <v>81.510000000000005</v>
      </c>
      <c r="R657" s="182">
        <v>0.17</v>
      </c>
    </row>
    <row r="658" spans="2:18" x14ac:dyDescent="0.2">
      <c r="B658" s="182" t="s">
        <v>454</v>
      </c>
      <c r="C658" s="182" t="s">
        <v>455</v>
      </c>
      <c r="D658" s="182" t="s">
        <v>237</v>
      </c>
      <c r="E658" s="182">
        <v>697</v>
      </c>
      <c r="F658" s="182">
        <v>23.345717</v>
      </c>
      <c r="G658" s="182">
        <v>6.690277</v>
      </c>
      <c r="H658" s="182">
        <v>3.8642399900000002</v>
      </c>
      <c r="I658" s="182">
        <v>2.28137977</v>
      </c>
      <c r="J658" s="182">
        <v>5.9665009700000002</v>
      </c>
      <c r="K658" s="182">
        <v>12</v>
      </c>
      <c r="L658" s="182">
        <v>223.7</v>
      </c>
      <c r="M658" s="182">
        <v>110.8</v>
      </c>
      <c r="N658" s="182">
        <v>1.1000000000000001</v>
      </c>
      <c r="O658" s="182">
        <v>0.63</v>
      </c>
      <c r="P658" s="182">
        <v>28</v>
      </c>
      <c r="Q658" s="182">
        <v>585.11</v>
      </c>
      <c r="R658" s="182">
        <v>1.1499999999999999</v>
      </c>
    </row>
    <row r="659" spans="2:18" x14ac:dyDescent="0.2">
      <c r="B659" s="182" t="s">
        <v>1707</v>
      </c>
      <c r="C659" s="182" t="s">
        <v>1708</v>
      </c>
      <c r="D659" s="182" t="s">
        <v>103</v>
      </c>
      <c r="E659" s="182">
        <v>891</v>
      </c>
      <c r="F659" s="182"/>
      <c r="G659" s="182">
        <v>13.421469</v>
      </c>
      <c r="H659" s="182">
        <v>3.8954861900000002</v>
      </c>
      <c r="I659" s="182">
        <v>0</v>
      </c>
      <c r="J659" s="182">
        <v>0.36517058000000002</v>
      </c>
      <c r="K659" s="182"/>
      <c r="L659" s="182"/>
      <c r="M659" s="182"/>
      <c r="N659" s="182"/>
      <c r="O659" s="182"/>
      <c r="P659" s="182">
        <v>2</v>
      </c>
      <c r="Q659" s="182">
        <v>28.01</v>
      </c>
      <c r="R659" s="182">
        <v>0.08</v>
      </c>
    </row>
    <row r="660" spans="2:18" x14ac:dyDescent="0.2">
      <c r="B660" s="182" t="s">
        <v>1703</v>
      </c>
      <c r="C660" s="182" t="s">
        <v>1704</v>
      </c>
      <c r="D660" s="182" t="s">
        <v>103</v>
      </c>
      <c r="E660" s="182">
        <v>306</v>
      </c>
      <c r="F660" s="182">
        <v>4.0514010000000003</v>
      </c>
      <c r="G660" s="182">
        <v>11.08976</v>
      </c>
      <c r="H660" s="182">
        <v>1.26356571</v>
      </c>
      <c r="I660" s="182">
        <v>1.3762073500000001</v>
      </c>
      <c r="J660" s="182">
        <v>0.71293118</v>
      </c>
      <c r="K660" s="182">
        <v>2</v>
      </c>
      <c r="L660" s="182">
        <v>307.39999999999998</v>
      </c>
      <c r="M660" s="182">
        <v>307.39999999999998</v>
      </c>
      <c r="N660" s="182">
        <v>1.64</v>
      </c>
      <c r="O660" s="182">
        <v>1.64</v>
      </c>
      <c r="P660" s="182">
        <v>14</v>
      </c>
      <c r="Q660" s="182">
        <v>159.25</v>
      </c>
      <c r="R660" s="182">
        <v>0.28000000000000003</v>
      </c>
    </row>
    <row r="661" spans="2:18" x14ac:dyDescent="0.2">
      <c r="B661" s="182" t="s">
        <v>1711</v>
      </c>
      <c r="C661" s="182" t="s">
        <v>1712</v>
      </c>
      <c r="D661" s="182" t="s">
        <v>103</v>
      </c>
      <c r="E661" s="182">
        <v>1441</v>
      </c>
      <c r="F661" s="182"/>
      <c r="G661" s="182">
        <v>11.365126999999999</v>
      </c>
      <c r="H661" s="182">
        <v>7.8961424999999998</v>
      </c>
      <c r="I661" s="182">
        <v>0</v>
      </c>
      <c r="J661" s="182">
        <v>0.10445985000000001</v>
      </c>
      <c r="K661" s="182"/>
      <c r="L661" s="182"/>
      <c r="M661" s="182"/>
      <c r="N661" s="182"/>
      <c r="O661" s="182"/>
      <c r="P661" s="182">
        <v>1</v>
      </c>
      <c r="Q661" s="182">
        <v>4.95</v>
      </c>
      <c r="R661" s="182">
        <v>0.01</v>
      </c>
    </row>
    <row r="662" spans="2:18" x14ac:dyDescent="0.2">
      <c r="B662" s="182" t="s">
        <v>1701</v>
      </c>
      <c r="C662" s="182" t="s">
        <v>1702</v>
      </c>
      <c r="D662" s="182" t="s">
        <v>103</v>
      </c>
      <c r="E662" s="182">
        <v>590</v>
      </c>
      <c r="F662" s="182">
        <v>0.44323000000000001</v>
      </c>
      <c r="G662" s="182">
        <v>7.6484899999999998</v>
      </c>
      <c r="H662" s="182">
        <v>1.9220221399999999</v>
      </c>
      <c r="I662" s="182">
        <v>2.7651099999999999E-3</v>
      </c>
      <c r="J662" s="182">
        <v>1.711737E-2</v>
      </c>
      <c r="K662" s="182">
        <v>1</v>
      </c>
      <c r="L662" s="182">
        <v>0.3</v>
      </c>
      <c r="M662" s="182">
        <v>0.3</v>
      </c>
      <c r="N662" s="182">
        <v>0</v>
      </c>
      <c r="O662" s="182">
        <v>0</v>
      </c>
      <c r="P662" s="182">
        <v>1</v>
      </c>
      <c r="Q662" s="182">
        <v>1.98</v>
      </c>
      <c r="R662" s="182">
        <v>0.01</v>
      </c>
    </row>
    <row r="663" spans="2:18" x14ac:dyDescent="0.2">
      <c r="B663" s="182" t="s">
        <v>1705</v>
      </c>
      <c r="C663" s="182" t="s">
        <v>1706</v>
      </c>
      <c r="D663" s="182" t="s">
        <v>103</v>
      </c>
      <c r="E663" s="182">
        <v>1449</v>
      </c>
      <c r="F663" s="182">
        <v>0.30612899999999998</v>
      </c>
      <c r="G663" s="182">
        <v>14.654239</v>
      </c>
      <c r="H663" s="182">
        <v>6.2130394500000001</v>
      </c>
      <c r="I663" s="182">
        <v>4.4388120000000003E-2</v>
      </c>
      <c r="J663" s="182">
        <v>0.20672517000000001</v>
      </c>
      <c r="K663" s="182">
        <v>2</v>
      </c>
      <c r="L663" s="182">
        <v>2.1</v>
      </c>
      <c r="M663" s="182">
        <v>2.1</v>
      </c>
      <c r="N663" s="182">
        <v>0.02</v>
      </c>
      <c r="O663" s="182">
        <v>0.02</v>
      </c>
      <c r="P663" s="182">
        <v>6</v>
      </c>
      <c r="Q663" s="182">
        <v>9.75</v>
      </c>
      <c r="R663" s="182">
        <v>0.02</v>
      </c>
    </row>
    <row r="664" spans="2:18" x14ac:dyDescent="0.2">
      <c r="B664" s="182">
        <v>55177</v>
      </c>
      <c r="C664" s="182" t="s">
        <v>988</v>
      </c>
      <c r="D664" s="182" t="s">
        <v>103</v>
      </c>
      <c r="E664" s="182">
        <v>809</v>
      </c>
      <c r="F664" s="182"/>
      <c r="G664" s="182">
        <v>5.378044</v>
      </c>
      <c r="H664" s="182">
        <v>2.53399033</v>
      </c>
      <c r="I664" s="182">
        <v>5.7076700000000001E-2</v>
      </c>
      <c r="J664" s="182">
        <v>0</v>
      </c>
      <c r="K664" s="182">
        <v>1</v>
      </c>
      <c r="L664" s="182">
        <v>4.8</v>
      </c>
      <c r="M664" s="182">
        <v>4.8</v>
      </c>
      <c r="N664" s="182">
        <v>0.96</v>
      </c>
      <c r="O664" s="182">
        <v>0.96</v>
      </c>
      <c r="P664" s="182"/>
      <c r="Q664" s="182"/>
      <c r="R664" s="182"/>
    </row>
    <row r="665" spans="2:18" x14ac:dyDescent="0.2">
      <c r="B665" s="182">
        <v>27033</v>
      </c>
      <c r="C665" s="182" t="s">
        <v>857</v>
      </c>
      <c r="D665" s="182" t="s">
        <v>103</v>
      </c>
      <c r="E665" s="182">
        <v>150</v>
      </c>
      <c r="F665" s="182"/>
      <c r="G665" s="182">
        <v>8.8378700000000006</v>
      </c>
      <c r="H665" s="182">
        <v>1.98394296</v>
      </c>
      <c r="I665" s="182">
        <v>1.7854760000000001E-2</v>
      </c>
      <c r="J665" s="182">
        <v>0.26422198000000002</v>
      </c>
      <c r="K665" s="182">
        <v>1</v>
      </c>
      <c r="L665" s="182">
        <v>8.1</v>
      </c>
      <c r="M665" s="182">
        <v>8.1</v>
      </c>
      <c r="N665" s="182">
        <v>1.63</v>
      </c>
      <c r="O665" s="182">
        <v>1.63</v>
      </c>
      <c r="P665" s="182">
        <v>1</v>
      </c>
      <c r="Q665" s="182">
        <v>120.4</v>
      </c>
      <c r="R665" s="182">
        <v>0.28999999999999998</v>
      </c>
    </row>
    <row r="666" spans="2:18" x14ac:dyDescent="0.2">
      <c r="B666" s="182">
        <v>27035</v>
      </c>
      <c r="C666" s="182" t="s">
        <v>254</v>
      </c>
      <c r="D666" s="182" t="s">
        <v>237</v>
      </c>
      <c r="E666" s="182">
        <v>135</v>
      </c>
      <c r="F666" s="182"/>
      <c r="G666" s="182">
        <v>9.3116000000000003</v>
      </c>
      <c r="H666" s="182">
        <v>1.4034114900000001</v>
      </c>
      <c r="I666" s="182">
        <v>5.6344899999999998E-3</v>
      </c>
      <c r="J666" s="182">
        <v>0.13650006000000001</v>
      </c>
      <c r="K666" s="182">
        <v>1</v>
      </c>
      <c r="L666" s="182">
        <v>2.9</v>
      </c>
      <c r="M666" s="182">
        <v>2.9</v>
      </c>
      <c r="N666" s="182">
        <v>0.56999999999999995</v>
      </c>
      <c r="O666" s="182">
        <v>0.56999999999999995</v>
      </c>
      <c r="P666" s="182">
        <v>4</v>
      </c>
      <c r="Q666" s="182">
        <v>69.11</v>
      </c>
      <c r="R666" s="182">
        <v>0.14000000000000001</v>
      </c>
    </row>
    <row r="667" spans="2:18" x14ac:dyDescent="0.2">
      <c r="B667" s="182">
        <v>27027</v>
      </c>
      <c r="C667" s="182" t="s">
        <v>852</v>
      </c>
      <c r="D667" s="182" t="s">
        <v>103</v>
      </c>
      <c r="E667" s="182">
        <v>771</v>
      </c>
      <c r="F667" s="182"/>
      <c r="G667" s="182">
        <v>5.3018799999999997</v>
      </c>
      <c r="H667" s="182">
        <v>4.7821922800000003</v>
      </c>
      <c r="I667" s="182">
        <v>0.17157238</v>
      </c>
      <c r="J667" s="182">
        <v>0.69347296999999997</v>
      </c>
      <c r="K667" s="182">
        <v>2</v>
      </c>
      <c r="L667" s="182">
        <v>15.2</v>
      </c>
      <c r="M667" s="182">
        <v>15.2</v>
      </c>
      <c r="N667" s="182">
        <v>1.05</v>
      </c>
      <c r="O667" s="182">
        <v>1.05</v>
      </c>
      <c r="P667" s="182">
        <v>2</v>
      </c>
      <c r="Q667" s="182">
        <v>61.48</v>
      </c>
      <c r="R667" s="182">
        <v>0.1</v>
      </c>
    </row>
    <row r="668" spans="2:18" x14ac:dyDescent="0.2">
      <c r="B668" s="182">
        <v>27039</v>
      </c>
      <c r="C668" s="182" t="s">
        <v>859</v>
      </c>
      <c r="D668" s="182" t="s">
        <v>103</v>
      </c>
      <c r="E668" s="182">
        <v>1242</v>
      </c>
      <c r="F668" s="182"/>
      <c r="G668" s="182">
        <v>9.2030519999999996</v>
      </c>
      <c r="H668" s="182">
        <v>4.8202974000000003</v>
      </c>
      <c r="I668" s="182">
        <v>0.1028844</v>
      </c>
      <c r="J668" s="182">
        <v>2.6334420000000001E-2</v>
      </c>
      <c r="K668" s="182">
        <v>1</v>
      </c>
      <c r="L668" s="182">
        <v>5.7</v>
      </c>
      <c r="M668" s="182">
        <v>5.7</v>
      </c>
      <c r="N668" s="182">
        <v>1.1299999999999999</v>
      </c>
      <c r="O668" s="182">
        <v>1.1299999999999999</v>
      </c>
      <c r="P668" s="182">
        <v>1</v>
      </c>
      <c r="Q668" s="182">
        <v>1.45</v>
      </c>
      <c r="R668" s="182">
        <v>0.01</v>
      </c>
    </row>
    <row r="669" spans="2:18" x14ac:dyDescent="0.2">
      <c r="B669" s="182">
        <v>55175</v>
      </c>
      <c r="C669" s="182" t="s">
        <v>987</v>
      </c>
      <c r="D669" s="182" t="s">
        <v>103</v>
      </c>
      <c r="E669" s="182">
        <v>547</v>
      </c>
      <c r="F669" s="182"/>
      <c r="G669" s="182">
        <v>6.6606699999999996</v>
      </c>
      <c r="H669" s="182">
        <v>2.8757932400000001</v>
      </c>
      <c r="I669" s="182">
        <v>6.7329620000000007E-2</v>
      </c>
      <c r="J669" s="182">
        <v>0</v>
      </c>
      <c r="K669" s="182">
        <v>2</v>
      </c>
      <c r="L669" s="182">
        <v>8.4</v>
      </c>
      <c r="M669" s="182">
        <v>8.4</v>
      </c>
      <c r="N669" s="182">
        <v>1.24</v>
      </c>
      <c r="O669" s="182">
        <v>1.24</v>
      </c>
      <c r="P669" s="182"/>
      <c r="Q669" s="182"/>
      <c r="R669" s="182"/>
    </row>
    <row r="670" spans="2:18" x14ac:dyDescent="0.2">
      <c r="B670" s="182">
        <v>27038</v>
      </c>
      <c r="C670" s="182" t="s">
        <v>858</v>
      </c>
      <c r="D670" s="182" t="s">
        <v>103</v>
      </c>
      <c r="E670" s="182">
        <v>165</v>
      </c>
      <c r="F670" s="182"/>
      <c r="G670" s="182">
        <v>5.1667540000000001</v>
      </c>
      <c r="H670" s="182">
        <v>3.0497431000000002</v>
      </c>
      <c r="I670" s="182">
        <v>1.431225E-2</v>
      </c>
      <c r="J670" s="182">
        <v>0</v>
      </c>
      <c r="K670" s="182">
        <v>2</v>
      </c>
      <c r="L670" s="182">
        <v>5.9</v>
      </c>
      <c r="M670" s="182">
        <v>5.9</v>
      </c>
      <c r="N670" s="182">
        <v>2.02</v>
      </c>
      <c r="O670" s="182">
        <v>2.02</v>
      </c>
      <c r="P670" s="182"/>
      <c r="Q670" s="182"/>
      <c r="R670" s="182"/>
    </row>
    <row r="671" spans="2:18" x14ac:dyDescent="0.2">
      <c r="B671" s="182">
        <v>27032</v>
      </c>
      <c r="C671" s="182" t="s">
        <v>856</v>
      </c>
      <c r="D671" s="182" t="s">
        <v>103</v>
      </c>
      <c r="E671" s="182">
        <v>903</v>
      </c>
      <c r="F671" s="182"/>
      <c r="G671" s="182">
        <v>4.822165</v>
      </c>
      <c r="H671" s="182">
        <v>2.76262104</v>
      </c>
      <c r="I671" s="182">
        <v>6.6004080000000007E-2</v>
      </c>
      <c r="J671" s="182">
        <v>0</v>
      </c>
      <c r="K671" s="182">
        <v>1</v>
      </c>
      <c r="L671" s="182">
        <v>5</v>
      </c>
      <c r="M671" s="182">
        <v>5</v>
      </c>
      <c r="N671" s="182">
        <v>1</v>
      </c>
      <c r="O671" s="182">
        <v>1</v>
      </c>
      <c r="P671" s="182"/>
      <c r="Q671" s="182"/>
      <c r="R671" s="182"/>
    </row>
    <row r="672" spans="2:18" x14ac:dyDescent="0.2">
      <c r="B672" s="182">
        <v>55163</v>
      </c>
      <c r="C672" s="182" t="s">
        <v>982</v>
      </c>
      <c r="D672" s="182" t="s">
        <v>103</v>
      </c>
      <c r="E672" s="182">
        <v>335</v>
      </c>
      <c r="F672" s="182">
        <v>2.2402760000000002</v>
      </c>
      <c r="G672" s="182">
        <v>10.223674000000001</v>
      </c>
      <c r="H672" s="182">
        <v>5.7315812900000003</v>
      </c>
      <c r="I672" s="182">
        <v>3.2186510000000002E-2</v>
      </c>
      <c r="J672" s="182">
        <v>0</v>
      </c>
      <c r="K672" s="182">
        <v>1</v>
      </c>
      <c r="L672" s="182">
        <v>6.6</v>
      </c>
      <c r="M672" s="182">
        <v>6.6</v>
      </c>
      <c r="N672" s="182">
        <v>1.31</v>
      </c>
      <c r="O672" s="182">
        <v>1.31</v>
      </c>
      <c r="P672" s="182"/>
      <c r="Q672" s="182"/>
      <c r="R672" s="182"/>
    </row>
    <row r="673" spans="2:18" x14ac:dyDescent="0.2">
      <c r="B673" s="182">
        <v>27030</v>
      </c>
      <c r="C673" s="182" t="s">
        <v>854</v>
      </c>
      <c r="D673" s="182" t="s">
        <v>103</v>
      </c>
      <c r="E673" s="182">
        <v>689</v>
      </c>
      <c r="F673" s="182"/>
      <c r="G673" s="182">
        <v>6.0174300000000001</v>
      </c>
      <c r="H673" s="182">
        <v>4.2677731899999998</v>
      </c>
      <c r="I673" s="182">
        <v>5.0198220000000002E-2</v>
      </c>
      <c r="J673" s="182">
        <v>0</v>
      </c>
      <c r="K673" s="182">
        <v>1</v>
      </c>
      <c r="L673" s="182">
        <v>5</v>
      </c>
      <c r="M673" s="182">
        <v>5</v>
      </c>
      <c r="N673" s="182">
        <v>1</v>
      </c>
      <c r="O673" s="182">
        <v>1</v>
      </c>
      <c r="P673" s="182"/>
      <c r="Q673" s="182"/>
      <c r="R673" s="182"/>
    </row>
    <row r="674" spans="2:18" x14ac:dyDescent="0.2">
      <c r="B674" s="182">
        <v>55171</v>
      </c>
      <c r="C674" s="182" t="s">
        <v>985</v>
      </c>
      <c r="D674" s="182" t="s">
        <v>103</v>
      </c>
      <c r="E674" s="182">
        <v>482</v>
      </c>
      <c r="F674" s="182"/>
      <c r="G674" s="182">
        <v>6.8293780000000002</v>
      </c>
      <c r="H674" s="182">
        <v>2.5720954499999999</v>
      </c>
      <c r="I674" s="182">
        <v>0.10911227</v>
      </c>
      <c r="J674" s="182">
        <v>0</v>
      </c>
      <c r="K674" s="182">
        <v>2</v>
      </c>
      <c r="L674" s="182">
        <v>15.5</v>
      </c>
      <c r="M674" s="182">
        <v>15.5</v>
      </c>
      <c r="N674" s="182">
        <v>4.8600000000000003</v>
      </c>
      <c r="O674" s="182">
        <v>4.8600000000000003</v>
      </c>
      <c r="P674" s="182"/>
      <c r="Q674" s="182"/>
      <c r="R674" s="182"/>
    </row>
    <row r="675" spans="2:18" x14ac:dyDescent="0.2">
      <c r="B675" s="182">
        <v>55169</v>
      </c>
      <c r="C675" s="182" t="s">
        <v>984</v>
      </c>
      <c r="D675" s="182" t="s">
        <v>103</v>
      </c>
      <c r="E675" s="182">
        <v>947</v>
      </c>
      <c r="F675" s="182">
        <v>0.11612</v>
      </c>
      <c r="G675" s="182">
        <v>9.946453</v>
      </c>
      <c r="H675" s="182">
        <v>4.4011411000000003</v>
      </c>
      <c r="I675" s="182">
        <v>7.1652090000000002E-2</v>
      </c>
      <c r="J675" s="182">
        <v>0</v>
      </c>
      <c r="K675" s="182">
        <v>2</v>
      </c>
      <c r="L675" s="182">
        <v>5.2</v>
      </c>
      <c r="M675" s="182">
        <v>5.2</v>
      </c>
      <c r="N675" s="182">
        <v>0.99</v>
      </c>
      <c r="O675" s="182">
        <v>0.99</v>
      </c>
      <c r="P675" s="182"/>
      <c r="Q675" s="182"/>
      <c r="R675" s="182"/>
    </row>
    <row r="676" spans="2:18" x14ac:dyDescent="0.2">
      <c r="B676" s="182">
        <v>55167</v>
      </c>
      <c r="C676" s="182" t="s">
        <v>983</v>
      </c>
      <c r="D676" s="182" t="s">
        <v>103</v>
      </c>
      <c r="E676" s="182">
        <v>599</v>
      </c>
      <c r="F676" s="182">
        <v>2.9173499999999999</v>
      </c>
      <c r="G676" s="182">
        <v>6.7912299999999997</v>
      </c>
      <c r="H676" s="182">
        <v>3.3723029200000001</v>
      </c>
      <c r="I676" s="182">
        <v>5.5711700000000003E-2</v>
      </c>
      <c r="J676" s="182">
        <v>0.45119633999999997</v>
      </c>
      <c r="K676" s="182">
        <v>3</v>
      </c>
      <c r="L676" s="182">
        <v>6.4</v>
      </c>
      <c r="M676" s="182">
        <v>6.4</v>
      </c>
      <c r="N676" s="182">
        <v>1</v>
      </c>
      <c r="O676" s="182">
        <v>1</v>
      </c>
      <c r="P676" s="182">
        <v>3</v>
      </c>
      <c r="Q676" s="182">
        <v>51.49</v>
      </c>
      <c r="R676" s="182">
        <v>0.08</v>
      </c>
    </row>
    <row r="677" spans="2:18" x14ac:dyDescent="0.2">
      <c r="B677" s="182">
        <v>27029</v>
      </c>
      <c r="C677" s="182" t="s">
        <v>853</v>
      </c>
      <c r="D677" s="182" t="s">
        <v>103</v>
      </c>
      <c r="E677" s="182">
        <v>563</v>
      </c>
      <c r="F677" s="182">
        <v>1.9436100000000001</v>
      </c>
      <c r="G677" s="182">
        <v>10.886979999999999</v>
      </c>
      <c r="H677" s="182">
        <v>4.5916666900000003</v>
      </c>
      <c r="I677" s="182">
        <v>4.0904969999999999E-2</v>
      </c>
      <c r="J677" s="182">
        <v>3.51126E-3</v>
      </c>
      <c r="K677" s="182">
        <v>1</v>
      </c>
      <c r="L677" s="182">
        <v>5</v>
      </c>
      <c r="M677" s="182">
        <v>5</v>
      </c>
      <c r="N677" s="182">
        <v>0.99</v>
      </c>
      <c r="O677" s="182">
        <v>0.99</v>
      </c>
      <c r="P677" s="182">
        <v>1</v>
      </c>
      <c r="Q677" s="182">
        <v>0.43</v>
      </c>
      <c r="R677" s="182">
        <v>0</v>
      </c>
    </row>
    <row r="678" spans="2:18" x14ac:dyDescent="0.2">
      <c r="B678" s="182">
        <v>27040</v>
      </c>
      <c r="C678" s="182" t="s">
        <v>860</v>
      </c>
      <c r="D678" s="182" t="s">
        <v>103</v>
      </c>
      <c r="E678" s="182">
        <v>1073</v>
      </c>
      <c r="F678" s="182"/>
      <c r="G678" s="182">
        <v>7.1152879999999996</v>
      </c>
      <c r="H678" s="182">
        <v>3.29609269</v>
      </c>
      <c r="I678" s="182">
        <v>7.8443869999999999E-2</v>
      </c>
      <c r="J678" s="182">
        <v>0</v>
      </c>
      <c r="K678" s="182">
        <v>1</v>
      </c>
      <c r="L678" s="182">
        <v>5</v>
      </c>
      <c r="M678" s="182">
        <v>5</v>
      </c>
      <c r="N678" s="182">
        <v>1</v>
      </c>
      <c r="O678" s="182">
        <v>1</v>
      </c>
      <c r="P678" s="182"/>
      <c r="Q678" s="182"/>
      <c r="R678" s="182"/>
    </row>
    <row r="679" spans="2:18" x14ac:dyDescent="0.2">
      <c r="B679" s="182">
        <v>55173</v>
      </c>
      <c r="C679" s="182" t="s">
        <v>986</v>
      </c>
      <c r="D679" s="182" t="s">
        <v>103</v>
      </c>
      <c r="E679" s="182">
        <v>148</v>
      </c>
      <c r="F679" s="182"/>
      <c r="G679" s="182">
        <v>4.10684</v>
      </c>
      <c r="H679" s="182">
        <v>4.0391424799999998</v>
      </c>
      <c r="I679" s="182">
        <v>1.082994E-2</v>
      </c>
      <c r="J679" s="182">
        <v>0</v>
      </c>
      <c r="K679" s="182">
        <v>1</v>
      </c>
      <c r="L679" s="182">
        <v>5</v>
      </c>
      <c r="M679" s="182">
        <v>5</v>
      </c>
      <c r="N679" s="182">
        <v>1</v>
      </c>
      <c r="O679" s="182">
        <v>1</v>
      </c>
      <c r="P679" s="182"/>
      <c r="Q679" s="182"/>
      <c r="R679" s="182"/>
    </row>
    <row r="680" spans="2:18" x14ac:dyDescent="0.2">
      <c r="B680" s="182">
        <v>27031</v>
      </c>
      <c r="C680" s="182" t="s">
        <v>855</v>
      </c>
      <c r="D680" s="182" t="s">
        <v>103</v>
      </c>
      <c r="E680" s="182">
        <v>130</v>
      </c>
      <c r="F680" s="182">
        <v>3.545356</v>
      </c>
      <c r="G680" s="182">
        <v>8.2233699999999992</v>
      </c>
      <c r="H680" s="182">
        <v>1.54325727</v>
      </c>
      <c r="I680" s="182">
        <v>2.028044E-2</v>
      </c>
      <c r="J680" s="182">
        <v>7.5491989999999995E-2</v>
      </c>
      <c r="K680" s="182">
        <v>4</v>
      </c>
      <c r="L680" s="182">
        <v>10.7</v>
      </c>
      <c r="M680" s="182">
        <v>7.5</v>
      </c>
      <c r="N680" s="182">
        <v>0.96</v>
      </c>
      <c r="O680" s="182">
        <v>0.95</v>
      </c>
      <c r="P680" s="182">
        <v>2</v>
      </c>
      <c r="Q680" s="182">
        <v>39.69</v>
      </c>
      <c r="R680" s="182">
        <v>0.06</v>
      </c>
    </row>
    <row r="681" spans="2:18" x14ac:dyDescent="0.2">
      <c r="B681" s="182" t="s">
        <v>1753</v>
      </c>
      <c r="C681" s="182" t="s">
        <v>1754</v>
      </c>
      <c r="D681" s="182" t="s">
        <v>103</v>
      </c>
      <c r="E681" s="182">
        <v>476</v>
      </c>
      <c r="F681" s="182">
        <v>6.52475</v>
      </c>
      <c r="G681" s="182">
        <v>5.3807099999999997</v>
      </c>
      <c r="H681" s="182">
        <v>4.4582987799999998</v>
      </c>
      <c r="I681" s="182">
        <v>5.8550190000000002E-2</v>
      </c>
      <c r="J681" s="182">
        <v>0</v>
      </c>
      <c r="K681" s="182">
        <v>1</v>
      </c>
      <c r="L681" s="182">
        <v>8.4</v>
      </c>
      <c r="M681" s="182">
        <v>8.4</v>
      </c>
      <c r="N681" s="182">
        <v>0.14000000000000001</v>
      </c>
      <c r="O681" s="182">
        <v>0.14000000000000001</v>
      </c>
      <c r="P681" s="182"/>
      <c r="Q681" s="182"/>
      <c r="R681" s="182"/>
    </row>
    <row r="682" spans="2:18" x14ac:dyDescent="0.2">
      <c r="B682" s="182" t="s">
        <v>484</v>
      </c>
      <c r="C682" s="182" t="s">
        <v>485</v>
      </c>
      <c r="D682" s="182" t="s">
        <v>237</v>
      </c>
      <c r="E682" s="182">
        <v>486</v>
      </c>
      <c r="F682" s="182">
        <v>17.678350999999999</v>
      </c>
      <c r="G682" s="182">
        <v>3.6894100000000001</v>
      </c>
      <c r="H682" s="182">
        <v>2.3434647399999999</v>
      </c>
      <c r="I682" s="182">
        <v>4.5938930000000003E-2</v>
      </c>
      <c r="J682" s="182">
        <v>0.31162392999999999</v>
      </c>
      <c r="K682" s="182">
        <v>1</v>
      </c>
      <c r="L682" s="182">
        <v>6.5</v>
      </c>
      <c r="M682" s="182">
        <v>6.5</v>
      </c>
      <c r="N682" s="182">
        <v>0.04</v>
      </c>
      <c r="O682" s="182">
        <v>0.04</v>
      </c>
      <c r="P682" s="182">
        <v>2</v>
      </c>
      <c r="Q682" s="182">
        <v>43.83</v>
      </c>
      <c r="R682" s="182">
        <v>0.15</v>
      </c>
    </row>
    <row r="683" spans="2:18" x14ac:dyDescent="0.2">
      <c r="B683" s="182" t="s">
        <v>480</v>
      </c>
      <c r="C683" s="182" t="s">
        <v>481</v>
      </c>
      <c r="D683" s="182" t="s">
        <v>237</v>
      </c>
      <c r="E683" s="182">
        <v>343</v>
      </c>
      <c r="F683" s="182">
        <v>3.816624</v>
      </c>
      <c r="G683" s="182">
        <v>4.7291220000000003</v>
      </c>
      <c r="H683" s="182">
        <v>1.8862033300000001</v>
      </c>
      <c r="I683" s="182">
        <v>1.1335064399999999</v>
      </c>
      <c r="J683" s="182">
        <v>0</v>
      </c>
      <c r="K683" s="182">
        <v>5</v>
      </c>
      <c r="L683" s="182">
        <v>225.9</v>
      </c>
      <c r="M683" s="182">
        <v>225.9</v>
      </c>
      <c r="N683" s="182">
        <v>3.01</v>
      </c>
      <c r="O683" s="182">
        <v>3.01</v>
      </c>
      <c r="P683" s="182"/>
      <c r="Q683" s="182"/>
      <c r="R683" s="182"/>
    </row>
    <row r="684" spans="2:18" x14ac:dyDescent="0.2">
      <c r="B684" s="182" t="s">
        <v>482</v>
      </c>
      <c r="C684" s="182" t="s">
        <v>483</v>
      </c>
      <c r="D684" s="182" t="s">
        <v>237</v>
      </c>
      <c r="E684" s="182">
        <v>1172</v>
      </c>
      <c r="F684" s="182">
        <v>36.249952</v>
      </c>
      <c r="G684" s="182">
        <v>13.709992</v>
      </c>
      <c r="H684" s="182">
        <v>5.63955743</v>
      </c>
      <c r="I684" s="182">
        <v>3.3456852100000001</v>
      </c>
      <c r="J684" s="182">
        <v>1.5576807399999999</v>
      </c>
      <c r="K684" s="182">
        <v>15</v>
      </c>
      <c r="L684" s="182">
        <v>195.1</v>
      </c>
      <c r="M684" s="182">
        <v>195.1</v>
      </c>
      <c r="N684" s="182">
        <v>1.74</v>
      </c>
      <c r="O684" s="182">
        <v>1.74</v>
      </c>
      <c r="P684" s="182">
        <v>18</v>
      </c>
      <c r="Q684" s="182">
        <v>90.84</v>
      </c>
      <c r="R684" s="182">
        <v>0.18</v>
      </c>
    </row>
    <row r="685" spans="2:18" x14ac:dyDescent="0.2">
      <c r="B685" s="182" t="s">
        <v>1757</v>
      </c>
      <c r="C685" s="182" t="s">
        <v>1758</v>
      </c>
      <c r="D685" s="182" t="s">
        <v>103</v>
      </c>
      <c r="E685" s="182">
        <v>1911</v>
      </c>
      <c r="F685" s="182">
        <v>12.651930999999999</v>
      </c>
      <c r="G685" s="182">
        <v>11.498198</v>
      </c>
      <c r="H685" s="182">
        <v>6.05871373</v>
      </c>
      <c r="I685" s="182">
        <v>1.39360269</v>
      </c>
      <c r="J685" s="182">
        <v>7.3736369999999996E-2</v>
      </c>
      <c r="K685" s="182">
        <v>2</v>
      </c>
      <c r="L685" s="182">
        <v>49.8</v>
      </c>
      <c r="M685" s="182">
        <v>49.8</v>
      </c>
      <c r="N685" s="182">
        <v>1.01</v>
      </c>
      <c r="O685" s="182">
        <v>1.01</v>
      </c>
      <c r="P685" s="182">
        <v>3</v>
      </c>
      <c r="Q685" s="182">
        <v>2.64</v>
      </c>
      <c r="R685" s="182">
        <v>0.01</v>
      </c>
    </row>
    <row r="686" spans="2:18" x14ac:dyDescent="0.2">
      <c r="B686" s="182" t="s">
        <v>1755</v>
      </c>
      <c r="C686" s="182" t="s">
        <v>1756</v>
      </c>
      <c r="D686" s="182" t="s">
        <v>103</v>
      </c>
      <c r="E686" s="182">
        <v>1129</v>
      </c>
      <c r="F686" s="182">
        <v>2.7594400000000001</v>
      </c>
      <c r="G686" s="182">
        <v>10.09572</v>
      </c>
      <c r="H686" s="182">
        <v>3.1055671</v>
      </c>
      <c r="I686" s="182">
        <v>0</v>
      </c>
      <c r="J686" s="182">
        <v>1.053377E-2</v>
      </c>
      <c r="K686" s="182"/>
      <c r="L686" s="182"/>
      <c r="M686" s="182"/>
      <c r="N686" s="182"/>
      <c r="O686" s="182"/>
      <c r="P686" s="182">
        <v>1</v>
      </c>
      <c r="Q686" s="182">
        <v>0.64</v>
      </c>
      <c r="R686" s="182">
        <v>0</v>
      </c>
    </row>
    <row r="687" spans="2:18" x14ac:dyDescent="0.2">
      <c r="B687" s="182" t="s">
        <v>1759</v>
      </c>
      <c r="C687" s="182" t="s">
        <v>1760</v>
      </c>
      <c r="D687" s="182" t="s">
        <v>103</v>
      </c>
      <c r="E687" s="182">
        <v>53</v>
      </c>
      <c r="F687" s="182">
        <v>4.1211830000000003</v>
      </c>
      <c r="G687" s="182">
        <v>0.14610999999999999</v>
      </c>
      <c r="H687" s="182">
        <v>0.30484094</v>
      </c>
      <c r="I687" s="182">
        <v>2.9699399999999999E-3</v>
      </c>
      <c r="J687" s="182">
        <v>0</v>
      </c>
      <c r="K687" s="182">
        <v>1</v>
      </c>
      <c r="L687" s="182">
        <v>3.8</v>
      </c>
      <c r="M687" s="182"/>
      <c r="N687" s="182">
        <v>0.02</v>
      </c>
      <c r="O687" s="182"/>
      <c r="P687" s="182"/>
      <c r="Q687" s="182"/>
      <c r="R687" s="182"/>
    </row>
    <row r="688" spans="2:18" x14ac:dyDescent="0.2">
      <c r="B688" s="182" t="s">
        <v>1639</v>
      </c>
      <c r="C688" s="182" t="s">
        <v>1640</v>
      </c>
      <c r="D688" s="182" t="s">
        <v>103</v>
      </c>
      <c r="E688" s="182">
        <v>241</v>
      </c>
      <c r="F688" s="182">
        <v>0.153305</v>
      </c>
      <c r="G688" s="182">
        <v>2.4685990000000002</v>
      </c>
      <c r="H688" s="182">
        <v>2.3625172999999999</v>
      </c>
      <c r="I688" s="182">
        <v>0</v>
      </c>
      <c r="J688" s="182">
        <v>0.11104346</v>
      </c>
      <c r="K688" s="182"/>
      <c r="L688" s="182"/>
      <c r="M688" s="182"/>
      <c r="N688" s="182"/>
      <c r="O688" s="182"/>
      <c r="P688" s="182">
        <v>2</v>
      </c>
      <c r="Q688" s="182">
        <v>31.49</v>
      </c>
      <c r="R688" s="182">
        <v>0.09</v>
      </c>
    </row>
    <row r="689" spans="2:18" x14ac:dyDescent="0.2">
      <c r="B689" s="182">
        <v>46395</v>
      </c>
      <c r="C689" s="182" t="s">
        <v>931</v>
      </c>
      <c r="D689" s="182" t="s">
        <v>103</v>
      </c>
      <c r="E689" s="182">
        <v>1263</v>
      </c>
      <c r="F689" s="182">
        <v>6.0529210000000004</v>
      </c>
      <c r="G689" s="182">
        <v>2.301485</v>
      </c>
      <c r="H689" s="182">
        <v>3.5451096299999998</v>
      </c>
      <c r="I689" s="182">
        <v>3.90913931</v>
      </c>
      <c r="J689" s="182">
        <v>0.64299866999999999</v>
      </c>
      <c r="K689" s="182">
        <v>3</v>
      </c>
      <c r="L689" s="182">
        <v>211.6</v>
      </c>
      <c r="M689" s="182">
        <v>211.6</v>
      </c>
      <c r="N689" s="182">
        <v>2.04</v>
      </c>
      <c r="O689" s="182">
        <v>2.04</v>
      </c>
      <c r="P689" s="182">
        <v>4</v>
      </c>
      <c r="Q689" s="182">
        <v>34.799999999999997</v>
      </c>
      <c r="R689" s="182">
        <v>0.08</v>
      </c>
    </row>
    <row r="690" spans="2:18" x14ac:dyDescent="0.2">
      <c r="B690" s="182" t="s">
        <v>1651</v>
      </c>
      <c r="C690" s="182" t="s">
        <v>1652</v>
      </c>
      <c r="D690" s="182" t="s">
        <v>103</v>
      </c>
      <c r="E690" s="182">
        <v>818</v>
      </c>
      <c r="F690" s="182">
        <v>1.86402</v>
      </c>
      <c r="G690" s="182">
        <v>3.6072109999999999</v>
      </c>
      <c r="H690" s="182">
        <v>5.3728216099999999</v>
      </c>
      <c r="I690" s="182">
        <v>0.35484163000000002</v>
      </c>
      <c r="J690" s="182">
        <v>0</v>
      </c>
      <c r="K690" s="182">
        <v>3</v>
      </c>
      <c r="L690" s="182">
        <v>29.7</v>
      </c>
      <c r="M690" s="182">
        <v>29.7</v>
      </c>
      <c r="N690" s="182">
        <v>1.5</v>
      </c>
      <c r="O690" s="182">
        <v>1.5</v>
      </c>
      <c r="P690" s="182"/>
      <c r="Q690" s="182"/>
      <c r="R690" s="182"/>
    </row>
    <row r="691" spans="2:18" x14ac:dyDescent="0.2">
      <c r="B691" s="182" t="s">
        <v>1641</v>
      </c>
      <c r="C691" s="182" t="s">
        <v>1642</v>
      </c>
      <c r="D691" s="182" t="s">
        <v>103</v>
      </c>
      <c r="E691" s="182">
        <v>537</v>
      </c>
      <c r="F691" s="182">
        <v>2.5712609999999998</v>
      </c>
      <c r="G691" s="182">
        <v>1.4904200000000001</v>
      </c>
      <c r="H691" s="182">
        <v>1.3222475899999999</v>
      </c>
      <c r="I691" s="182">
        <v>3.1162400000000002E-3</v>
      </c>
      <c r="J691" s="182">
        <v>0.42661755000000001</v>
      </c>
      <c r="K691" s="182">
        <v>1</v>
      </c>
      <c r="L691" s="182">
        <v>0.4</v>
      </c>
      <c r="M691" s="182">
        <v>0.4</v>
      </c>
      <c r="N691" s="182">
        <v>0</v>
      </c>
      <c r="O691" s="182">
        <v>0</v>
      </c>
      <c r="P691" s="182">
        <v>2</v>
      </c>
      <c r="Q691" s="182">
        <v>54.3</v>
      </c>
      <c r="R691" s="182">
        <v>0.11</v>
      </c>
    </row>
    <row r="692" spans="2:18" x14ac:dyDescent="0.2">
      <c r="B692" s="182" t="s">
        <v>1647</v>
      </c>
      <c r="C692" s="182" t="s">
        <v>1648</v>
      </c>
      <c r="D692" s="182" t="s">
        <v>103</v>
      </c>
      <c r="E692" s="182">
        <v>294</v>
      </c>
      <c r="F692" s="182">
        <v>2.5219999999999999E-2</v>
      </c>
      <c r="G692" s="182">
        <v>2.0530719999999998</v>
      </c>
      <c r="H692" s="182">
        <v>4.5388910999999998</v>
      </c>
      <c r="I692" s="182">
        <v>0.56196181999999995</v>
      </c>
      <c r="J692" s="182">
        <v>1.185049E-2</v>
      </c>
      <c r="K692" s="182">
        <v>1</v>
      </c>
      <c r="L692" s="182">
        <v>130.6</v>
      </c>
      <c r="M692" s="182">
        <v>130.6</v>
      </c>
      <c r="N692" s="182">
        <v>1.54</v>
      </c>
      <c r="O692" s="182">
        <v>1.54</v>
      </c>
      <c r="P692" s="182">
        <v>1</v>
      </c>
      <c r="Q692" s="182">
        <v>2.76</v>
      </c>
      <c r="R692" s="182">
        <v>0.01</v>
      </c>
    </row>
    <row r="693" spans="2:18" x14ac:dyDescent="0.2">
      <c r="B693" s="182">
        <v>46397</v>
      </c>
      <c r="C693" s="182" t="s">
        <v>932</v>
      </c>
      <c r="D693" s="182" t="s">
        <v>103</v>
      </c>
      <c r="E693" s="182">
        <v>842</v>
      </c>
      <c r="F693" s="182">
        <v>2.5626229999999999</v>
      </c>
      <c r="G693" s="182">
        <v>3.557258</v>
      </c>
      <c r="H693" s="182">
        <v>3.21264248</v>
      </c>
      <c r="I693" s="182">
        <v>1.1360959900000001</v>
      </c>
      <c r="J693" s="182">
        <v>0.21769784</v>
      </c>
      <c r="K693" s="182">
        <v>1</v>
      </c>
      <c r="L693" s="182">
        <v>92.2</v>
      </c>
      <c r="M693" s="182"/>
      <c r="N693" s="182">
        <v>1</v>
      </c>
      <c r="O693" s="182"/>
      <c r="P693" s="182">
        <v>1</v>
      </c>
      <c r="Q693" s="182">
        <v>17.670000000000002</v>
      </c>
      <c r="R693" s="182">
        <v>0.04</v>
      </c>
    </row>
    <row r="694" spans="2:18" x14ac:dyDescent="0.2">
      <c r="B694" s="182" t="s">
        <v>1649</v>
      </c>
      <c r="C694" s="182" t="s">
        <v>1650</v>
      </c>
      <c r="D694" s="182" t="s">
        <v>103</v>
      </c>
      <c r="E694" s="182">
        <v>171</v>
      </c>
      <c r="F694" s="182"/>
      <c r="G694" s="182">
        <v>1.6265799999999999</v>
      </c>
      <c r="H694" s="182">
        <v>2.4196749799999999</v>
      </c>
      <c r="I694" s="182">
        <v>3.5375900000000002E-2</v>
      </c>
      <c r="J694" s="182">
        <v>0.16897917000000001</v>
      </c>
      <c r="K694" s="182">
        <v>1</v>
      </c>
      <c r="L694" s="182">
        <v>14.1</v>
      </c>
      <c r="M694" s="182">
        <v>14.1</v>
      </c>
      <c r="N694" s="182">
        <v>0.04</v>
      </c>
      <c r="O694" s="182">
        <v>0.04</v>
      </c>
      <c r="P694" s="182">
        <v>1</v>
      </c>
      <c r="Q694" s="182">
        <v>67.540000000000006</v>
      </c>
      <c r="R694" s="182">
        <v>0.2</v>
      </c>
    </row>
    <row r="695" spans="2:18" x14ac:dyDescent="0.2">
      <c r="B695" s="182" t="s">
        <v>1643</v>
      </c>
      <c r="C695" s="182" t="s">
        <v>1644</v>
      </c>
      <c r="D695" s="182" t="s">
        <v>103</v>
      </c>
      <c r="E695" s="182">
        <v>1495</v>
      </c>
      <c r="F695" s="182">
        <v>2.513055</v>
      </c>
      <c r="G695" s="182">
        <v>0.18431</v>
      </c>
      <c r="H695" s="182">
        <v>4.0336172399999999</v>
      </c>
      <c r="I695" s="182">
        <v>0.12069940999999999</v>
      </c>
      <c r="J695" s="182">
        <v>9.6432244300000001</v>
      </c>
      <c r="K695" s="182">
        <v>2</v>
      </c>
      <c r="L695" s="182">
        <v>5.5</v>
      </c>
      <c r="M695" s="182">
        <v>5.5</v>
      </c>
      <c r="N695" s="182">
        <v>0.05</v>
      </c>
      <c r="O695" s="182">
        <v>0.05</v>
      </c>
      <c r="P695" s="182">
        <v>18</v>
      </c>
      <c r="Q695" s="182">
        <v>440.89</v>
      </c>
      <c r="R695" s="182">
        <v>0.87</v>
      </c>
    </row>
    <row r="696" spans="2:18" x14ac:dyDescent="0.2">
      <c r="B696" s="182" t="s">
        <v>1653</v>
      </c>
      <c r="C696" s="182" t="s">
        <v>1654</v>
      </c>
      <c r="D696" s="182" t="s">
        <v>103</v>
      </c>
      <c r="E696" s="182">
        <v>1121</v>
      </c>
      <c r="F696" s="182">
        <v>2.7326820000000001</v>
      </c>
      <c r="G696" s="182">
        <v>0.18876000000000001</v>
      </c>
      <c r="H696" s="182">
        <v>3.2389350100000001</v>
      </c>
      <c r="I696" s="182">
        <v>0</v>
      </c>
      <c r="J696" s="182">
        <v>1.7587001200000001</v>
      </c>
      <c r="K696" s="182"/>
      <c r="L696" s="182"/>
      <c r="M696" s="182"/>
      <c r="N696" s="182"/>
      <c r="O696" s="182"/>
      <c r="P696" s="182">
        <v>6</v>
      </c>
      <c r="Q696" s="182">
        <v>107.23</v>
      </c>
      <c r="R696" s="182">
        <v>0.24</v>
      </c>
    </row>
    <row r="697" spans="2:18" x14ac:dyDescent="0.2">
      <c r="B697" s="182" t="s">
        <v>1645</v>
      </c>
      <c r="C697" s="182" t="s">
        <v>1646</v>
      </c>
      <c r="D697" s="182" t="s">
        <v>103</v>
      </c>
      <c r="E697" s="182">
        <v>305</v>
      </c>
      <c r="F697" s="182"/>
      <c r="G697" s="182">
        <v>0.60063</v>
      </c>
      <c r="H697" s="182">
        <v>2.3577541599999998</v>
      </c>
      <c r="I697" s="182">
        <v>6.3246490000000002E-2</v>
      </c>
      <c r="J697" s="182">
        <v>0</v>
      </c>
      <c r="K697" s="182">
        <v>1</v>
      </c>
      <c r="L697" s="182">
        <v>14.2</v>
      </c>
      <c r="M697" s="182"/>
      <c r="N697" s="182">
        <v>0.04</v>
      </c>
      <c r="O697" s="182"/>
      <c r="P697" s="182"/>
      <c r="Q697" s="182"/>
      <c r="R697" s="182"/>
    </row>
    <row r="698" spans="2:18" x14ac:dyDescent="0.2">
      <c r="B698" s="182">
        <v>46401</v>
      </c>
      <c r="C698" s="182" t="s">
        <v>933</v>
      </c>
      <c r="D698" s="182" t="s">
        <v>103</v>
      </c>
      <c r="E698" s="182">
        <v>19</v>
      </c>
      <c r="F698" s="182"/>
      <c r="G698" s="182">
        <v>1.17608</v>
      </c>
      <c r="H698" s="182">
        <v>2.72451592</v>
      </c>
      <c r="I698" s="182">
        <v>0</v>
      </c>
      <c r="J698" s="182">
        <v>1.0182641100000001</v>
      </c>
      <c r="K698" s="182"/>
      <c r="L698" s="182"/>
      <c r="M698" s="182"/>
      <c r="N698" s="182"/>
      <c r="O698" s="182"/>
      <c r="P698" s="182">
        <v>1</v>
      </c>
      <c r="Q698" s="182">
        <v>3663.16</v>
      </c>
      <c r="R698" s="182">
        <v>7.63</v>
      </c>
    </row>
    <row r="699" spans="2:18" x14ac:dyDescent="0.2">
      <c r="B699" s="182" t="s">
        <v>1739</v>
      </c>
      <c r="C699" s="182" t="s">
        <v>1740</v>
      </c>
      <c r="D699" s="182" t="s">
        <v>103</v>
      </c>
      <c r="E699" s="182">
        <v>23</v>
      </c>
      <c r="F699" s="182"/>
      <c r="G699" s="182">
        <v>6.92727</v>
      </c>
      <c r="H699" s="182">
        <v>2.8401649500000001</v>
      </c>
      <c r="I699" s="182">
        <v>0</v>
      </c>
      <c r="J699" s="182">
        <v>5.2668799999999998E-3</v>
      </c>
      <c r="K699" s="182"/>
      <c r="L699" s="182"/>
      <c r="M699" s="182"/>
      <c r="N699" s="182"/>
      <c r="O699" s="182"/>
      <c r="P699" s="182">
        <v>1</v>
      </c>
      <c r="Q699" s="182">
        <v>15.65</v>
      </c>
      <c r="R699" s="182">
        <v>0.04</v>
      </c>
    </row>
    <row r="700" spans="2:18" x14ac:dyDescent="0.2">
      <c r="B700" s="182" t="s">
        <v>1745</v>
      </c>
      <c r="C700" s="182" t="s">
        <v>1746</v>
      </c>
      <c r="D700" s="182" t="s">
        <v>103</v>
      </c>
      <c r="E700" s="182">
        <v>12</v>
      </c>
      <c r="F700" s="182">
        <v>1.0419700000000001</v>
      </c>
      <c r="G700" s="182">
        <v>2.9826800000000002</v>
      </c>
      <c r="H700" s="182">
        <v>2.6138205499999998</v>
      </c>
      <c r="I700" s="182">
        <v>0</v>
      </c>
      <c r="J700" s="182">
        <v>2.1067530000000001E-2</v>
      </c>
      <c r="K700" s="182"/>
      <c r="L700" s="182"/>
      <c r="M700" s="182"/>
      <c r="N700" s="182"/>
      <c r="O700" s="182"/>
      <c r="P700" s="182">
        <v>1</v>
      </c>
      <c r="Q700" s="182">
        <v>120</v>
      </c>
      <c r="R700" s="182">
        <v>0.33</v>
      </c>
    </row>
    <row r="701" spans="2:18" x14ac:dyDescent="0.2">
      <c r="B701" s="182" t="s">
        <v>1743</v>
      </c>
      <c r="C701" s="182" t="s">
        <v>1744</v>
      </c>
      <c r="D701" s="182" t="s">
        <v>103</v>
      </c>
      <c r="E701" s="182">
        <v>4</v>
      </c>
      <c r="F701" s="182"/>
      <c r="G701" s="182">
        <v>4.16303</v>
      </c>
      <c r="H701" s="182">
        <v>1.2734730400000001</v>
      </c>
      <c r="I701" s="182">
        <v>0</v>
      </c>
      <c r="J701" s="182">
        <v>8.7781400000000002E-3</v>
      </c>
      <c r="K701" s="182"/>
      <c r="L701" s="182"/>
      <c r="M701" s="182"/>
      <c r="N701" s="182"/>
      <c r="O701" s="182"/>
      <c r="P701" s="182">
        <v>1</v>
      </c>
      <c r="Q701" s="182">
        <v>150</v>
      </c>
      <c r="R701" s="182">
        <v>0.25</v>
      </c>
    </row>
    <row r="702" spans="2:18" x14ac:dyDescent="0.2">
      <c r="B702" s="182" t="s">
        <v>1741</v>
      </c>
      <c r="C702" s="182" t="s">
        <v>1742</v>
      </c>
      <c r="D702" s="182" t="s">
        <v>103</v>
      </c>
      <c r="E702" s="182">
        <v>26</v>
      </c>
      <c r="F702" s="182">
        <v>3.829558</v>
      </c>
      <c r="G702" s="182">
        <v>4.1647400000000001</v>
      </c>
      <c r="H702" s="182">
        <v>1.4893385299999999</v>
      </c>
      <c r="I702" s="182">
        <v>2.0072679999999999E-2</v>
      </c>
      <c r="J702" s="182">
        <v>0.14045021999999999</v>
      </c>
      <c r="K702" s="182">
        <v>1</v>
      </c>
      <c r="L702" s="182">
        <v>52.8</v>
      </c>
      <c r="M702" s="182">
        <v>52.8</v>
      </c>
      <c r="N702" s="182">
        <v>0.19</v>
      </c>
      <c r="O702" s="182">
        <v>0.19</v>
      </c>
      <c r="P702" s="182">
        <v>2</v>
      </c>
      <c r="Q702" s="182">
        <v>369.23</v>
      </c>
      <c r="R702" s="182">
        <v>0.77</v>
      </c>
    </row>
    <row r="703" spans="2:18" x14ac:dyDescent="0.2">
      <c r="B703" s="182" t="s">
        <v>1747</v>
      </c>
      <c r="C703" s="182" t="s">
        <v>1748</v>
      </c>
      <c r="D703" s="182" t="s">
        <v>103</v>
      </c>
      <c r="E703" s="182">
        <v>8</v>
      </c>
      <c r="F703" s="182">
        <v>9.4979999999999995E-2</v>
      </c>
      <c r="G703" s="182">
        <v>2.0072199999999998</v>
      </c>
      <c r="H703" s="182">
        <v>1.10009475</v>
      </c>
      <c r="I703" s="182">
        <v>0</v>
      </c>
      <c r="J703" s="182">
        <v>8.7781400000000002E-3</v>
      </c>
      <c r="K703" s="182"/>
      <c r="L703" s="182"/>
      <c r="M703" s="182"/>
      <c r="N703" s="182"/>
      <c r="O703" s="182"/>
      <c r="P703" s="182">
        <v>1</v>
      </c>
      <c r="Q703" s="182">
        <v>75</v>
      </c>
      <c r="R703" s="182">
        <v>0.13</v>
      </c>
    </row>
    <row r="704" spans="2:18" x14ac:dyDescent="0.2">
      <c r="B704" s="182">
        <v>35405</v>
      </c>
      <c r="C704" s="182" t="s">
        <v>897</v>
      </c>
      <c r="D704" s="182" t="s">
        <v>103</v>
      </c>
      <c r="E704" s="182">
        <v>386</v>
      </c>
      <c r="F704" s="182"/>
      <c r="G704" s="182">
        <v>1.3278000000000001</v>
      </c>
      <c r="H704" s="182">
        <v>2.8738879800000001</v>
      </c>
      <c r="I704" s="182">
        <v>0</v>
      </c>
      <c r="J704" s="182">
        <v>0.21067532999999999</v>
      </c>
      <c r="K704" s="182"/>
      <c r="L704" s="182"/>
      <c r="M704" s="182"/>
      <c r="N704" s="182"/>
      <c r="O704" s="182"/>
      <c r="P704" s="182">
        <v>1</v>
      </c>
      <c r="Q704" s="182">
        <v>37.31</v>
      </c>
      <c r="R704" s="182">
        <v>0.08</v>
      </c>
    </row>
    <row r="705" spans="2:18" x14ac:dyDescent="0.2">
      <c r="B705" s="182">
        <v>16660</v>
      </c>
      <c r="C705" s="182" t="s">
        <v>806</v>
      </c>
      <c r="D705" s="182" t="s">
        <v>103</v>
      </c>
      <c r="E705" s="182">
        <v>1288</v>
      </c>
      <c r="F705" s="182">
        <v>6.1559359999999996</v>
      </c>
      <c r="G705" s="182">
        <v>1.4604539999999999</v>
      </c>
      <c r="H705" s="182">
        <v>4.5804256800000003</v>
      </c>
      <c r="I705" s="182">
        <v>5.2815099999999997E-3</v>
      </c>
      <c r="J705" s="182">
        <v>0</v>
      </c>
      <c r="K705" s="182">
        <v>1</v>
      </c>
      <c r="L705" s="182">
        <v>0.3</v>
      </c>
      <c r="M705" s="182">
        <v>0.3</v>
      </c>
      <c r="N705" s="182">
        <v>0</v>
      </c>
      <c r="O705" s="182">
        <v>0</v>
      </c>
      <c r="P705" s="182"/>
      <c r="Q705" s="182"/>
      <c r="R705" s="182"/>
    </row>
    <row r="706" spans="2:18" x14ac:dyDescent="0.2">
      <c r="B706" s="182">
        <v>16651</v>
      </c>
      <c r="C706" s="182" t="s">
        <v>804</v>
      </c>
      <c r="D706" s="182" t="s">
        <v>103</v>
      </c>
      <c r="E706" s="182">
        <v>972</v>
      </c>
      <c r="F706" s="182"/>
      <c r="G706" s="182">
        <v>2.5065019999999998</v>
      </c>
      <c r="H706" s="182">
        <v>2.0647258100000001</v>
      </c>
      <c r="I706" s="182">
        <v>0.11791967</v>
      </c>
      <c r="J706" s="182">
        <v>0.68645045999999998</v>
      </c>
      <c r="K706" s="182">
        <v>2</v>
      </c>
      <c r="L706" s="182">
        <v>8.3000000000000007</v>
      </c>
      <c r="M706" s="182">
        <v>1.6</v>
      </c>
      <c r="N706" s="182">
        <v>0.06</v>
      </c>
      <c r="O706" s="182">
        <v>0.03</v>
      </c>
      <c r="P706" s="182">
        <v>2</v>
      </c>
      <c r="Q706" s="182">
        <v>48.27</v>
      </c>
      <c r="R706" s="182">
        <v>7.0000000000000007E-2</v>
      </c>
    </row>
    <row r="707" spans="2:18" x14ac:dyDescent="0.2">
      <c r="B707" s="182">
        <v>35403</v>
      </c>
      <c r="C707" s="182" t="s">
        <v>896</v>
      </c>
      <c r="D707" s="182" t="s">
        <v>103</v>
      </c>
      <c r="E707" s="182">
        <v>1583</v>
      </c>
      <c r="F707" s="182">
        <v>0.458397</v>
      </c>
      <c r="G707" s="182">
        <v>6.5749320000000004</v>
      </c>
      <c r="H707" s="182">
        <v>4.3258834899999998</v>
      </c>
      <c r="I707" s="182">
        <v>3.8360470000000001E-2</v>
      </c>
      <c r="J707" s="182">
        <v>1.843409E-2</v>
      </c>
      <c r="K707" s="182">
        <v>2</v>
      </c>
      <c r="L707" s="182">
        <v>1.7</v>
      </c>
      <c r="M707" s="182">
        <v>1.7</v>
      </c>
      <c r="N707" s="182">
        <v>0.12</v>
      </c>
      <c r="O707" s="182">
        <v>0.12</v>
      </c>
      <c r="P707" s="182">
        <v>1</v>
      </c>
      <c r="Q707" s="182">
        <v>0.8</v>
      </c>
      <c r="R707" s="182">
        <v>0</v>
      </c>
    </row>
    <row r="708" spans="2:18" x14ac:dyDescent="0.2">
      <c r="B708" s="182">
        <v>35386</v>
      </c>
      <c r="C708" s="182" t="s">
        <v>894</v>
      </c>
      <c r="D708" s="182" t="s">
        <v>103</v>
      </c>
      <c r="E708" s="182">
        <v>346</v>
      </c>
      <c r="F708" s="182"/>
      <c r="G708" s="182">
        <v>2.0136500000000002</v>
      </c>
      <c r="H708" s="182">
        <v>1.76903009</v>
      </c>
      <c r="I708" s="182">
        <v>0.14543913</v>
      </c>
      <c r="J708" s="182">
        <v>0.28441169999999999</v>
      </c>
      <c r="K708" s="182">
        <v>2</v>
      </c>
      <c r="L708" s="182">
        <v>28.7</v>
      </c>
      <c r="M708" s="182">
        <v>28.7</v>
      </c>
      <c r="N708" s="182">
        <v>0.35</v>
      </c>
      <c r="O708" s="182">
        <v>0.35</v>
      </c>
      <c r="P708" s="182">
        <v>2</v>
      </c>
      <c r="Q708" s="182">
        <v>56.18</v>
      </c>
      <c r="R708" s="182">
        <v>0.2</v>
      </c>
    </row>
    <row r="709" spans="2:18" x14ac:dyDescent="0.2">
      <c r="B709" s="182">
        <v>35388</v>
      </c>
      <c r="C709" s="182" t="s">
        <v>895</v>
      </c>
      <c r="D709" s="182" t="s">
        <v>103</v>
      </c>
      <c r="E709" s="182">
        <v>1598</v>
      </c>
      <c r="F709" s="182">
        <v>1.7476240000000001</v>
      </c>
      <c r="G709" s="182">
        <v>4.44597</v>
      </c>
      <c r="H709" s="182">
        <v>3.3340072799999998</v>
      </c>
      <c r="I709" s="182">
        <v>3.2074880399999999</v>
      </c>
      <c r="J709" s="182">
        <v>0</v>
      </c>
      <c r="K709" s="182">
        <v>2</v>
      </c>
      <c r="L709" s="182">
        <v>137.19999999999999</v>
      </c>
      <c r="M709" s="182">
        <v>137.19999999999999</v>
      </c>
      <c r="N709" s="182">
        <v>1.03</v>
      </c>
      <c r="O709" s="182">
        <v>1.03</v>
      </c>
      <c r="P709" s="182"/>
      <c r="Q709" s="182"/>
      <c r="R709" s="182"/>
    </row>
    <row r="710" spans="2:18" x14ac:dyDescent="0.2">
      <c r="B710" s="182">
        <v>16653</v>
      </c>
      <c r="C710" s="182" t="s">
        <v>805</v>
      </c>
      <c r="D710" s="182" t="s">
        <v>103</v>
      </c>
      <c r="E710" s="182">
        <v>1602</v>
      </c>
      <c r="F710" s="182">
        <v>5.2815409999999998</v>
      </c>
      <c r="G710" s="182">
        <v>1.7743119999999999</v>
      </c>
      <c r="H710" s="182">
        <v>3.7234415799999998</v>
      </c>
      <c r="I710" s="182">
        <v>1.60969121</v>
      </c>
      <c r="J710" s="182">
        <v>0</v>
      </c>
      <c r="K710" s="182">
        <v>3</v>
      </c>
      <c r="L710" s="182">
        <v>68.7</v>
      </c>
      <c r="M710" s="182">
        <v>68.7</v>
      </c>
      <c r="N710" s="182">
        <v>1.06</v>
      </c>
      <c r="O710" s="182">
        <v>1.06</v>
      </c>
      <c r="P710" s="182"/>
      <c r="Q710" s="182"/>
      <c r="R710" s="182"/>
    </row>
    <row r="711" spans="2:18" x14ac:dyDescent="0.2">
      <c r="B711" s="182">
        <v>57040</v>
      </c>
      <c r="C711" s="182" t="s">
        <v>1003</v>
      </c>
      <c r="D711" s="182" t="s">
        <v>103</v>
      </c>
      <c r="E711" s="182">
        <v>432</v>
      </c>
      <c r="F711" s="182"/>
      <c r="G711" s="182">
        <v>3.4109690000000001</v>
      </c>
      <c r="H711" s="182">
        <v>3.8379474600000001</v>
      </c>
      <c r="I711" s="182">
        <v>9.8022600000000001E-3</v>
      </c>
      <c r="J711" s="182">
        <v>0</v>
      </c>
      <c r="K711" s="182">
        <v>1</v>
      </c>
      <c r="L711" s="182">
        <v>1.6</v>
      </c>
      <c r="M711" s="182">
        <v>1.6</v>
      </c>
      <c r="N711" s="182">
        <v>0.01</v>
      </c>
      <c r="O711" s="182">
        <v>0.01</v>
      </c>
      <c r="P711" s="182"/>
      <c r="Q711" s="182"/>
      <c r="R711" s="182"/>
    </row>
    <row r="712" spans="2:18" x14ac:dyDescent="0.2">
      <c r="B712" s="182">
        <v>16666</v>
      </c>
      <c r="C712" s="182" t="s">
        <v>808</v>
      </c>
      <c r="D712" s="182" t="s">
        <v>103</v>
      </c>
      <c r="E712" s="182">
        <v>1451</v>
      </c>
      <c r="F712" s="182">
        <v>2.3738450000000002</v>
      </c>
      <c r="G712" s="182">
        <v>4.3577060000000003</v>
      </c>
      <c r="H712" s="182">
        <v>4.0010373699999997</v>
      </c>
      <c r="I712" s="182">
        <v>1.62249266</v>
      </c>
      <c r="J712" s="182">
        <v>0.37394871000000002</v>
      </c>
      <c r="K712" s="182">
        <v>1</v>
      </c>
      <c r="L712" s="182">
        <v>76.400000000000006</v>
      </c>
      <c r="M712" s="182">
        <v>76.400000000000006</v>
      </c>
      <c r="N712" s="182">
        <v>1</v>
      </c>
      <c r="O712" s="182">
        <v>1</v>
      </c>
      <c r="P712" s="182">
        <v>1</v>
      </c>
      <c r="Q712" s="182">
        <v>17.62</v>
      </c>
      <c r="R712" s="182">
        <v>0.05</v>
      </c>
    </row>
    <row r="713" spans="2:18" x14ac:dyDescent="0.2">
      <c r="B713" s="182">
        <v>16662</v>
      </c>
      <c r="C713" s="182" t="s">
        <v>807</v>
      </c>
      <c r="D713" s="182" t="s">
        <v>103</v>
      </c>
      <c r="E713" s="182">
        <v>413</v>
      </c>
      <c r="F713" s="182"/>
      <c r="G713" s="182">
        <v>2.199398</v>
      </c>
      <c r="H713" s="182">
        <v>2.8142534700000001</v>
      </c>
      <c r="I713" s="182">
        <v>0</v>
      </c>
      <c r="J713" s="182">
        <v>6.9347300000000001E-2</v>
      </c>
      <c r="K713" s="182"/>
      <c r="L713" s="182"/>
      <c r="M713" s="182"/>
      <c r="N713" s="182"/>
      <c r="O713" s="182"/>
      <c r="P713" s="182">
        <v>1</v>
      </c>
      <c r="Q713" s="182">
        <v>11.48</v>
      </c>
      <c r="R713" s="182">
        <v>0.19</v>
      </c>
    </row>
    <row r="714" spans="2:18" x14ac:dyDescent="0.2">
      <c r="B714" s="182">
        <v>10286</v>
      </c>
      <c r="C714" s="182" t="s">
        <v>247</v>
      </c>
      <c r="D714" s="182" t="s">
        <v>237</v>
      </c>
      <c r="E714" s="182">
        <v>468</v>
      </c>
      <c r="F714" s="182">
        <v>18.373066999999999</v>
      </c>
      <c r="G714" s="182">
        <v>3.1937600000000002</v>
      </c>
      <c r="H714" s="182">
        <v>2.5155093499999999</v>
      </c>
      <c r="I714" s="182">
        <v>3.0631425399999999</v>
      </c>
      <c r="J714" s="182">
        <v>0.33576381</v>
      </c>
      <c r="K714" s="182">
        <v>4</v>
      </c>
      <c r="L714" s="182">
        <v>447.4</v>
      </c>
      <c r="M714" s="182">
        <v>116.1</v>
      </c>
      <c r="N714" s="182">
        <v>2.14</v>
      </c>
      <c r="O714" s="182">
        <v>1.1299999999999999</v>
      </c>
      <c r="P714" s="182">
        <v>1</v>
      </c>
      <c r="Q714" s="182">
        <v>49.04</v>
      </c>
      <c r="R714" s="182">
        <v>0.11</v>
      </c>
    </row>
    <row r="715" spans="2:18" x14ac:dyDescent="0.2">
      <c r="B715" s="182">
        <v>10290</v>
      </c>
      <c r="C715" s="182" t="s">
        <v>249</v>
      </c>
      <c r="D715" s="182" t="s">
        <v>237</v>
      </c>
      <c r="E715" s="182">
        <v>112</v>
      </c>
      <c r="F715" s="182">
        <v>8.4610190000000003</v>
      </c>
      <c r="G715" s="182">
        <v>0.53781000000000001</v>
      </c>
      <c r="H715" s="182">
        <v>2.0864457199999999</v>
      </c>
      <c r="I715" s="182">
        <v>0.51927436999999999</v>
      </c>
      <c r="J715" s="182">
        <v>1.2289390000000001E-2</v>
      </c>
      <c r="K715" s="182">
        <v>6</v>
      </c>
      <c r="L715" s="182">
        <v>316.89999999999998</v>
      </c>
      <c r="M715" s="182">
        <v>249.1</v>
      </c>
      <c r="N715" s="182">
        <v>2.69</v>
      </c>
      <c r="O715" s="182">
        <v>2.56</v>
      </c>
      <c r="P715" s="182">
        <v>1</v>
      </c>
      <c r="Q715" s="182">
        <v>7.5</v>
      </c>
      <c r="R715" s="182">
        <v>0.02</v>
      </c>
    </row>
    <row r="716" spans="2:18" x14ac:dyDescent="0.2">
      <c r="B716" s="182">
        <v>27446</v>
      </c>
      <c r="C716" s="182" t="s">
        <v>255</v>
      </c>
      <c r="D716" s="182" t="s">
        <v>237</v>
      </c>
      <c r="E716" s="182">
        <v>1589</v>
      </c>
      <c r="F716" s="182">
        <v>36.592972000000003</v>
      </c>
      <c r="G716" s="182">
        <v>3.8067799999999998</v>
      </c>
      <c r="H716" s="182">
        <v>5.9228689799999996</v>
      </c>
      <c r="I716" s="182">
        <v>9.0014639600000006</v>
      </c>
      <c r="J716" s="182">
        <v>2.61895772</v>
      </c>
      <c r="K716" s="182">
        <v>13</v>
      </c>
      <c r="L716" s="182">
        <v>387.2</v>
      </c>
      <c r="M716" s="182">
        <v>317.3</v>
      </c>
      <c r="N716" s="182">
        <v>2.85</v>
      </c>
      <c r="O716" s="182">
        <v>2.58</v>
      </c>
      <c r="P716" s="182">
        <v>20</v>
      </c>
      <c r="Q716" s="182">
        <v>112.66</v>
      </c>
      <c r="R716" s="182">
        <v>0.31</v>
      </c>
    </row>
    <row r="717" spans="2:18" x14ac:dyDescent="0.2">
      <c r="B717" s="182">
        <v>10287</v>
      </c>
      <c r="C717" s="182" t="s">
        <v>803</v>
      </c>
      <c r="D717" s="182" t="s">
        <v>103</v>
      </c>
      <c r="E717" s="182">
        <v>933</v>
      </c>
      <c r="F717" s="182">
        <v>6.6222399999999997</v>
      </c>
      <c r="G717" s="182">
        <v>1.1089230000000001</v>
      </c>
      <c r="H717" s="182">
        <v>3.8750999500000001</v>
      </c>
      <c r="I717" s="182">
        <v>1.05037504</v>
      </c>
      <c r="J717" s="182">
        <v>1.56865341</v>
      </c>
      <c r="K717" s="182">
        <v>4</v>
      </c>
      <c r="L717" s="182">
        <v>77</v>
      </c>
      <c r="M717" s="182">
        <v>77</v>
      </c>
      <c r="N717" s="182">
        <v>1.1100000000000001</v>
      </c>
      <c r="O717" s="182">
        <v>1.1100000000000001</v>
      </c>
      <c r="P717" s="182">
        <v>2</v>
      </c>
      <c r="Q717" s="182">
        <v>114.92</v>
      </c>
      <c r="R717" s="182">
        <v>0.26</v>
      </c>
    </row>
    <row r="718" spans="2:18" x14ac:dyDescent="0.2">
      <c r="B718" s="182">
        <v>27454</v>
      </c>
      <c r="C718" s="182" t="s">
        <v>256</v>
      </c>
      <c r="D718" s="182" t="s">
        <v>237</v>
      </c>
      <c r="E718" s="182">
        <v>1007</v>
      </c>
      <c r="F718" s="182">
        <v>42.348030000000001</v>
      </c>
      <c r="G718" s="182">
        <v>4.9861500000000003</v>
      </c>
      <c r="H718" s="182">
        <v>3.0623177899999998</v>
      </c>
      <c r="I718" s="182">
        <v>4.0965863100000002</v>
      </c>
      <c r="J718" s="182">
        <v>1.5616308999999999</v>
      </c>
      <c r="K718" s="182">
        <v>14</v>
      </c>
      <c r="L718" s="182">
        <v>278.10000000000002</v>
      </c>
      <c r="M718" s="182">
        <v>277.5</v>
      </c>
      <c r="N718" s="182">
        <v>2.3199999999999998</v>
      </c>
      <c r="O718" s="182">
        <v>2.31</v>
      </c>
      <c r="P718" s="182">
        <v>32</v>
      </c>
      <c r="Q718" s="182">
        <v>106</v>
      </c>
      <c r="R718" s="182">
        <v>0.24</v>
      </c>
    </row>
    <row r="719" spans="2:18" x14ac:dyDescent="0.2">
      <c r="B719" s="182">
        <v>10289</v>
      </c>
      <c r="C719" s="182" t="s">
        <v>248</v>
      </c>
      <c r="D719" s="182" t="s">
        <v>237</v>
      </c>
      <c r="E719" s="182">
        <v>80</v>
      </c>
      <c r="F719" s="182">
        <v>6.2979529999999997</v>
      </c>
      <c r="G719" s="182">
        <v>0.23408000000000001</v>
      </c>
      <c r="H719" s="182">
        <v>0.40829633999999998</v>
      </c>
      <c r="I719" s="182">
        <v>0.15901852999999999</v>
      </c>
      <c r="J719" s="182">
        <v>0.21067532999999999</v>
      </c>
      <c r="K719" s="182">
        <v>3</v>
      </c>
      <c r="L719" s="182">
        <v>135.9</v>
      </c>
      <c r="M719" s="182">
        <v>80.7</v>
      </c>
      <c r="N719" s="182">
        <v>1.73</v>
      </c>
      <c r="O719" s="182">
        <v>1.1499999999999999</v>
      </c>
      <c r="P719" s="182">
        <v>1</v>
      </c>
      <c r="Q719" s="182">
        <v>180</v>
      </c>
      <c r="R719" s="182">
        <v>0.38</v>
      </c>
    </row>
    <row r="720" spans="2:18" x14ac:dyDescent="0.2">
      <c r="B720" s="182">
        <v>27447</v>
      </c>
      <c r="C720" s="182" t="s">
        <v>872</v>
      </c>
      <c r="D720" s="182" t="s">
        <v>103</v>
      </c>
      <c r="E720" s="182">
        <v>506</v>
      </c>
      <c r="F720" s="182">
        <v>2.6366499999999999</v>
      </c>
      <c r="G720" s="182">
        <v>2.2454800000000001</v>
      </c>
      <c r="H720" s="182">
        <v>2.8022503599999999</v>
      </c>
      <c r="I720" s="182">
        <v>0.45105007000000003</v>
      </c>
      <c r="J720" s="182">
        <v>0.55960635000000003</v>
      </c>
      <c r="K720" s="182">
        <v>2</v>
      </c>
      <c r="L720" s="182">
        <v>60.9</v>
      </c>
      <c r="M720" s="182">
        <v>60.9</v>
      </c>
      <c r="N720" s="182">
        <v>1.0900000000000001</v>
      </c>
      <c r="O720" s="182">
        <v>1.0900000000000001</v>
      </c>
      <c r="P720" s="182">
        <v>1</v>
      </c>
      <c r="Q720" s="182">
        <v>75.59</v>
      </c>
      <c r="R720" s="182">
        <v>0.17</v>
      </c>
    </row>
    <row r="721" spans="2:18" x14ac:dyDescent="0.2">
      <c r="B721" s="182">
        <v>8737</v>
      </c>
      <c r="C721" s="182" t="s">
        <v>753</v>
      </c>
      <c r="D721" s="182" t="s">
        <v>103</v>
      </c>
      <c r="E721" s="182">
        <v>706</v>
      </c>
      <c r="F721" s="182">
        <v>2.698642</v>
      </c>
      <c r="G721" s="182">
        <v>4.3240730000000003</v>
      </c>
      <c r="H721" s="182">
        <v>4.0656255400000001</v>
      </c>
      <c r="I721" s="182">
        <v>2.1667369999999998E-2</v>
      </c>
      <c r="J721" s="182">
        <v>0</v>
      </c>
      <c r="K721" s="182">
        <v>1</v>
      </c>
      <c r="L721" s="182">
        <v>2.1</v>
      </c>
      <c r="M721" s="182">
        <v>2.1</v>
      </c>
      <c r="N721" s="182">
        <v>0</v>
      </c>
      <c r="O721" s="182">
        <v>0</v>
      </c>
      <c r="P721" s="182"/>
      <c r="Q721" s="182"/>
      <c r="R721" s="182"/>
    </row>
    <row r="722" spans="2:18" x14ac:dyDescent="0.2">
      <c r="B722" s="182">
        <v>8743</v>
      </c>
      <c r="C722" s="182" t="s">
        <v>756</v>
      </c>
      <c r="D722" s="182" t="s">
        <v>103</v>
      </c>
      <c r="E722" s="182">
        <v>744</v>
      </c>
      <c r="F722" s="182">
        <v>4.766159</v>
      </c>
      <c r="G722" s="182">
        <v>0.53388100000000005</v>
      </c>
      <c r="H722" s="182">
        <v>3.8074633699999998</v>
      </c>
      <c r="I722" s="182">
        <v>1.3086888299999999</v>
      </c>
      <c r="J722" s="182">
        <v>0</v>
      </c>
      <c r="K722" s="182">
        <v>4</v>
      </c>
      <c r="L722" s="182">
        <v>120.2</v>
      </c>
      <c r="M722" s="182">
        <v>120</v>
      </c>
      <c r="N722" s="182">
        <v>1.56</v>
      </c>
      <c r="O722" s="182">
        <v>1.56</v>
      </c>
      <c r="P722" s="182"/>
      <c r="Q722" s="182"/>
      <c r="R722" s="182"/>
    </row>
    <row r="723" spans="2:18" x14ac:dyDescent="0.2">
      <c r="B723" s="182">
        <v>8738</v>
      </c>
      <c r="C723" s="182" t="s">
        <v>754</v>
      </c>
      <c r="D723" s="182" t="s">
        <v>103</v>
      </c>
      <c r="E723" s="182">
        <v>1325</v>
      </c>
      <c r="F723" s="182">
        <v>5.8905240000000001</v>
      </c>
      <c r="G723" s="182">
        <v>1.167052</v>
      </c>
      <c r="H723" s="182">
        <v>3.37782816</v>
      </c>
      <c r="I723" s="182">
        <v>0.15780168</v>
      </c>
      <c r="J723" s="182">
        <v>0.60876392999999995</v>
      </c>
      <c r="K723" s="182">
        <v>3</v>
      </c>
      <c r="L723" s="182">
        <v>8.1</v>
      </c>
      <c r="M723" s="182">
        <v>8.1</v>
      </c>
      <c r="N723" s="182">
        <v>7.0000000000000007E-2</v>
      </c>
      <c r="O723" s="182">
        <v>7.0000000000000007E-2</v>
      </c>
      <c r="P723" s="182">
        <v>3</v>
      </c>
      <c r="Q723" s="182">
        <v>31.4</v>
      </c>
      <c r="R723" s="182">
        <v>0.08</v>
      </c>
    </row>
    <row r="724" spans="2:18" x14ac:dyDescent="0.2">
      <c r="B724" s="182">
        <v>8734</v>
      </c>
      <c r="C724" s="182" t="s">
        <v>751</v>
      </c>
      <c r="D724" s="182" t="s">
        <v>103</v>
      </c>
      <c r="E724" s="182">
        <v>798</v>
      </c>
      <c r="F724" s="182">
        <v>4.6761499999999998</v>
      </c>
      <c r="G724" s="182">
        <v>1.0902400000000001</v>
      </c>
      <c r="H724" s="182">
        <v>1.8351424700000001</v>
      </c>
      <c r="I724" s="182">
        <v>0.90691341000000003</v>
      </c>
      <c r="J724" s="182">
        <v>0</v>
      </c>
      <c r="K724" s="182">
        <v>3</v>
      </c>
      <c r="L724" s="182">
        <v>77.7</v>
      </c>
      <c r="M724" s="182">
        <v>77.7</v>
      </c>
      <c r="N724" s="182">
        <v>1.1299999999999999</v>
      </c>
      <c r="O724" s="182">
        <v>1.1299999999999999</v>
      </c>
      <c r="P724" s="182"/>
      <c r="Q724" s="182"/>
      <c r="R724" s="182"/>
    </row>
    <row r="725" spans="2:18" x14ac:dyDescent="0.2">
      <c r="B725" s="182">
        <v>8745</v>
      </c>
      <c r="C725" s="182" t="s">
        <v>758</v>
      </c>
      <c r="D725" s="182" t="s">
        <v>103</v>
      </c>
      <c r="E725" s="182">
        <v>8</v>
      </c>
      <c r="F725" s="182"/>
      <c r="G725" s="182">
        <v>1.140441</v>
      </c>
      <c r="H725" s="182">
        <v>2.4570179900000002</v>
      </c>
      <c r="I725" s="182">
        <v>0</v>
      </c>
      <c r="J725" s="182">
        <v>9.6559499999999999E-3</v>
      </c>
      <c r="K725" s="182"/>
      <c r="L725" s="182"/>
      <c r="M725" s="182"/>
      <c r="N725" s="182"/>
      <c r="O725" s="182"/>
      <c r="P725" s="182">
        <v>1</v>
      </c>
      <c r="Q725" s="182">
        <v>82.5</v>
      </c>
      <c r="R725" s="182">
        <v>0.13</v>
      </c>
    </row>
    <row r="726" spans="2:18" x14ac:dyDescent="0.2">
      <c r="B726" s="182">
        <v>8744</v>
      </c>
      <c r="C726" s="182" t="s">
        <v>757</v>
      </c>
      <c r="D726" s="182" t="s">
        <v>103</v>
      </c>
      <c r="E726" s="182">
        <v>570</v>
      </c>
      <c r="F726" s="182">
        <v>3.3621530000000002</v>
      </c>
      <c r="G726" s="182">
        <v>1.648992</v>
      </c>
      <c r="H726" s="182">
        <v>2.7921524999999998</v>
      </c>
      <c r="I726" s="182">
        <v>0.22109206000000001</v>
      </c>
      <c r="J726" s="182">
        <v>0.60569158000000001</v>
      </c>
      <c r="K726" s="182">
        <v>1</v>
      </c>
      <c r="L726" s="182">
        <v>26.5</v>
      </c>
      <c r="M726" s="182">
        <v>26.5</v>
      </c>
      <c r="N726" s="182">
        <v>0.11</v>
      </c>
      <c r="O726" s="182">
        <v>0.11</v>
      </c>
      <c r="P726" s="182">
        <v>1</v>
      </c>
      <c r="Q726" s="182">
        <v>72.63</v>
      </c>
      <c r="R726" s="182">
        <v>0.12</v>
      </c>
    </row>
    <row r="727" spans="2:18" x14ac:dyDescent="0.2">
      <c r="B727" s="182">
        <v>8741</v>
      </c>
      <c r="C727" s="182" t="s">
        <v>755</v>
      </c>
      <c r="D727" s="182" t="s">
        <v>103</v>
      </c>
      <c r="E727" s="182">
        <v>401</v>
      </c>
      <c r="F727" s="182">
        <v>2.877224</v>
      </c>
      <c r="G727" s="182">
        <v>1.2837700000000001</v>
      </c>
      <c r="H727" s="182">
        <v>2.8504533400000001</v>
      </c>
      <c r="I727" s="182">
        <v>0.49488220999999999</v>
      </c>
      <c r="J727" s="182">
        <v>0.64607102000000005</v>
      </c>
      <c r="K727" s="182">
        <v>2</v>
      </c>
      <c r="L727" s="182">
        <v>84.4</v>
      </c>
      <c r="M727" s="182">
        <v>47.4</v>
      </c>
      <c r="N727" s="182">
        <v>2</v>
      </c>
      <c r="O727" s="182">
        <v>1</v>
      </c>
      <c r="P727" s="182">
        <v>2</v>
      </c>
      <c r="Q727" s="182">
        <v>110.12</v>
      </c>
      <c r="R727" s="182">
        <v>0.23</v>
      </c>
    </row>
    <row r="728" spans="2:18" x14ac:dyDescent="0.2">
      <c r="B728" s="182">
        <v>8735</v>
      </c>
      <c r="C728" s="182" t="s">
        <v>752</v>
      </c>
      <c r="D728" s="182" t="s">
        <v>103</v>
      </c>
      <c r="E728" s="182">
        <v>543</v>
      </c>
      <c r="F728" s="182">
        <v>4.3095559999999997</v>
      </c>
      <c r="G728" s="182">
        <v>1.1481760000000001</v>
      </c>
      <c r="H728" s="182">
        <v>4.1587925500000003</v>
      </c>
      <c r="I728" s="182">
        <v>1.06835802</v>
      </c>
      <c r="J728" s="182">
        <v>0</v>
      </c>
      <c r="K728" s="182">
        <v>2</v>
      </c>
      <c r="L728" s="182">
        <v>134.5</v>
      </c>
      <c r="M728" s="182">
        <v>134.5</v>
      </c>
      <c r="N728" s="182">
        <v>1.51</v>
      </c>
      <c r="O728" s="182">
        <v>1.51</v>
      </c>
      <c r="P728" s="182"/>
      <c r="Q728" s="182"/>
      <c r="R728" s="182"/>
    </row>
    <row r="729" spans="2:18" x14ac:dyDescent="0.2">
      <c r="B729" s="182" t="s">
        <v>478</v>
      </c>
      <c r="C729" s="182" t="s">
        <v>479</v>
      </c>
      <c r="D729" s="182" t="s">
        <v>237</v>
      </c>
      <c r="E729" s="182">
        <v>224</v>
      </c>
      <c r="F729" s="182">
        <v>20.440211000000001</v>
      </c>
      <c r="G729" s="182">
        <v>0.95669999999999999</v>
      </c>
      <c r="H729" s="182">
        <v>1.33367912</v>
      </c>
      <c r="I729" s="182">
        <v>0.91529654000000005</v>
      </c>
      <c r="J729" s="182">
        <v>4.9390198200000004</v>
      </c>
      <c r="K729" s="182">
        <v>6</v>
      </c>
      <c r="L729" s="182">
        <v>279.3</v>
      </c>
      <c r="M729" s="182">
        <v>279.3</v>
      </c>
      <c r="N729" s="182">
        <v>1.1000000000000001</v>
      </c>
      <c r="O729" s="182">
        <v>1.1000000000000001</v>
      </c>
      <c r="P729" s="182">
        <v>22</v>
      </c>
      <c r="Q729" s="182">
        <v>1507.1</v>
      </c>
      <c r="R729" s="182">
        <v>3.14</v>
      </c>
    </row>
    <row r="730" spans="2:18" x14ac:dyDescent="0.2">
      <c r="B730" s="182" t="s">
        <v>1751</v>
      </c>
      <c r="C730" s="182" t="s">
        <v>1752</v>
      </c>
      <c r="D730" s="182" t="s">
        <v>103</v>
      </c>
      <c r="E730" s="182">
        <v>357</v>
      </c>
      <c r="F730" s="182">
        <v>10.008747</v>
      </c>
      <c r="G730" s="182">
        <v>0.71984999999999999</v>
      </c>
      <c r="H730" s="182">
        <v>2.9605771299999999</v>
      </c>
      <c r="I730" s="182">
        <v>3.9083931700000001</v>
      </c>
      <c r="J730" s="182">
        <v>0.35990369</v>
      </c>
      <c r="K730" s="182">
        <v>3</v>
      </c>
      <c r="L730" s="182">
        <v>748.3</v>
      </c>
      <c r="M730" s="182">
        <v>2.6</v>
      </c>
      <c r="N730" s="182">
        <v>1.18</v>
      </c>
      <c r="O730" s="182">
        <v>0.02</v>
      </c>
      <c r="P730" s="182">
        <v>3</v>
      </c>
      <c r="Q730" s="182">
        <v>68.91</v>
      </c>
      <c r="R730" s="182">
        <v>0.16</v>
      </c>
    </row>
    <row r="731" spans="2:18" x14ac:dyDescent="0.2">
      <c r="B731" s="182" t="s">
        <v>476</v>
      </c>
      <c r="C731" s="182" t="s">
        <v>477</v>
      </c>
      <c r="D731" s="182" t="s">
        <v>237</v>
      </c>
      <c r="E731" s="182">
        <v>687</v>
      </c>
      <c r="F731" s="182">
        <v>38.199998000000001</v>
      </c>
      <c r="G731" s="182">
        <v>2.6461899999999998</v>
      </c>
      <c r="H731" s="182">
        <v>3.1055671</v>
      </c>
      <c r="I731" s="182">
        <v>3.6972643000000001</v>
      </c>
      <c r="J731" s="182">
        <v>1.8925667399999999</v>
      </c>
      <c r="K731" s="182">
        <v>13</v>
      </c>
      <c r="L731" s="182">
        <v>367.9</v>
      </c>
      <c r="M731" s="182">
        <v>51.9</v>
      </c>
      <c r="N731" s="182">
        <v>1.43</v>
      </c>
      <c r="O731" s="182">
        <v>0.42</v>
      </c>
      <c r="P731" s="182">
        <v>9</v>
      </c>
      <c r="Q731" s="182">
        <v>188.3</v>
      </c>
      <c r="R731" s="182">
        <v>0.4</v>
      </c>
    </row>
    <row r="732" spans="2:18" x14ac:dyDescent="0.2">
      <c r="B732" s="182" t="s">
        <v>1749</v>
      </c>
      <c r="C732" s="182" t="s">
        <v>1750</v>
      </c>
      <c r="D732" s="182" t="s">
        <v>103</v>
      </c>
      <c r="E732" s="182">
        <v>867</v>
      </c>
      <c r="F732" s="182">
        <v>9.2522570000000002</v>
      </c>
      <c r="G732" s="182">
        <v>0.114463</v>
      </c>
      <c r="H732" s="182">
        <v>3.1817773300000001</v>
      </c>
      <c r="I732" s="182">
        <v>2.4426926999999998</v>
      </c>
      <c r="J732" s="182">
        <v>0.59998578999999996</v>
      </c>
      <c r="K732" s="182">
        <v>6</v>
      </c>
      <c r="L732" s="182">
        <v>192.6</v>
      </c>
      <c r="M732" s="182">
        <v>192.6</v>
      </c>
      <c r="N732" s="182">
        <v>2.0299999999999998</v>
      </c>
      <c r="O732" s="182">
        <v>2.0299999999999998</v>
      </c>
      <c r="P732" s="182">
        <v>8</v>
      </c>
      <c r="Q732" s="182">
        <v>47.3</v>
      </c>
      <c r="R732" s="182">
        <v>0.11</v>
      </c>
    </row>
    <row r="733" spans="2:18" x14ac:dyDescent="0.2">
      <c r="B733" s="182" t="s">
        <v>1763</v>
      </c>
      <c r="C733" s="182" t="s">
        <v>1764</v>
      </c>
      <c r="D733" s="182" t="s">
        <v>103</v>
      </c>
      <c r="E733" s="182">
        <v>1546</v>
      </c>
      <c r="F733" s="182">
        <v>1.1364259999999999</v>
      </c>
      <c r="G733" s="182">
        <v>0.96969000000000005</v>
      </c>
      <c r="H733" s="182">
        <v>2.3891908800000001</v>
      </c>
      <c r="I733" s="182">
        <v>1.9686878299999999</v>
      </c>
      <c r="J733" s="182">
        <v>0.99983001000000005</v>
      </c>
      <c r="K733" s="182">
        <v>2</v>
      </c>
      <c r="L733" s="182">
        <v>87</v>
      </c>
      <c r="M733" s="182">
        <v>87</v>
      </c>
      <c r="N733" s="182">
        <v>1.06</v>
      </c>
      <c r="O733" s="182">
        <v>1.06</v>
      </c>
      <c r="P733" s="182">
        <v>3</v>
      </c>
      <c r="Q733" s="182">
        <v>44.2</v>
      </c>
      <c r="R733" s="182">
        <v>0.09</v>
      </c>
    </row>
    <row r="734" spans="2:18" x14ac:dyDescent="0.2">
      <c r="B734" s="182" t="s">
        <v>1771</v>
      </c>
      <c r="C734" s="182" t="s">
        <v>1772</v>
      </c>
      <c r="D734" s="182" t="s">
        <v>103</v>
      </c>
      <c r="E734" s="182">
        <v>23</v>
      </c>
      <c r="F734" s="182"/>
      <c r="G734" s="182">
        <v>1.82951</v>
      </c>
      <c r="H734" s="182">
        <v>1.7271144599999999</v>
      </c>
      <c r="I734" s="182">
        <v>0</v>
      </c>
      <c r="J734" s="182">
        <v>7.02251E-3</v>
      </c>
      <c r="K734" s="182"/>
      <c r="L734" s="182"/>
      <c r="M734" s="182"/>
      <c r="N734" s="182"/>
      <c r="O734" s="182"/>
      <c r="P734" s="182">
        <v>1</v>
      </c>
      <c r="Q734" s="182">
        <v>20.87</v>
      </c>
      <c r="R734" s="182">
        <v>0.04</v>
      </c>
    </row>
    <row r="735" spans="2:18" x14ac:dyDescent="0.2">
      <c r="B735" s="182" t="s">
        <v>1769</v>
      </c>
      <c r="C735" s="182" t="s">
        <v>1770</v>
      </c>
      <c r="D735" s="182" t="s">
        <v>103</v>
      </c>
      <c r="E735" s="182">
        <v>1262</v>
      </c>
      <c r="F735" s="182">
        <v>5.1360049999999999</v>
      </c>
      <c r="G735" s="182">
        <v>3.4334910000000001</v>
      </c>
      <c r="H735" s="182">
        <v>3.04840942</v>
      </c>
      <c r="I735" s="182">
        <v>0.99697712000000005</v>
      </c>
      <c r="J735" s="182">
        <v>2.1418658800000001</v>
      </c>
      <c r="K735" s="182">
        <v>4</v>
      </c>
      <c r="L735" s="182">
        <v>54</v>
      </c>
      <c r="M735" s="182">
        <v>54</v>
      </c>
      <c r="N735" s="182">
        <v>1.21</v>
      </c>
      <c r="O735" s="182">
        <v>1.21</v>
      </c>
      <c r="P735" s="182">
        <v>4</v>
      </c>
      <c r="Q735" s="182">
        <v>116.01</v>
      </c>
      <c r="R735" s="182">
        <v>0.26</v>
      </c>
    </row>
    <row r="736" spans="2:18" x14ac:dyDescent="0.2">
      <c r="B736" s="182" t="s">
        <v>1767</v>
      </c>
      <c r="C736" s="182" t="s">
        <v>1768</v>
      </c>
      <c r="D736" s="182" t="s">
        <v>103</v>
      </c>
      <c r="E736" s="182">
        <v>456</v>
      </c>
      <c r="F736" s="182">
        <v>3.0075319999999999</v>
      </c>
      <c r="G736" s="182">
        <v>0.33222000000000002</v>
      </c>
      <c r="H736" s="182">
        <v>1.70158403</v>
      </c>
      <c r="I736" s="182">
        <v>8.4767560000000006E-2</v>
      </c>
      <c r="J736" s="182">
        <v>4.3614182899999996</v>
      </c>
      <c r="K736" s="182">
        <v>2</v>
      </c>
      <c r="L736" s="182">
        <v>12.7</v>
      </c>
      <c r="M736" s="182">
        <v>12.7</v>
      </c>
      <c r="N736" s="182">
        <v>0.09</v>
      </c>
      <c r="O736" s="182">
        <v>0.09</v>
      </c>
      <c r="P736" s="182">
        <v>7</v>
      </c>
      <c r="Q736" s="182">
        <v>653.75</v>
      </c>
      <c r="R736" s="182">
        <v>1.38</v>
      </c>
    </row>
    <row r="737" spans="2:18" x14ac:dyDescent="0.2">
      <c r="B737" s="182" t="s">
        <v>1761</v>
      </c>
      <c r="C737" s="182" t="s">
        <v>1762</v>
      </c>
      <c r="D737" s="182" t="s">
        <v>103</v>
      </c>
      <c r="E737" s="182">
        <v>1657</v>
      </c>
      <c r="F737" s="182">
        <v>2.4296419999999999</v>
      </c>
      <c r="G737" s="182">
        <v>3.3665159999999998</v>
      </c>
      <c r="H737" s="182">
        <v>3.16672581</v>
      </c>
      <c r="I737" s="182">
        <v>1.0613794000000001</v>
      </c>
      <c r="J737" s="182">
        <v>1.5932322000000001</v>
      </c>
      <c r="K737" s="182">
        <v>1</v>
      </c>
      <c r="L737" s="182">
        <v>43.8</v>
      </c>
      <c r="M737" s="182">
        <v>43.8</v>
      </c>
      <c r="N737" s="182">
        <v>1.01</v>
      </c>
      <c r="O737" s="182">
        <v>1.01</v>
      </c>
      <c r="P737" s="182">
        <v>3</v>
      </c>
      <c r="Q737" s="182">
        <v>65.72</v>
      </c>
      <c r="R737" s="182">
        <v>0.17</v>
      </c>
    </row>
    <row r="738" spans="2:18" x14ac:dyDescent="0.2">
      <c r="B738" s="182" t="s">
        <v>1765</v>
      </c>
      <c r="C738" s="182" t="s">
        <v>1766</v>
      </c>
      <c r="D738" s="182" t="s">
        <v>103</v>
      </c>
      <c r="E738" s="182">
        <v>1584</v>
      </c>
      <c r="F738" s="182">
        <v>1.8593649999999999</v>
      </c>
      <c r="G738" s="182">
        <v>1.40517</v>
      </c>
      <c r="H738" s="182">
        <v>3.9145387500000002</v>
      </c>
      <c r="I738" s="182">
        <v>0.20979751999999999</v>
      </c>
      <c r="J738" s="182">
        <v>0.81636690999999995</v>
      </c>
      <c r="K738" s="182">
        <v>4</v>
      </c>
      <c r="L738" s="182">
        <v>9.1</v>
      </c>
      <c r="M738" s="182">
        <v>9.1</v>
      </c>
      <c r="N738" s="182">
        <v>0.13</v>
      </c>
      <c r="O738" s="182">
        <v>0.13</v>
      </c>
      <c r="P738" s="182">
        <v>1</v>
      </c>
      <c r="Q738" s="182">
        <v>35.229999999999997</v>
      </c>
      <c r="R738" s="182">
        <v>0.08</v>
      </c>
    </row>
    <row r="739" spans="2:18" x14ac:dyDescent="0.2">
      <c r="B739" s="182">
        <v>3353</v>
      </c>
      <c r="C739" s="182" t="s">
        <v>662</v>
      </c>
      <c r="D739" s="182" t="s">
        <v>103</v>
      </c>
      <c r="E739" s="182">
        <v>1072</v>
      </c>
      <c r="F739" s="182">
        <v>4.6487889999999998</v>
      </c>
      <c r="G739" s="182">
        <v>1.07002</v>
      </c>
      <c r="H739" s="182">
        <v>4.8387783799999999</v>
      </c>
      <c r="I739" s="182">
        <v>0.20179478000000001</v>
      </c>
      <c r="J739" s="182">
        <v>0.85104055999999995</v>
      </c>
      <c r="K739" s="182">
        <v>3</v>
      </c>
      <c r="L739" s="182">
        <v>12.9</v>
      </c>
      <c r="M739" s="182">
        <v>12.9</v>
      </c>
      <c r="N739" s="182">
        <v>0.47</v>
      </c>
      <c r="O739" s="182">
        <v>0.47</v>
      </c>
      <c r="P739" s="182">
        <v>2</v>
      </c>
      <c r="Q739" s="182">
        <v>54.26</v>
      </c>
      <c r="R739" s="182">
        <v>0.11</v>
      </c>
    </row>
    <row r="740" spans="2:18" x14ac:dyDescent="0.2">
      <c r="B740" s="182">
        <v>3357</v>
      </c>
      <c r="C740" s="182" t="s">
        <v>663</v>
      </c>
      <c r="D740" s="182" t="s">
        <v>103</v>
      </c>
      <c r="E740" s="182">
        <v>845</v>
      </c>
      <c r="F740" s="182">
        <v>5.5792219999999997</v>
      </c>
      <c r="G740" s="182">
        <v>8.3769999999999997E-2</v>
      </c>
      <c r="H740" s="182">
        <v>4.49964283</v>
      </c>
      <c r="I740" s="182">
        <v>4.8184374500000002</v>
      </c>
      <c r="J740" s="182">
        <v>3.9007854499999999</v>
      </c>
      <c r="K740" s="182">
        <v>8</v>
      </c>
      <c r="L740" s="182">
        <v>389.8</v>
      </c>
      <c r="M740" s="182">
        <v>389.8</v>
      </c>
      <c r="N740" s="182">
        <v>3.22</v>
      </c>
      <c r="O740" s="182">
        <v>3.22</v>
      </c>
      <c r="P740" s="182">
        <v>8</v>
      </c>
      <c r="Q740" s="182">
        <v>315.52999999999997</v>
      </c>
      <c r="R740" s="182">
        <v>0.62</v>
      </c>
    </row>
    <row r="741" spans="2:18" x14ac:dyDescent="0.2">
      <c r="B741" s="182">
        <v>3358</v>
      </c>
      <c r="C741" s="182" t="s">
        <v>664</v>
      </c>
      <c r="D741" s="182" t="s">
        <v>103</v>
      </c>
      <c r="E741" s="182">
        <v>337</v>
      </c>
      <c r="F741" s="182">
        <v>2.1707839999999998</v>
      </c>
      <c r="G741" s="182">
        <v>1.512761</v>
      </c>
      <c r="H741" s="182">
        <v>2.7344232499999999</v>
      </c>
      <c r="I741" s="182">
        <v>3.079664E-2</v>
      </c>
      <c r="J741" s="182">
        <v>0</v>
      </c>
      <c r="K741" s="182">
        <v>2</v>
      </c>
      <c r="L741" s="182">
        <v>6.2</v>
      </c>
      <c r="M741" s="182">
        <v>6.2</v>
      </c>
      <c r="N741" s="182">
        <v>0.08</v>
      </c>
      <c r="O741" s="182">
        <v>0.08</v>
      </c>
      <c r="P741" s="182"/>
      <c r="Q741" s="182"/>
      <c r="R741" s="182"/>
    </row>
    <row r="742" spans="2:18" x14ac:dyDescent="0.2">
      <c r="B742" s="182">
        <v>3345</v>
      </c>
      <c r="C742" s="182" t="s">
        <v>658</v>
      </c>
      <c r="D742" s="182" t="s">
        <v>103</v>
      </c>
      <c r="E742" s="182">
        <v>194</v>
      </c>
      <c r="F742" s="182">
        <v>1.656428</v>
      </c>
      <c r="G742" s="182">
        <v>8.3479999999999999E-2</v>
      </c>
      <c r="H742" s="182">
        <v>0.51346645999999996</v>
      </c>
      <c r="I742" s="182">
        <v>1.0260912799999999</v>
      </c>
      <c r="J742" s="182">
        <v>0</v>
      </c>
      <c r="K742" s="182">
        <v>2</v>
      </c>
      <c r="L742" s="182">
        <v>361.5</v>
      </c>
      <c r="M742" s="182">
        <v>361.5</v>
      </c>
      <c r="N742" s="182">
        <v>1.56</v>
      </c>
      <c r="O742" s="182">
        <v>1.56</v>
      </c>
      <c r="P742" s="182"/>
      <c r="Q742" s="182"/>
      <c r="R742" s="182"/>
    </row>
    <row r="743" spans="2:18" x14ac:dyDescent="0.2">
      <c r="B743" s="182">
        <v>3348</v>
      </c>
      <c r="C743" s="182" t="s">
        <v>660</v>
      </c>
      <c r="D743" s="182" t="s">
        <v>103</v>
      </c>
      <c r="E743" s="182">
        <v>698</v>
      </c>
      <c r="F743" s="182">
        <v>0.84514800000000001</v>
      </c>
      <c r="G743" s="182">
        <v>1.8490740000000001</v>
      </c>
      <c r="H743" s="182">
        <v>1.80694468</v>
      </c>
      <c r="I743" s="182">
        <v>2.8940207099999999</v>
      </c>
      <c r="J743" s="182">
        <v>0</v>
      </c>
      <c r="K743" s="182">
        <v>1</v>
      </c>
      <c r="L743" s="182">
        <v>283.39999999999998</v>
      </c>
      <c r="M743" s="182">
        <v>283.39999999999998</v>
      </c>
      <c r="N743" s="182">
        <v>1.24</v>
      </c>
      <c r="O743" s="182">
        <v>1.24</v>
      </c>
      <c r="P743" s="182"/>
      <c r="Q743" s="182"/>
      <c r="R743" s="182"/>
    </row>
    <row r="744" spans="2:18" x14ac:dyDescent="0.2">
      <c r="B744" s="182">
        <v>3360</v>
      </c>
      <c r="C744" s="182" t="s">
        <v>665</v>
      </c>
      <c r="D744" s="182" t="s">
        <v>103</v>
      </c>
      <c r="E744" s="182">
        <v>1175</v>
      </c>
      <c r="F744" s="182">
        <v>4.033658</v>
      </c>
      <c r="G744" s="182">
        <v>3.2581690000000001</v>
      </c>
      <c r="H744" s="182">
        <v>4.6038603299999998</v>
      </c>
      <c r="I744" s="182">
        <v>9.3794409999999995E-2</v>
      </c>
      <c r="J744" s="182">
        <v>1.755628E-2</v>
      </c>
      <c r="K744" s="182">
        <v>3</v>
      </c>
      <c r="L744" s="182">
        <v>5.5</v>
      </c>
      <c r="M744" s="182">
        <v>5.5</v>
      </c>
      <c r="N744" s="182">
        <v>0.03</v>
      </c>
      <c r="O744" s="182">
        <v>0.03</v>
      </c>
      <c r="P744" s="182">
        <v>1</v>
      </c>
      <c r="Q744" s="182">
        <v>1.02</v>
      </c>
      <c r="R744" s="182">
        <v>0</v>
      </c>
    </row>
    <row r="745" spans="2:18" x14ac:dyDescent="0.2">
      <c r="B745" s="182">
        <v>3347</v>
      </c>
      <c r="C745" s="182" t="s">
        <v>659</v>
      </c>
      <c r="D745" s="182" t="s">
        <v>103</v>
      </c>
      <c r="E745" s="182">
        <v>691</v>
      </c>
      <c r="F745" s="182">
        <v>3.8922859999999999</v>
      </c>
      <c r="G745" s="182">
        <v>1.4272100000000001</v>
      </c>
      <c r="H745" s="182">
        <v>3.63237035</v>
      </c>
      <c r="I745" s="182">
        <v>4.6816699999999998E-3</v>
      </c>
      <c r="J745" s="182">
        <v>0</v>
      </c>
      <c r="K745" s="182">
        <v>1</v>
      </c>
      <c r="L745" s="182">
        <v>0.5</v>
      </c>
      <c r="M745" s="182">
        <v>0.5</v>
      </c>
      <c r="N745" s="182">
        <v>0</v>
      </c>
      <c r="O745" s="182">
        <v>0</v>
      </c>
      <c r="P745" s="182"/>
      <c r="Q745" s="182"/>
      <c r="R745" s="182"/>
    </row>
    <row r="746" spans="2:18" x14ac:dyDescent="0.2">
      <c r="B746" s="182">
        <v>3351</v>
      </c>
      <c r="C746" s="182" t="s">
        <v>661</v>
      </c>
      <c r="D746" s="182" t="s">
        <v>103</v>
      </c>
      <c r="E746" s="182">
        <v>1806</v>
      </c>
      <c r="F746" s="182">
        <v>6.1072139999999999</v>
      </c>
      <c r="G746" s="182">
        <v>1.5220100000000001</v>
      </c>
      <c r="H746" s="182">
        <v>4.1793693200000002</v>
      </c>
      <c r="I746" s="182">
        <v>8.2382830000000004E-2</v>
      </c>
      <c r="J746" s="182">
        <v>0.71278487000000001</v>
      </c>
      <c r="K746" s="182">
        <v>2</v>
      </c>
      <c r="L746" s="182">
        <v>3.1</v>
      </c>
      <c r="M746" s="182">
        <v>3.1</v>
      </c>
      <c r="N746" s="182">
        <v>0.05</v>
      </c>
      <c r="O746" s="182">
        <v>0.05</v>
      </c>
      <c r="P746" s="182">
        <v>1</v>
      </c>
      <c r="Q746" s="182">
        <v>26.98</v>
      </c>
      <c r="R746" s="182">
        <v>0.06</v>
      </c>
    </row>
    <row r="747" spans="2:18" x14ac:dyDescent="0.2">
      <c r="B747" s="182" t="s">
        <v>472</v>
      </c>
      <c r="C747" s="182" t="s">
        <v>473</v>
      </c>
      <c r="D747" s="182" t="s">
        <v>237</v>
      </c>
      <c r="E747" s="182">
        <v>461</v>
      </c>
      <c r="F747" s="182">
        <v>29.669644999999999</v>
      </c>
      <c r="G747" s="182">
        <v>1.7266140000000001</v>
      </c>
      <c r="H747" s="182">
        <v>2.3348910900000002</v>
      </c>
      <c r="I747" s="182">
        <v>1.13564245</v>
      </c>
      <c r="J747" s="182">
        <v>1.6871582899999999</v>
      </c>
      <c r="K747" s="182">
        <v>6</v>
      </c>
      <c r="L747" s="182">
        <v>168.4</v>
      </c>
      <c r="M747" s="182">
        <v>168.4</v>
      </c>
      <c r="N747" s="182">
        <v>1.82</v>
      </c>
      <c r="O747" s="182">
        <v>1.82</v>
      </c>
      <c r="P747" s="182">
        <v>8</v>
      </c>
      <c r="Q747" s="182">
        <v>250.15</v>
      </c>
      <c r="R747" s="182">
        <v>0.72</v>
      </c>
    </row>
    <row r="748" spans="2:18" x14ac:dyDescent="0.2">
      <c r="B748" s="182" t="s">
        <v>1729</v>
      </c>
      <c r="C748" s="182" t="s">
        <v>1730</v>
      </c>
      <c r="D748" s="182" t="s">
        <v>103</v>
      </c>
      <c r="E748" s="182">
        <v>536</v>
      </c>
      <c r="F748" s="182">
        <v>3.9901970000000002</v>
      </c>
      <c r="G748" s="182">
        <v>1.5384100000000001</v>
      </c>
      <c r="H748" s="182">
        <v>3.4071691099999999</v>
      </c>
      <c r="I748" s="182">
        <v>0.838283</v>
      </c>
      <c r="J748" s="182">
        <v>2.4350557199999998</v>
      </c>
      <c r="K748" s="182">
        <v>2</v>
      </c>
      <c r="L748" s="182">
        <v>106.9</v>
      </c>
      <c r="M748" s="182">
        <v>106.9</v>
      </c>
      <c r="N748" s="182">
        <v>1.3</v>
      </c>
      <c r="O748" s="182">
        <v>1.3</v>
      </c>
      <c r="P748" s="182">
        <v>11</v>
      </c>
      <c r="Q748" s="182">
        <v>310.52</v>
      </c>
      <c r="R748" s="182">
        <v>0.91</v>
      </c>
    </row>
    <row r="749" spans="2:18" x14ac:dyDescent="0.2">
      <c r="B749" s="182" t="s">
        <v>470</v>
      </c>
      <c r="C749" s="182" t="s">
        <v>471</v>
      </c>
      <c r="D749" s="182" t="s">
        <v>237</v>
      </c>
      <c r="E749" s="182">
        <v>1734</v>
      </c>
      <c r="F749" s="182">
        <v>35.181918000000003</v>
      </c>
      <c r="G749" s="182">
        <v>5.5521479999999999</v>
      </c>
      <c r="H749" s="182">
        <v>4.6429180700000003</v>
      </c>
      <c r="I749" s="182">
        <v>1.05988555</v>
      </c>
      <c r="J749" s="182">
        <v>0.97305668999999995</v>
      </c>
      <c r="K749" s="182">
        <v>11</v>
      </c>
      <c r="L749" s="182">
        <v>41.8</v>
      </c>
      <c r="M749" s="182">
        <v>40.4</v>
      </c>
      <c r="N749" s="182">
        <v>0.54</v>
      </c>
      <c r="O749" s="182">
        <v>0.53</v>
      </c>
      <c r="P749" s="182">
        <v>6</v>
      </c>
      <c r="Q749" s="182">
        <v>38.36</v>
      </c>
      <c r="R749" s="182">
        <v>0.13</v>
      </c>
    </row>
    <row r="750" spans="2:18" x14ac:dyDescent="0.2">
      <c r="B750" s="182" t="s">
        <v>1733</v>
      </c>
      <c r="C750" s="182" t="s">
        <v>1734</v>
      </c>
      <c r="D750" s="182" t="s">
        <v>103</v>
      </c>
      <c r="E750" s="182">
        <v>2298</v>
      </c>
      <c r="F750" s="182">
        <v>5.4456199999999999</v>
      </c>
      <c r="G750" s="182">
        <v>7.8583290000000003</v>
      </c>
      <c r="H750" s="182">
        <v>4.3034014799999998</v>
      </c>
      <c r="I750" s="182">
        <v>0.25008918000000002</v>
      </c>
      <c r="J750" s="182">
        <v>1.6700409199999999</v>
      </c>
      <c r="K750" s="182">
        <v>3</v>
      </c>
      <c r="L750" s="182">
        <v>7.4</v>
      </c>
      <c r="M750" s="182">
        <v>7.4</v>
      </c>
      <c r="N750" s="182">
        <v>0.08</v>
      </c>
      <c r="O750" s="182">
        <v>0.08</v>
      </c>
      <c r="P750" s="182">
        <v>6</v>
      </c>
      <c r="Q750" s="182">
        <v>49.67</v>
      </c>
      <c r="R750" s="182">
        <v>0.14000000000000001</v>
      </c>
    </row>
    <row r="751" spans="2:18" x14ac:dyDescent="0.2">
      <c r="B751" s="182" t="s">
        <v>1731</v>
      </c>
      <c r="C751" s="182" t="s">
        <v>1732</v>
      </c>
      <c r="D751" s="182" t="s">
        <v>103</v>
      </c>
      <c r="E751" s="182">
        <v>788</v>
      </c>
      <c r="F751" s="182">
        <v>3.95797</v>
      </c>
      <c r="G751" s="182">
        <v>0.42319000000000001</v>
      </c>
      <c r="H751" s="182">
        <v>3.29609269</v>
      </c>
      <c r="I751" s="182">
        <v>0.74053842000000003</v>
      </c>
      <c r="J751" s="182">
        <v>0.15976213</v>
      </c>
      <c r="K751" s="182">
        <v>1</v>
      </c>
      <c r="L751" s="182">
        <v>64.2</v>
      </c>
      <c r="M751" s="182">
        <v>64.2</v>
      </c>
      <c r="N751" s="182">
        <v>1.31</v>
      </c>
      <c r="O751" s="182">
        <v>1.31</v>
      </c>
      <c r="P751" s="182">
        <v>3</v>
      </c>
      <c r="Q751" s="182">
        <v>13.86</v>
      </c>
      <c r="R751" s="182">
        <v>0.04</v>
      </c>
    </row>
    <row r="752" spans="2:18" x14ac:dyDescent="0.2">
      <c r="B752" s="182" t="s">
        <v>1737</v>
      </c>
      <c r="C752" s="182" t="s">
        <v>1738</v>
      </c>
      <c r="D752" s="182" t="s">
        <v>103</v>
      </c>
      <c r="E752" s="182">
        <v>125</v>
      </c>
      <c r="F752" s="182">
        <v>2.1411699999999998</v>
      </c>
      <c r="G752" s="182">
        <v>1.3740699999999999</v>
      </c>
      <c r="H752" s="182">
        <v>2.61058162</v>
      </c>
      <c r="I752" s="182">
        <v>0</v>
      </c>
      <c r="J752" s="182">
        <v>0.10621548</v>
      </c>
      <c r="K752" s="182"/>
      <c r="L752" s="182"/>
      <c r="M752" s="182"/>
      <c r="N752" s="182"/>
      <c r="O752" s="182"/>
      <c r="P752" s="182">
        <v>1</v>
      </c>
      <c r="Q752" s="182">
        <v>58.08</v>
      </c>
      <c r="R752" s="182">
        <v>0.18</v>
      </c>
    </row>
    <row r="753" spans="2:18" x14ac:dyDescent="0.2">
      <c r="B753" s="182" t="s">
        <v>1735</v>
      </c>
      <c r="C753" s="182" t="s">
        <v>1736</v>
      </c>
      <c r="D753" s="182" t="s">
        <v>103</v>
      </c>
      <c r="E753" s="182">
        <v>462</v>
      </c>
      <c r="F753" s="182">
        <v>3.5731320000000002</v>
      </c>
      <c r="G753" s="182">
        <v>0.99057499999999998</v>
      </c>
      <c r="H753" s="182">
        <v>3.4267932399999999</v>
      </c>
      <c r="I753" s="182">
        <v>0</v>
      </c>
      <c r="J753" s="182">
        <v>0.91994894999999999</v>
      </c>
      <c r="K753" s="182"/>
      <c r="L753" s="182"/>
      <c r="M753" s="182"/>
      <c r="N753" s="182"/>
      <c r="O753" s="182"/>
      <c r="P753" s="182">
        <v>7</v>
      </c>
      <c r="Q753" s="182">
        <v>136.1</v>
      </c>
      <c r="R753" s="182">
        <v>0.36</v>
      </c>
    </row>
    <row r="754" spans="2:18" x14ac:dyDescent="0.2">
      <c r="B754" s="182" t="s">
        <v>1727</v>
      </c>
      <c r="C754" s="182" t="s">
        <v>1728</v>
      </c>
      <c r="D754" s="182" t="s">
        <v>103</v>
      </c>
      <c r="E754" s="182">
        <v>641</v>
      </c>
      <c r="F754" s="182">
        <v>3.1852930000000002</v>
      </c>
      <c r="G754" s="182">
        <v>0.86263000000000001</v>
      </c>
      <c r="H754" s="182">
        <v>3.5393938600000001</v>
      </c>
      <c r="I754" s="182">
        <v>0.12359618999999999</v>
      </c>
      <c r="J754" s="182">
        <v>2.7923259699999998</v>
      </c>
      <c r="K754" s="182">
        <v>2</v>
      </c>
      <c r="L754" s="182">
        <v>13.2</v>
      </c>
      <c r="M754" s="182">
        <v>13.2</v>
      </c>
      <c r="N754" s="182">
        <v>0.24</v>
      </c>
      <c r="O754" s="182">
        <v>0.24</v>
      </c>
      <c r="P754" s="182">
        <v>10</v>
      </c>
      <c r="Q754" s="182">
        <v>297.75</v>
      </c>
      <c r="R754" s="182">
        <v>0.87</v>
      </c>
    </row>
    <row r="755" spans="2:18" x14ac:dyDescent="0.2">
      <c r="B755" s="182" t="s">
        <v>474</v>
      </c>
      <c r="C755" s="182" t="s">
        <v>475</v>
      </c>
      <c r="D755" s="182" t="s">
        <v>237</v>
      </c>
      <c r="E755" s="182">
        <v>732</v>
      </c>
      <c r="F755" s="182">
        <v>57.898589999999999</v>
      </c>
      <c r="G755" s="182">
        <v>3.894085</v>
      </c>
      <c r="H755" s="182">
        <v>1.45828286</v>
      </c>
      <c r="I755" s="182">
        <v>0.25456603</v>
      </c>
      <c r="J755" s="182">
        <v>0.37131526999999998</v>
      </c>
      <c r="K755" s="182">
        <v>10</v>
      </c>
      <c r="L755" s="182">
        <v>23.8</v>
      </c>
      <c r="M755" s="182">
        <v>23.8</v>
      </c>
      <c r="N755" s="182">
        <v>0.6</v>
      </c>
      <c r="O755" s="182">
        <v>0.6</v>
      </c>
      <c r="P755" s="182">
        <v>4</v>
      </c>
      <c r="Q755" s="182">
        <v>34.67</v>
      </c>
      <c r="R755" s="182">
        <v>0.08</v>
      </c>
    </row>
    <row r="756" spans="2:18" x14ac:dyDescent="0.2">
      <c r="B756" s="182" t="s">
        <v>378</v>
      </c>
      <c r="C756" s="182" t="s">
        <v>379</v>
      </c>
      <c r="D756" s="182" t="s">
        <v>237</v>
      </c>
      <c r="E756" s="182">
        <v>555</v>
      </c>
      <c r="F756" s="182">
        <v>44.731783</v>
      </c>
      <c r="G756" s="182">
        <v>0.68566000000000005</v>
      </c>
      <c r="H756" s="182">
        <v>2.2655397800000001</v>
      </c>
      <c r="I756" s="182">
        <v>0.46996692000000001</v>
      </c>
      <c r="J756" s="182">
        <v>2.0962195600000002</v>
      </c>
      <c r="K756" s="182">
        <v>6</v>
      </c>
      <c r="L756" s="182">
        <v>57.9</v>
      </c>
      <c r="M756" s="182">
        <v>57.9</v>
      </c>
      <c r="N756" s="182">
        <v>0.31</v>
      </c>
      <c r="O756" s="182">
        <v>0.31</v>
      </c>
      <c r="P756" s="182">
        <v>11</v>
      </c>
      <c r="Q756" s="182">
        <v>258.16000000000003</v>
      </c>
      <c r="R756" s="182">
        <v>0.6</v>
      </c>
    </row>
    <row r="757" spans="2:18" x14ac:dyDescent="0.2">
      <c r="B757" s="182">
        <v>25783</v>
      </c>
      <c r="C757" s="182" t="s">
        <v>850</v>
      </c>
      <c r="D757" s="182" t="s">
        <v>103</v>
      </c>
      <c r="E757" s="182">
        <v>1971</v>
      </c>
      <c r="F757" s="182">
        <v>7.3485209999999999</v>
      </c>
      <c r="G757" s="182">
        <v>19.858467999999998</v>
      </c>
      <c r="H757" s="182">
        <v>7.8107870400000001</v>
      </c>
      <c r="I757" s="182">
        <v>5.3232124299999999</v>
      </c>
      <c r="J757" s="182">
        <v>1.60903285</v>
      </c>
      <c r="K757" s="182">
        <v>5</v>
      </c>
      <c r="L757" s="182">
        <v>184.6</v>
      </c>
      <c r="M757" s="182">
        <v>184.6</v>
      </c>
      <c r="N757" s="182">
        <v>3.84</v>
      </c>
      <c r="O757" s="182">
        <v>3.84</v>
      </c>
      <c r="P757" s="182">
        <v>16</v>
      </c>
      <c r="Q757" s="182">
        <v>55.8</v>
      </c>
      <c r="R757" s="182">
        <v>0.13</v>
      </c>
    </row>
    <row r="758" spans="2:18" x14ac:dyDescent="0.2">
      <c r="B758" s="182">
        <v>41362</v>
      </c>
      <c r="C758" s="182" t="s">
        <v>924</v>
      </c>
      <c r="D758" s="182" t="s">
        <v>103</v>
      </c>
      <c r="E758" s="182">
        <v>436</v>
      </c>
      <c r="F758" s="182">
        <v>0.53347</v>
      </c>
      <c r="G758" s="182">
        <v>6.8315599999999996</v>
      </c>
      <c r="H758" s="182">
        <v>1.8271404</v>
      </c>
      <c r="I758" s="182">
        <v>0.28304259999999998</v>
      </c>
      <c r="J758" s="182">
        <v>0</v>
      </c>
      <c r="K758" s="182">
        <v>1</v>
      </c>
      <c r="L758" s="182">
        <v>44.4</v>
      </c>
      <c r="M758" s="182">
        <v>44.4</v>
      </c>
      <c r="N758" s="182">
        <v>1.04</v>
      </c>
      <c r="O758" s="182">
        <v>1.04</v>
      </c>
      <c r="P758" s="182"/>
      <c r="Q758" s="182"/>
      <c r="R758" s="182"/>
    </row>
    <row r="759" spans="2:18" x14ac:dyDescent="0.2">
      <c r="B759" s="182">
        <v>25782</v>
      </c>
      <c r="C759" s="182" t="s">
        <v>849</v>
      </c>
      <c r="D759" s="182" t="s">
        <v>103</v>
      </c>
      <c r="E759" s="182">
        <v>1012</v>
      </c>
      <c r="F759" s="182"/>
      <c r="G759" s="182">
        <v>12.86566</v>
      </c>
      <c r="H759" s="182">
        <v>7.5192828900000004</v>
      </c>
      <c r="I759" s="182">
        <v>0.64517120999999999</v>
      </c>
      <c r="J759" s="182">
        <v>0.26027181999999999</v>
      </c>
      <c r="K759" s="182">
        <v>2</v>
      </c>
      <c r="L759" s="182">
        <v>43.6</v>
      </c>
      <c r="M759" s="182">
        <v>43.6</v>
      </c>
      <c r="N759" s="182">
        <v>1.02</v>
      </c>
      <c r="O759" s="182">
        <v>1.02</v>
      </c>
      <c r="P759" s="182">
        <v>4</v>
      </c>
      <c r="Q759" s="182">
        <v>17.579999999999998</v>
      </c>
      <c r="R759" s="182">
        <v>0.04</v>
      </c>
    </row>
    <row r="760" spans="2:18" x14ac:dyDescent="0.2">
      <c r="B760" s="182">
        <v>25775</v>
      </c>
      <c r="C760" s="182" t="s">
        <v>843</v>
      </c>
      <c r="D760" s="182" t="s">
        <v>103</v>
      </c>
      <c r="E760" s="182">
        <v>1051</v>
      </c>
      <c r="F760" s="182">
        <v>0.55102099999999998</v>
      </c>
      <c r="G760" s="182">
        <v>9.6346100000000003</v>
      </c>
      <c r="H760" s="182">
        <v>5.2897524499999999</v>
      </c>
      <c r="I760" s="182">
        <v>0</v>
      </c>
      <c r="J760" s="182">
        <v>0.16151774999999999</v>
      </c>
      <c r="K760" s="182"/>
      <c r="L760" s="182"/>
      <c r="M760" s="182"/>
      <c r="N760" s="182"/>
      <c r="O760" s="182"/>
      <c r="P760" s="182">
        <v>1</v>
      </c>
      <c r="Q760" s="182">
        <v>10.5</v>
      </c>
      <c r="R760" s="182">
        <v>0.02</v>
      </c>
    </row>
    <row r="761" spans="2:18" x14ac:dyDescent="0.2">
      <c r="B761" s="182">
        <v>41361</v>
      </c>
      <c r="C761" s="182" t="s">
        <v>923</v>
      </c>
      <c r="D761" s="182" t="s">
        <v>103</v>
      </c>
      <c r="E761" s="182">
        <v>1607</v>
      </c>
      <c r="F761" s="182"/>
      <c r="G761" s="182">
        <v>10.304575</v>
      </c>
      <c r="H761" s="182">
        <v>4.5851888199999999</v>
      </c>
      <c r="I761" s="182">
        <v>5.6590455999999998</v>
      </c>
      <c r="J761" s="182">
        <v>1.5800649999999999E-2</v>
      </c>
      <c r="K761" s="182">
        <v>4</v>
      </c>
      <c r="L761" s="182">
        <v>240.7</v>
      </c>
      <c r="M761" s="182">
        <v>240.7</v>
      </c>
      <c r="N761" s="182">
        <v>3.01</v>
      </c>
      <c r="O761" s="182">
        <v>3.01</v>
      </c>
      <c r="P761" s="182">
        <v>1</v>
      </c>
      <c r="Q761" s="182">
        <v>0.67</v>
      </c>
      <c r="R761" s="182">
        <v>0</v>
      </c>
    </row>
    <row r="762" spans="2:18" x14ac:dyDescent="0.2">
      <c r="B762" s="182">
        <v>25779</v>
      </c>
      <c r="C762" s="182" t="s">
        <v>846</v>
      </c>
      <c r="D762" s="182" t="s">
        <v>103</v>
      </c>
      <c r="E762" s="182">
        <v>710</v>
      </c>
      <c r="F762" s="182"/>
      <c r="G762" s="182">
        <v>9.5499100000000006</v>
      </c>
      <c r="H762" s="182">
        <v>3.9042503700000002</v>
      </c>
      <c r="I762" s="182">
        <v>1.4561030399999999</v>
      </c>
      <c r="J762" s="182">
        <v>2.3700969999999998E-2</v>
      </c>
      <c r="K762" s="182">
        <v>2</v>
      </c>
      <c r="L762" s="182">
        <v>140.19999999999999</v>
      </c>
      <c r="M762" s="182">
        <v>140.19999999999999</v>
      </c>
      <c r="N762" s="182">
        <v>2.02</v>
      </c>
      <c r="O762" s="182">
        <v>2.02</v>
      </c>
      <c r="P762" s="182">
        <v>2</v>
      </c>
      <c r="Q762" s="182">
        <v>2.2799999999999998</v>
      </c>
      <c r="R762" s="182">
        <v>0.01</v>
      </c>
    </row>
    <row r="763" spans="2:18" x14ac:dyDescent="0.2">
      <c r="B763" s="182">
        <v>25777</v>
      </c>
      <c r="C763" s="182" t="s">
        <v>845</v>
      </c>
      <c r="D763" s="182" t="s">
        <v>103</v>
      </c>
      <c r="E763" s="182">
        <v>664</v>
      </c>
      <c r="F763" s="182"/>
      <c r="G763" s="182">
        <v>6.6388100000000003</v>
      </c>
      <c r="H763" s="182">
        <v>8.3831259100000004</v>
      </c>
      <c r="I763" s="182">
        <v>5.4863370000000002E-2</v>
      </c>
      <c r="J763" s="182">
        <v>0.58180041000000005</v>
      </c>
      <c r="K763" s="182">
        <v>2</v>
      </c>
      <c r="L763" s="182">
        <v>5.6</v>
      </c>
      <c r="M763" s="182">
        <v>5.6</v>
      </c>
      <c r="N763" s="182">
        <v>0.08</v>
      </c>
      <c r="O763" s="182">
        <v>0.08</v>
      </c>
      <c r="P763" s="182">
        <v>1</v>
      </c>
      <c r="Q763" s="182">
        <v>59.89</v>
      </c>
      <c r="R763" s="182">
        <v>0.2</v>
      </c>
    </row>
    <row r="764" spans="2:18" x14ac:dyDescent="0.2">
      <c r="B764" s="182">
        <v>25781</v>
      </c>
      <c r="C764" s="182" t="s">
        <v>848</v>
      </c>
      <c r="D764" s="182" t="s">
        <v>103</v>
      </c>
      <c r="E764" s="182">
        <v>1868</v>
      </c>
      <c r="F764" s="182">
        <v>1.3850450000000001</v>
      </c>
      <c r="G764" s="182">
        <v>14.893179</v>
      </c>
      <c r="H764" s="182">
        <v>6.5495076399999999</v>
      </c>
      <c r="I764" s="182">
        <v>4.1537275200000003</v>
      </c>
      <c r="J764" s="182">
        <v>0.37921559999999999</v>
      </c>
      <c r="K764" s="182">
        <v>3</v>
      </c>
      <c r="L764" s="182">
        <v>152</v>
      </c>
      <c r="M764" s="182">
        <v>152</v>
      </c>
      <c r="N764" s="182">
        <v>1.02</v>
      </c>
      <c r="O764" s="182">
        <v>1.02</v>
      </c>
      <c r="P764" s="182">
        <v>1</v>
      </c>
      <c r="Q764" s="182">
        <v>13.88</v>
      </c>
      <c r="R764" s="182">
        <v>0.08</v>
      </c>
    </row>
    <row r="765" spans="2:18" x14ac:dyDescent="0.2">
      <c r="B765" s="182">
        <v>25773</v>
      </c>
      <c r="C765" s="182" t="s">
        <v>841</v>
      </c>
      <c r="D765" s="182" t="s">
        <v>103</v>
      </c>
      <c r="E765" s="182">
        <v>2168</v>
      </c>
      <c r="F765" s="182">
        <v>0.62287999999999999</v>
      </c>
      <c r="G765" s="182">
        <v>16.799161999999999</v>
      </c>
      <c r="H765" s="182">
        <v>10.3447774</v>
      </c>
      <c r="I765" s="182">
        <v>0.22722212</v>
      </c>
      <c r="J765" s="182">
        <v>0.10007078</v>
      </c>
      <c r="K765" s="182">
        <v>4</v>
      </c>
      <c r="L765" s="182">
        <v>7.2</v>
      </c>
      <c r="M765" s="182">
        <v>7.2</v>
      </c>
      <c r="N765" s="182">
        <v>0.02</v>
      </c>
      <c r="O765" s="182">
        <v>0.02</v>
      </c>
      <c r="P765" s="182">
        <v>1</v>
      </c>
      <c r="Q765" s="182">
        <v>3.15</v>
      </c>
      <c r="R765" s="182">
        <v>0.01</v>
      </c>
    </row>
    <row r="766" spans="2:18" x14ac:dyDescent="0.2">
      <c r="B766" s="182">
        <v>41365</v>
      </c>
      <c r="C766" s="182" t="s">
        <v>926</v>
      </c>
      <c r="D766" s="182" t="s">
        <v>103</v>
      </c>
      <c r="E766" s="182">
        <v>104</v>
      </c>
      <c r="F766" s="182"/>
      <c r="G766" s="182">
        <v>4.6460100000000004</v>
      </c>
      <c r="H766" s="182">
        <v>2.9714370799999998</v>
      </c>
      <c r="I766" s="182">
        <v>6.5461389999999994E-2</v>
      </c>
      <c r="J766" s="182">
        <v>0</v>
      </c>
      <c r="K766" s="182">
        <v>1</v>
      </c>
      <c r="L766" s="182">
        <v>43</v>
      </c>
      <c r="M766" s="182">
        <v>43</v>
      </c>
      <c r="N766" s="182">
        <v>1.01</v>
      </c>
      <c r="O766" s="182">
        <v>1.01</v>
      </c>
      <c r="P766" s="182"/>
      <c r="Q766" s="182"/>
      <c r="R766" s="182"/>
    </row>
    <row r="767" spans="2:18" x14ac:dyDescent="0.2">
      <c r="B767" s="182">
        <v>41363</v>
      </c>
      <c r="C767" s="182" t="s">
        <v>925</v>
      </c>
      <c r="D767" s="182" t="s">
        <v>103</v>
      </c>
      <c r="E767" s="182">
        <v>519</v>
      </c>
      <c r="F767" s="182"/>
      <c r="G767" s="182">
        <v>4.8388299999999997</v>
      </c>
      <c r="H767" s="182">
        <v>3.5216749799999998</v>
      </c>
      <c r="I767" s="182">
        <v>0.32807007999999999</v>
      </c>
      <c r="J767" s="182">
        <v>0</v>
      </c>
      <c r="K767" s="182">
        <v>2</v>
      </c>
      <c r="L767" s="182">
        <v>43.2</v>
      </c>
      <c r="M767" s="182">
        <v>43.2</v>
      </c>
      <c r="N767" s="182">
        <v>1.04</v>
      </c>
      <c r="O767" s="182">
        <v>1.04</v>
      </c>
      <c r="P767" s="182"/>
      <c r="Q767" s="182"/>
      <c r="R767" s="182"/>
    </row>
    <row r="768" spans="2:18" x14ac:dyDescent="0.2">
      <c r="B768" s="182">
        <v>25784</v>
      </c>
      <c r="C768" s="182" t="s">
        <v>851</v>
      </c>
      <c r="D768" s="182" t="s">
        <v>103</v>
      </c>
      <c r="E768" s="182">
        <v>1189</v>
      </c>
      <c r="F768" s="182"/>
      <c r="G768" s="182">
        <v>14.56531</v>
      </c>
      <c r="H768" s="182">
        <v>3.64208716</v>
      </c>
      <c r="I768" s="182">
        <v>0.76371626000000004</v>
      </c>
      <c r="J768" s="182">
        <v>0.91994894999999999</v>
      </c>
      <c r="K768" s="182">
        <v>1</v>
      </c>
      <c r="L768" s="182">
        <v>43.9</v>
      </c>
      <c r="M768" s="182">
        <v>43.9</v>
      </c>
      <c r="N768" s="182">
        <v>1.03</v>
      </c>
      <c r="O768" s="182">
        <v>1.03</v>
      </c>
      <c r="P768" s="182">
        <v>2</v>
      </c>
      <c r="Q768" s="182">
        <v>52.88</v>
      </c>
      <c r="R768" s="182">
        <v>0.11</v>
      </c>
    </row>
    <row r="769" spans="2:18" x14ac:dyDescent="0.2">
      <c r="B769" s="182">
        <v>25774</v>
      </c>
      <c r="C769" s="182" t="s">
        <v>842</v>
      </c>
      <c r="D769" s="182" t="s">
        <v>103</v>
      </c>
      <c r="E769" s="182">
        <v>1702</v>
      </c>
      <c r="F769" s="182">
        <v>0.22036</v>
      </c>
      <c r="G769" s="182">
        <v>11.988298</v>
      </c>
      <c r="H769" s="182">
        <v>8.0020747300000004</v>
      </c>
      <c r="I769" s="182">
        <v>8.7052699999999997E-2</v>
      </c>
      <c r="J769" s="182">
        <v>2.809004E-2</v>
      </c>
      <c r="K769" s="182">
        <v>2</v>
      </c>
      <c r="L769" s="182">
        <v>3.5</v>
      </c>
      <c r="M769" s="182">
        <v>3.5</v>
      </c>
      <c r="N769" s="182">
        <v>0.01</v>
      </c>
      <c r="O769" s="182">
        <v>0.01</v>
      </c>
      <c r="P769" s="182">
        <v>1</v>
      </c>
      <c r="Q769" s="182">
        <v>1.1299999999999999</v>
      </c>
      <c r="R769" s="182">
        <v>0</v>
      </c>
    </row>
    <row r="770" spans="2:18" x14ac:dyDescent="0.2">
      <c r="B770" s="182">
        <v>41367</v>
      </c>
      <c r="C770" s="182" t="s">
        <v>927</v>
      </c>
      <c r="D770" s="182" t="s">
        <v>103</v>
      </c>
      <c r="E770" s="182">
        <v>636</v>
      </c>
      <c r="F770" s="182"/>
      <c r="G770" s="182">
        <v>7.8701800000000004</v>
      </c>
      <c r="H770" s="182">
        <v>2.0207144000000001</v>
      </c>
      <c r="I770" s="182">
        <v>0.40523720000000002</v>
      </c>
      <c r="J770" s="182">
        <v>0.17556278</v>
      </c>
      <c r="K770" s="182">
        <v>1</v>
      </c>
      <c r="L770" s="182">
        <v>43.6</v>
      </c>
      <c r="M770" s="182">
        <v>43.6</v>
      </c>
      <c r="N770" s="182">
        <v>1.02</v>
      </c>
      <c r="O770" s="182">
        <v>1.02</v>
      </c>
      <c r="P770" s="182">
        <v>1</v>
      </c>
      <c r="Q770" s="182">
        <v>18.87</v>
      </c>
      <c r="R770" s="182">
        <v>0.06</v>
      </c>
    </row>
    <row r="771" spans="2:18" x14ac:dyDescent="0.2">
      <c r="B771" s="182">
        <v>25776</v>
      </c>
      <c r="C771" s="182" t="s">
        <v>844</v>
      </c>
      <c r="D771" s="182" t="s">
        <v>103</v>
      </c>
      <c r="E771" s="182">
        <v>2</v>
      </c>
      <c r="F771" s="182"/>
      <c r="G771" s="182">
        <v>3.0618300000000001</v>
      </c>
      <c r="H771" s="182">
        <v>5.1902980899999998</v>
      </c>
      <c r="I771" s="182">
        <v>0</v>
      </c>
      <c r="J771" s="182">
        <v>1.053377E-2</v>
      </c>
      <c r="K771" s="182"/>
      <c r="L771" s="182"/>
      <c r="M771" s="182"/>
      <c r="N771" s="182"/>
      <c r="O771" s="182"/>
      <c r="P771" s="182">
        <v>1</v>
      </c>
      <c r="Q771" s="182">
        <v>360</v>
      </c>
      <c r="R771" s="182">
        <v>1</v>
      </c>
    </row>
    <row r="772" spans="2:18" x14ac:dyDescent="0.2">
      <c r="B772" s="182">
        <v>25780</v>
      </c>
      <c r="C772" s="182" t="s">
        <v>847</v>
      </c>
      <c r="D772" s="182" t="s">
        <v>103</v>
      </c>
      <c r="E772" s="182">
        <v>1557</v>
      </c>
      <c r="F772" s="182"/>
      <c r="G772" s="182">
        <v>10.77237</v>
      </c>
      <c r="H772" s="182">
        <v>6.3780346100000003</v>
      </c>
      <c r="I772" s="182">
        <v>1.6355340899999999</v>
      </c>
      <c r="J772" s="182">
        <v>5.266883E-2</v>
      </c>
      <c r="K772" s="182">
        <v>7</v>
      </c>
      <c r="L772" s="182">
        <v>71.8</v>
      </c>
      <c r="M772" s="182">
        <v>71.8</v>
      </c>
      <c r="N772" s="182">
        <v>1.1000000000000001</v>
      </c>
      <c r="O772" s="182">
        <v>1.1000000000000001</v>
      </c>
      <c r="P772" s="182">
        <v>1</v>
      </c>
      <c r="Q772" s="182">
        <v>2.31</v>
      </c>
      <c r="R772" s="182">
        <v>0.01</v>
      </c>
    </row>
    <row r="773" spans="2:18" x14ac:dyDescent="0.2">
      <c r="B773" s="182">
        <v>5464</v>
      </c>
      <c r="C773" s="182" t="s">
        <v>680</v>
      </c>
      <c r="D773" s="182" t="s">
        <v>103</v>
      </c>
      <c r="E773" s="182">
        <v>819</v>
      </c>
      <c r="F773" s="182">
        <v>0.21974399999999999</v>
      </c>
      <c r="G773" s="182">
        <v>2.907772</v>
      </c>
      <c r="H773" s="182">
        <v>1.6430926800000001</v>
      </c>
      <c r="I773" s="182">
        <v>3.9326060000000003E-2</v>
      </c>
      <c r="J773" s="182">
        <v>5.266883E-2</v>
      </c>
      <c r="K773" s="182">
        <v>1</v>
      </c>
      <c r="L773" s="182">
        <v>3.3</v>
      </c>
      <c r="M773" s="182">
        <v>3.3</v>
      </c>
      <c r="N773" s="182">
        <v>0.03</v>
      </c>
      <c r="O773" s="182">
        <v>0.03</v>
      </c>
      <c r="P773" s="182">
        <v>1</v>
      </c>
      <c r="Q773" s="182">
        <v>4.4000000000000004</v>
      </c>
      <c r="R773" s="182">
        <v>0.02</v>
      </c>
    </row>
    <row r="774" spans="2:18" x14ac:dyDescent="0.2">
      <c r="B774" s="182">
        <v>5476</v>
      </c>
      <c r="C774" s="182" t="s">
        <v>683</v>
      </c>
      <c r="D774" s="182" t="s">
        <v>103</v>
      </c>
      <c r="E774" s="182">
        <v>280</v>
      </c>
      <c r="F774" s="182"/>
      <c r="G774" s="182">
        <v>1.1430009999999999</v>
      </c>
      <c r="H774" s="182">
        <v>2.7447116299999998</v>
      </c>
      <c r="I774" s="182">
        <v>0.35102314000000001</v>
      </c>
      <c r="J774" s="182">
        <v>0</v>
      </c>
      <c r="K774" s="182">
        <v>1</v>
      </c>
      <c r="L774" s="182">
        <v>85.7</v>
      </c>
      <c r="M774" s="182">
        <v>85.7</v>
      </c>
      <c r="N774" s="182">
        <v>1</v>
      </c>
      <c r="O774" s="182">
        <v>1</v>
      </c>
      <c r="P774" s="182"/>
      <c r="Q774" s="182"/>
      <c r="R774" s="182"/>
    </row>
    <row r="775" spans="2:18" x14ac:dyDescent="0.2">
      <c r="B775" s="182">
        <v>5475</v>
      </c>
      <c r="C775" s="182" t="s">
        <v>682</v>
      </c>
      <c r="D775" s="182" t="s">
        <v>103</v>
      </c>
      <c r="E775" s="182">
        <v>274</v>
      </c>
      <c r="F775" s="182"/>
      <c r="G775" s="182">
        <v>2.1434120000000001</v>
      </c>
      <c r="H775" s="182">
        <v>4.0528603299999997</v>
      </c>
      <c r="I775" s="182">
        <v>1.09727E-3</v>
      </c>
      <c r="J775" s="182">
        <v>1.2289390000000001E-2</v>
      </c>
      <c r="K775" s="182">
        <v>1</v>
      </c>
      <c r="L775" s="182">
        <v>0.3</v>
      </c>
      <c r="M775" s="182">
        <v>0.3</v>
      </c>
      <c r="N775" s="182">
        <v>0</v>
      </c>
      <c r="O775" s="182">
        <v>0</v>
      </c>
      <c r="P775" s="182">
        <v>1</v>
      </c>
      <c r="Q775" s="182">
        <v>3.07</v>
      </c>
      <c r="R775" s="182">
        <v>0.01</v>
      </c>
    </row>
    <row r="776" spans="2:18" x14ac:dyDescent="0.2">
      <c r="B776" s="182">
        <v>5471</v>
      </c>
      <c r="C776" s="182" t="s">
        <v>681</v>
      </c>
      <c r="D776" s="182" t="s">
        <v>103</v>
      </c>
      <c r="E776" s="182">
        <v>659</v>
      </c>
      <c r="F776" s="182"/>
      <c r="G776" s="182">
        <v>1.9916510000000001</v>
      </c>
      <c r="H776" s="182">
        <v>2.4554937899999998</v>
      </c>
      <c r="I776" s="182">
        <v>7.6238139999999996E-2</v>
      </c>
      <c r="J776" s="182">
        <v>8.3392299999999996E-3</v>
      </c>
      <c r="K776" s="182">
        <v>2</v>
      </c>
      <c r="L776" s="182">
        <v>7.9</v>
      </c>
      <c r="M776" s="182">
        <v>7.9</v>
      </c>
      <c r="N776" s="182">
        <v>7.0000000000000007E-2</v>
      </c>
      <c r="O776" s="182">
        <v>7.0000000000000007E-2</v>
      </c>
      <c r="P776" s="182">
        <v>1</v>
      </c>
      <c r="Q776" s="182">
        <v>0.86</v>
      </c>
      <c r="R776" s="182">
        <v>0.06</v>
      </c>
    </row>
    <row r="777" spans="2:18" x14ac:dyDescent="0.2">
      <c r="B777" s="182" t="s">
        <v>2163</v>
      </c>
      <c r="C777" s="182" t="s">
        <v>2164</v>
      </c>
      <c r="D777" s="182" t="s">
        <v>103</v>
      </c>
      <c r="E777" s="182">
        <v>104</v>
      </c>
      <c r="F777" s="182"/>
      <c r="G777" s="182">
        <v>1.0291600000000001</v>
      </c>
      <c r="H777" s="182">
        <v>2.5284650900000001</v>
      </c>
      <c r="I777" s="182">
        <v>0</v>
      </c>
      <c r="J777" s="182">
        <v>1.4483930000000001E-2</v>
      </c>
      <c r="K777" s="182"/>
      <c r="L777" s="182"/>
      <c r="M777" s="182"/>
      <c r="N777" s="182"/>
      <c r="O777" s="182"/>
      <c r="P777" s="182">
        <v>5</v>
      </c>
      <c r="Q777" s="182">
        <v>9.52</v>
      </c>
      <c r="R777" s="182">
        <v>0.47</v>
      </c>
    </row>
    <row r="778" spans="2:18" x14ac:dyDescent="0.2">
      <c r="B778" s="182">
        <v>5479</v>
      </c>
      <c r="C778" s="182" t="s">
        <v>684</v>
      </c>
      <c r="D778" s="182" t="s">
        <v>103</v>
      </c>
      <c r="E778" s="182">
        <v>173</v>
      </c>
      <c r="F778" s="182"/>
      <c r="G778" s="182">
        <v>2.9163039999999998</v>
      </c>
      <c r="H778" s="182">
        <v>3.4999550699999999</v>
      </c>
      <c r="I778" s="182">
        <v>5.4658539999999999E-2</v>
      </c>
      <c r="J778" s="182">
        <v>0</v>
      </c>
      <c r="K778" s="182">
        <v>1</v>
      </c>
      <c r="L778" s="182">
        <v>21.6</v>
      </c>
      <c r="M778" s="182">
        <v>21.6</v>
      </c>
      <c r="N778" s="182">
        <v>0.05</v>
      </c>
      <c r="O778" s="182">
        <v>0.05</v>
      </c>
      <c r="P778" s="182"/>
      <c r="Q778" s="182"/>
      <c r="R778" s="182"/>
    </row>
    <row r="779" spans="2:18" x14ac:dyDescent="0.2">
      <c r="B779" s="182">
        <v>20700</v>
      </c>
      <c r="C779" s="182" t="s">
        <v>827</v>
      </c>
      <c r="D779" s="182" t="s">
        <v>103</v>
      </c>
      <c r="E779" s="182">
        <v>208</v>
      </c>
      <c r="F779" s="182">
        <v>0.30814999999999998</v>
      </c>
      <c r="G779" s="182">
        <v>2.8943099999999999</v>
      </c>
      <c r="H779" s="182">
        <v>4.3820885399999998</v>
      </c>
      <c r="I779" s="182">
        <v>2.977252E-2</v>
      </c>
      <c r="J779" s="182">
        <v>0</v>
      </c>
      <c r="K779" s="182">
        <v>1</v>
      </c>
      <c r="L779" s="182">
        <v>9.8000000000000007</v>
      </c>
      <c r="M779" s="182">
        <v>9.8000000000000007</v>
      </c>
      <c r="N779" s="182">
        <v>0.03</v>
      </c>
      <c r="O779" s="182">
        <v>0.03</v>
      </c>
      <c r="P779" s="182"/>
      <c r="Q779" s="182"/>
      <c r="R779" s="182"/>
    </row>
    <row r="780" spans="2:18" x14ac:dyDescent="0.2">
      <c r="B780" s="182">
        <v>19894</v>
      </c>
      <c r="C780" s="182" t="s">
        <v>825</v>
      </c>
      <c r="D780" s="182" t="s">
        <v>103</v>
      </c>
      <c r="E780" s="182">
        <v>1056</v>
      </c>
      <c r="F780" s="182">
        <v>7.2593899999999998</v>
      </c>
      <c r="G780" s="182">
        <v>0.81773200000000001</v>
      </c>
      <c r="H780" s="182">
        <v>3.10023238</v>
      </c>
      <c r="I780" s="182">
        <v>0.53869975000000003</v>
      </c>
      <c r="J780" s="182">
        <v>3.6600449899999998</v>
      </c>
      <c r="K780" s="182">
        <v>5</v>
      </c>
      <c r="L780" s="182">
        <v>34.9</v>
      </c>
      <c r="M780" s="182">
        <v>34.9</v>
      </c>
      <c r="N780" s="182">
        <v>0.11</v>
      </c>
      <c r="O780" s="182">
        <v>0.11</v>
      </c>
      <c r="P780" s="182">
        <v>13</v>
      </c>
      <c r="Q780" s="182">
        <v>236.9</v>
      </c>
      <c r="R780" s="182">
        <v>0.56999999999999995</v>
      </c>
    </row>
    <row r="781" spans="2:18" x14ac:dyDescent="0.2">
      <c r="B781" s="182">
        <v>19898</v>
      </c>
      <c r="C781" s="182" t="s">
        <v>826</v>
      </c>
      <c r="D781" s="182" t="s">
        <v>103</v>
      </c>
      <c r="E781" s="182">
        <v>150</v>
      </c>
      <c r="F781" s="182">
        <v>3.510545</v>
      </c>
      <c r="G781" s="182">
        <v>1.338827</v>
      </c>
      <c r="H781" s="182">
        <v>1.61413279</v>
      </c>
      <c r="I781" s="182">
        <v>9.9119819999999997E-2</v>
      </c>
      <c r="J781" s="182">
        <v>4.9157579999999999E-2</v>
      </c>
      <c r="K781" s="182">
        <v>3</v>
      </c>
      <c r="L781" s="182">
        <v>45.2</v>
      </c>
      <c r="M781" s="182">
        <v>13.6</v>
      </c>
      <c r="N781" s="182">
        <v>7.0000000000000007E-2</v>
      </c>
      <c r="O781" s="182">
        <v>0.01</v>
      </c>
      <c r="P781" s="182">
        <v>2</v>
      </c>
      <c r="Q781" s="182">
        <v>22.4</v>
      </c>
      <c r="R781" s="182">
        <v>7.0000000000000007E-2</v>
      </c>
    </row>
    <row r="782" spans="2:18" x14ac:dyDescent="0.2">
      <c r="B782" s="182">
        <v>19891</v>
      </c>
      <c r="C782" s="182" t="s">
        <v>824</v>
      </c>
      <c r="D782" s="182" t="s">
        <v>103</v>
      </c>
      <c r="E782" s="182">
        <v>200</v>
      </c>
      <c r="F782" s="182">
        <v>1.76397</v>
      </c>
      <c r="G782" s="182">
        <v>3.19381</v>
      </c>
      <c r="H782" s="182">
        <v>3.4326995299999998</v>
      </c>
      <c r="I782" s="182">
        <v>0</v>
      </c>
      <c r="J782" s="182">
        <v>0.24227662999999999</v>
      </c>
      <c r="K782" s="182"/>
      <c r="L782" s="182"/>
      <c r="M782" s="182"/>
      <c r="N782" s="182"/>
      <c r="O782" s="182"/>
      <c r="P782" s="182">
        <v>3</v>
      </c>
      <c r="Q782" s="182">
        <v>82.8</v>
      </c>
      <c r="R782" s="182">
        <v>0.27</v>
      </c>
    </row>
    <row r="783" spans="2:18" x14ac:dyDescent="0.2">
      <c r="B783" s="182">
        <v>20725</v>
      </c>
      <c r="C783" s="182" t="s">
        <v>834</v>
      </c>
      <c r="D783" s="182" t="s">
        <v>103</v>
      </c>
      <c r="E783" s="182">
        <v>1055</v>
      </c>
      <c r="F783" s="182"/>
      <c r="G783" s="182">
        <v>0.37485000000000002</v>
      </c>
      <c r="H783" s="182">
        <v>4.91194021</v>
      </c>
      <c r="I783" s="182">
        <v>4.0966988799999999</v>
      </c>
      <c r="J783" s="182">
        <v>1.0665438700000001</v>
      </c>
      <c r="K783" s="182">
        <v>6</v>
      </c>
      <c r="L783" s="182">
        <v>265.39999999999998</v>
      </c>
      <c r="M783" s="182">
        <v>265.39999999999998</v>
      </c>
      <c r="N783" s="182">
        <v>4.9800000000000004</v>
      </c>
      <c r="O783" s="182">
        <v>4.9800000000000004</v>
      </c>
      <c r="P783" s="182">
        <v>4</v>
      </c>
      <c r="Q783" s="182">
        <v>69.099999999999994</v>
      </c>
      <c r="R783" s="182">
        <v>0.13</v>
      </c>
    </row>
    <row r="784" spans="2:18" x14ac:dyDescent="0.2">
      <c r="B784" s="182">
        <v>20717</v>
      </c>
      <c r="C784" s="182" t="s">
        <v>829</v>
      </c>
      <c r="D784" s="182" t="s">
        <v>103</v>
      </c>
      <c r="E784" s="182">
        <v>109</v>
      </c>
      <c r="F784" s="182">
        <v>0.17272899999999999</v>
      </c>
      <c r="G784" s="182">
        <v>0.67189399999999999</v>
      </c>
      <c r="H784" s="182">
        <v>2.3114564400000002</v>
      </c>
      <c r="I784" s="182">
        <v>2.32621E-3</v>
      </c>
      <c r="J784" s="182">
        <v>1.2500069700000001</v>
      </c>
      <c r="K784" s="182">
        <v>1</v>
      </c>
      <c r="L784" s="182">
        <v>1.5</v>
      </c>
      <c r="M784" s="182"/>
      <c r="N784" s="182">
        <v>0.01</v>
      </c>
      <c r="O784" s="182"/>
      <c r="P784" s="182">
        <v>2</v>
      </c>
      <c r="Q784" s="182">
        <v>783.85</v>
      </c>
      <c r="R784" s="182">
        <v>1.63</v>
      </c>
    </row>
    <row r="785" spans="2:18" x14ac:dyDescent="0.2">
      <c r="B785" s="182">
        <v>20722</v>
      </c>
      <c r="C785" s="182" t="s">
        <v>832</v>
      </c>
      <c r="D785" s="182" t="s">
        <v>103</v>
      </c>
      <c r="E785" s="182">
        <v>564</v>
      </c>
      <c r="F785" s="182">
        <v>0.82682199999999995</v>
      </c>
      <c r="G785" s="182">
        <v>4.5879240000000001</v>
      </c>
      <c r="H785" s="182">
        <v>3.0219263600000001</v>
      </c>
      <c r="I785" s="182">
        <v>4.1652269999999998E-2</v>
      </c>
      <c r="J785" s="182">
        <v>0.12113831999999999</v>
      </c>
      <c r="K785" s="182">
        <v>2</v>
      </c>
      <c r="L785" s="182">
        <v>5</v>
      </c>
      <c r="M785" s="182">
        <v>5</v>
      </c>
      <c r="N785" s="182">
        <v>0.02</v>
      </c>
      <c r="O785" s="182">
        <v>0.02</v>
      </c>
      <c r="P785" s="182">
        <v>4</v>
      </c>
      <c r="Q785" s="182">
        <v>14.68</v>
      </c>
      <c r="R785" s="182">
        <v>0.05</v>
      </c>
    </row>
    <row r="786" spans="2:18" x14ac:dyDescent="0.2">
      <c r="B786" s="182">
        <v>20718</v>
      </c>
      <c r="C786" s="182" t="s">
        <v>830</v>
      </c>
      <c r="D786" s="182" t="s">
        <v>103</v>
      </c>
      <c r="E786" s="182">
        <v>447</v>
      </c>
      <c r="F786" s="182">
        <v>4.2026510000000004</v>
      </c>
      <c r="G786" s="182">
        <v>6.272303</v>
      </c>
      <c r="H786" s="182">
        <v>0</v>
      </c>
      <c r="I786" s="182">
        <v>0.76764823999999998</v>
      </c>
      <c r="J786" s="182">
        <v>2.0220442799999998</v>
      </c>
      <c r="K786" s="182">
        <v>1</v>
      </c>
      <c r="L786" s="182">
        <v>117.4</v>
      </c>
      <c r="M786" s="182">
        <v>117.4</v>
      </c>
      <c r="N786" s="182">
        <v>3.56</v>
      </c>
      <c r="O786" s="182">
        <v>3.56</v>
      </c>
      <c r="P786" s="182">
        <v>2</v>
      </c>
      <c r="Q786" s="182">
        <v>309.19</v>
      </c>
      <c r="R786" s="182">
        <v>0.61</v>
      </c>
    </row>
    <row r="787" spans="2:18" x14ac:dyDescent="0.2">
      <c r="B787" s="182">
        <v>20721</v>
      </c>
      <c r="C787" s="182" t="s">
        <v>831</v>
      </c>
      <c r="D787" s="182" t="s">
        <v>103</v>
      </c>
      <c r="E787" s="182">
        <v>32</v>
      </c>
      <c r="F787" s="182"/>
      <c r="G787" s="182">
        <v>2.2305600000000001</v>
      </c>
      <c r="H787" s="182">
        <v>4.0482877100000003</v>
      </c>
      <c r="I787" s="182">
        <v>0</v>
      </c>
      <c r="J787" s="182">
        <v>3.9501600000000003E-3</v>
      </c>
      <c r="K787" s="182"/>
      <c r="L787" s="182"/>
      <c r="M787" s="182"/>
      <c r="N787" s="182"/>
      <c r="O787" s="182"/>
      <c r="P787" s="182">
        <v>1</v>
      </c>
      <c r="Q787" s="182">
        <v>8.44</v>
      </c>
      <c r="R787" s="182">
        <v>0.03</v>
      </c>
    </row>
    <row r="788" spans="2:18" x14ac:dyDescent="0.2">
      <c r="B788" s="182">
        <v>20723</v>
      </c>
      <c r="C788" s="182" t="s">
        <v>833</v>
      </c>
      <c r="D788" s="182" t="s">
        <v>103</v>
      </c>
      <c r="E788" s="182">
        <v>248</v>
      </c>
      <c r="F788" s="182">
        <v>0.14186399999999999</v>
      </c>
      <c r="G788" s="182">
        <v>6.0268410000000001</v>
      </c>
      <c r="H788" s="182">
        <v>4.6200549999999998</v>
      </c>
      <c r="I788" s="182">
        <v>0.21228465999999999</v>
      </c>
      <c r="J788" s="182">
        <v>0.18960779999999999</v>
      </c>
      <c r="K788" s="182">
        <v>3</v>
      </c>
      <c r="L788" s="182">
        <v>58.5</v>
      </c>
      <c r="M788" s="182">
        <v>58.5</v>
      </c>
      <c r="N788" s="182">
        <v>0.24</v>
      </c>
      <c r="O788" s="182">
        <v>0.24</v>
      </c>
      <c r="P788" s="182">
        <v>1</v>
      </c>
      <c r="Q788" s="182">
        <v>52.26</v>
      </c>
      <c r="R788" s="182">
        <v>0.11</v>
      </c>
    </row>
    <row r="789" spans="2:18" x14ac:dyDescent="0.2">
      <c r="B789" s="182">
        <v>20716</v>
      </c>
      <c r="C789" s="182" t="s">
        <v>828</v>
      </c>
      <c r="D789" s="182" t="s">
        <v>103</v>
      </c>
      <c r="E789" s="182">
        <v>778</v>
      </c>
      <c r="F789" s="182">
        <v>1.918722</v>
      </c>
      <c r="G789" s="182">
        <v>4.312271</v>
      </c>
      <c r="H789" s="182">
        <v>3.33419781</v>
      </c>
      <c r="I789" s="182">
        <v>0</v>
      </c>
      <c r="J789" s="182">
        <v>2.0014156600000002</v>
      </c>
      <c r="K789" s="182"/>
      <c r="L789" s="182"/>
      <c r="M789" s="182"/>
      <c r="N789" s="182"/>
      <c r="O789" s="182"/>
      <c r="P789" s="182">
        <v>2</v>
      </c>
      <c r="Q789" s="182">
        <v>175.84</v>
      </c>
      <c r="R789" s="182">
        <v>0.37</v>
      </c>
    </row>
    <row r="790" spans="2:18" x14ac:dyDescent="0.2">
      <c r="B790" s="182">
        <v>19890</v>
      </c>
      <c r="C790" s="182" t="s">
        <v>823</v>
      </c>
      <c r="D790" s="182" t="s">
        <v>103</v>
      </c>
      <c r="E790" s="182">
        <v>146</v>
      </c>
      <c r="F790" s="182">
        <v>1.8191139999999999</v>
      </c>
      <c r="G790" s="182">
        <v>3.9781949999999999</v>
      </c>
      <c r="H790" s="182">
        <v>4.8149626799999998</v>
      </c>
      <c r="I790" s="182">
        <v>0.60659865000000002</v>
      </c>
      <c r="J790" s="182">
        <v>0.67942795</v>
      </c>
      <c r="K790" s="182">
        <v>1</v>
      </c>
      <c r="L790" s="182">
        <v>284</v>
      </c>
      <c r="M790" s="182">
        <v>284</v>
      </c>
      <c r="N790" s="182">
        <v>1.01</v>
      </c>
      <c r="O790" s="182">
        <v>1.01</v>
      </c>
      <c r="P790" s="182">
        <v>2</v>
      </c>
      <c r="Q790" s="182">
        <v>318.08</v>
      </c>
      <c r="R790" s="182">
        <v>0.59</v>
      </c>
    </row>
    <row r="791" spans="2:18" x14ac:dyDescent="0.2">
      <c r="B791" s="182">
        <v>8686</v>
      </c>
      <c r="C791" s="182" t="s">
        <v>746</v>
      </c>
      <c r="D791" s="182" t="s">
        <v>103</v>
      </c>
      <c r="E791" s="182">
        <v>759</v>
      </c>
      <c r="F791" s="182">
        <v>5.113899</v>
      </c>
      <c r="G791" s="182">
        <v>1.8776299999999999</v>
      </c>
      <c r="H791" s="182">
        <v>1.7478817499999999</v>
      </c>
      <c r="I791" s="182">
        <v>2.8163199999999999E-2</v>
      </c>
      <c r="J791" s="182">
        <v>0</v>
      </c>
      <c r="K791" s="182">
        <v>4</v>
      </c>
      <c r="L791" s="182">
        <v>2.5</v>
      </c>
      <c r="M791" s="182">
        <v>2.5</v>
      </c>
      <c r="N791" s="182">
        <v>0.03</v>
      </c>
      <c r="O791" s="182">
        <v>0.03</v>
      </c>
      <c r="P791" s="182"/>
      <c r="Q791" s="182"/>
      <c r="R791" s="182"/>
    </row>
    <row r="792" spans="2:18" x14ac:dyDescent="0.2">
      <c r="B792" s="182">
        <v>8677</v>
      </c>
      <c r="C792" s="182" t="s">
        <v>740</v>
      </c>
      <c r="D792" s="182" t="s">
        <v>103</v>
      </c>
      <c r="E792" s="182">
        <v>438</v>
      </c>
      <c r="F792" s="182">
        <v>3.151535</v>
      </c>
      <c r="G792" s="182">
        <v>0.72984000000000004</v>
      </c>
      <c r="H792" s="182">
        <v>0.85279254000000004</v>
      </c>
      <c r="I792" s="182">
        <v>0.20195571000000001</v>
      </c>
      <c r="J792" s="182">
        <v>0</v>
      </c>
      <c r="K792" s="182">
        <v>1</v>
      </c>
      <c r="L792" s="182">
        <v>31.5</v>
      </c>
      <c r="M792" s="182">
        <v>31.5</v>
      </c>
      <c r="N792" s="182">
        <v>1</v>
      </c>
      <c r="O792" s="182">
        <v>1</v>
      </c>
      <c r="P792" s="182"/>
      <c r="Q792" s="182"/>
      <c r="R792" s="182"/>
    </row>
    <row r="793" spans="2:18" x14ac:dyDescent="0.2">
      <c r="B793" s="182">
        <v>8690</v>
      </c>
      <c r="C793" s="182" t="s">
        <v>747</v>
      </c>
      <c r="D793" s="182" t="s">
        <v>103</v>
      </c>
      <c r="E793" s="182">
        <v>798</v>
      </c>
      <c r="F793" s="182">
        <v>4.2024080000000001</v>
      </c>
      <c r="G793" s="182">
        <v>0.56411999999999995</v>
      </c>
      <c r="H793" s="182">
        <v>2.99277595</v>
      </c>
      <c r="I793" s="182">
        <v>9.8563869999999998E-2</v>
      </c>
      <c r="J793" s="182">
        <v>0.46348572999999998</v>
      </c>
      <c r="K793" s="182">
        <v>3</v>
      </c>
      <c r="L793" s="182">
        <v>8.4</v>
      </c>
      <c r="M793" s="182">
        <v>8.4</v>
      </c>
      <c r="N793" s="182">
        <v>7.0000000000000007E-2</v>
      </c>
      <c r="O793" s="182">
        <v>7.0000000000000007E-2</v>
      </c>
      <c r="P793" s="182">
        <v>1</v>
      </c>
      <c r="Q793" s="182">
        <v>39.700000000000003</v>
      </c>
      <c r="R793" s="182">
        <v>0.08</v>
      </c>
    </row>
    <row r="794" spans="2:18" x14ac:dyDescent="0.2">
      <c r="B794" s="182">
        <v>8679</v>
      </c>
      <c r="C794" s="182" t="s">
        <v>741</v>
      </c>
      <c r="D794" s="182" t="s">
        <v>103</v>
      </c>
      <c r="E794" s="182">
        <v>1144</v>
      </c>
      <c r="F794" s="182">
        <v>2.9845090000000001</v>
      </c>
      <c r="G794" s="182">
        <v>5.7219249999999997</v>
      </c>
      <c r="H794" s="182">
        <v>2.9862980800000001</v>
      </c>
      <c r="I794" s="182">
        <v>5.6736040000000001E-2</v>
      </c>
      <c r="J794" s="182">
        <v>0.51483783999999999</v>
      </c>
      <c r="K794" s="182">
        <v>9</v>
      </c>
      <c r="L794" s="182">
        <v>3.4</v>
      </c>
      <c r="M794" s="182">
        <v>3.4</v>
      </c>
      <c r="N794" s="182">
        <v>0.03</v>
      </c>
      <c r="O794" s="182">
        <v>0.03</v>
      </c>
      <c r="P794" s="182">
        <v>1</v>
      </c>
      <c r="Q794" s="182">
        <v>30.76</v>
      </c>
      <c r="R794" s="182">
        <v>0.06</v>
      </c>
    </row>
    <row r="795" spans="2:18" x14ac:dyDescent="0.2">
      <c r="B795" s="182">
        <v>8680</v>
      </c>
      <c r="C795" s="182" t="s">
        <v>742</v>
      </c>
      <c r="D795" s="182" t="s">
        <v>103</v>
      </c>
      <c r="E795" s="182">
        <v>1394</v>
      </c>
      <c r="F795" s="182">
        <v>2.9411890000000001</v>
      </c>
      <c r="G795" s="182">
        <v>4.2322470000000001</v>
      </c>
      <c r="H795" s="182">
        <v>3.5056708400000001</v>
      </c>
      <c r="I795" s="182">
        <v>0.22409124999999999</v>
      </c>
      <c r="J795" s="182">
        <v>0</v>
      </c>
      <c r="K795" s="182">
        <v>2</v>
      </c>
      <c r="L795" s="182">
        <v>11</v>
      </c>
      <c r="M795" s="182">
        <v>11</v>
      </c>
      <c r="N795" s="182">
        <v>0.02</v>
      </c>
      <c r="O795" s="182">
        <v>0.02</v>
      </c>
      <c r="P795" s="182"/>
      <c r="Q795" s="182"/>
      <c r="R795" s="182"/>
    </row>
    <row r="796" spans="2:18" x14ac:dyDescent="0.2">
      <c r="B796" s="182">
        <v>8676</v>
      </c>
      <c r="C796" s="182" t="s">
        <v>739</v>
      </c>
      <c r="D796" s="182" t="s">
        <v>103</v>
      </c>
      <c r="E796" s="182">
        <v>1123</v>
      </c>
      <c r="F796" s="182">
        <v>3.4950109999999999</v>
      </c>
      <c r="G796" s="182">
        <v>2.162255</v>
      </c>
      <c r="H796" s="182">
        <v>2.2222904699999999</v>
      </c>
      <c r="I796" s="182">
        <v>4.5510553500000004</v>
      </c>
      <c r="J796" s="182">
        <v>6.1675203500000002</v>
      </c>
      <c r="K796" s="182">
        <v>6</v>
      </c>
      <c r="L796" s="182">
        <v>277</v>
      </c>
      <c r="M796" s="182">
        <v>277</v>
      </c>
      <c r="N796" s="182">
        <v>2.09</v>
      </c>
      <c r="O796" s="182">
        <v>2.09</v>
      </c>
      <c r="P796" s="182">
        <v>10</v>
      </c>
      <c r="Q796" s="182">
        <v>375.39</v>
      </c>
      <c r="R796" s="182">
        <v>0.91</v>
      </c>
    </row>
    <row r="797" spans="2:18" x14ac:dyDescent="0.2">
      <c r="B797" s="182">
        <v>8693</v>
      </c>
      <c r="C797" s="182" t="s">
        <v>748</v>
      </c>
      <c r="D797" s="182" t="s">
        <v>103</v>
      </c>
      <c r="E797" s="182">
        <v>394</v>
      </c>
      <c r="F797" s="182">
        <v>3.003784</v>
      </c>
      <c r="G797" s="182">
        <v>0.41950999999999999</v>
      </c>
      <c r="H797" s="182">
        <v>4.1900387500000003</v>
      </c>
      <c r="I797" s="182">
        <v>1.2390781900000001</v>
      </c>
      <c r="J797" s="182">
        <v>0</v>
      </c>
      <c r="K797" s="182">
        <v>2</v>
      </c>
      <c r="L797" s="182">
        <v>215</v>
      </c>
      <c r="M797" s="182">
        <v>215</v>
      </c>
      <c r="N797" s="182">
        <v>5.97</v>
      </c>
      <c r="O797" s="182">
        <v>5.97</v>
      </c>
      <c r="P797" s="182"/>
      <c r="Q797" s="182"/>
      <c r="R797" s="182"/>
    </row>
    <row r="798" spans="2:18" x14ac:dyDescent="0.2">
      <c r="B798" s="182">
        <v>8685</v>
      </c>
      <c r="C798" s="182" t="s">
        <v>745</v>
      </c>
      <c r="D798" s="182" t="s">
        <v>103</v>
      </c>
      <c r="E798" s="182">
        <v>1647</v>
      </c>
      <c r="F798" s="182">
        <v>1.8451010000000001</v>
      </c>
      <c r="G798" s="182">
        <v>6.3089719999999998</v>
      </c>
      <c r="H798" s="182">
        <v>0.26883161</v>
      </c>
      <c r="I798" s="182">
        <v>0.30427955000000001</v>
      </c>
      <c r="J798" s="182">
        <v>0.99587985000000001</v>
      </c>
      <c r="K798" s="182">
        <v>8</v>
      </c>
      <c r="L798" s="182">
        <v>12.6</v>
      </c>
      <c r="M798" s="182">
        <v>12.6</v>
      </c>
      <c r="N798" s="182">
        <v>0.06</v>
      </c>
      <c r="O798" s="182">
        <v>0.06</v>
      </c>
      <c r="P798" s="182">
        <v>2</v>
      </c>
      <c r="Q798" s="182">
        <v>41.33</v>
      </c>
      <c r="R798" s="182">
        <v>0.08</v>
      </c>
    </row>
    <row r="799" spans="2:18" x14ac:dyDescent="0.2">
      <c r="B799" s="182">
        <v>8683</v>
      </c>
      <c r="C799" s="182" t="s">
        <v>744</v>
      </c>
      <c r="D799" s="182" t="s">
        <v>103</v>
      </c>
      <c r="E799" s="182">
        <v>1136</v>
      </c>
      <c r="F799" s="182">
        <v>2.6680079999999999</v>
      </c>
      <c r="G799" s="182">
        <v>4.9747349999999999</v>
      </c>
      <c r="H799" s="182">
        <v>2.9209478</v>
      </c>
      <c r="I799" s="182">
        <v>2.01483824</v>
      </c>
      <c r="J799" s="182">
        <v>0.48543108000000001</v>
      </c>
      <c r="K799" s="182">
        <v>2</v>
      </c>
      <c r="L799" s="182">
        <v>121.2</v>
      </c>
      <c r="M799" s="182">
        <v>121.2</v>
      </c>
      <c r="N799" s="182">
        <v>0.43</v>
      </c>
      <c r="O799" s="182">
        <v>0.43</v>
      </c>
      <c r="P799" s="182">
        <v>3</v>
      </c>
      <c r="Q799" s="182">
        <v>29.21</v>
      </c>
      <c r="R799" s="182">
        <v>0.06</v>
      </c>
    </row>
    <row r="800" spans="2:18" x14ac:dyDescent="0.2">
      <c r="B800" s="182">
        <v>8682</v>
      </c>
      <c r="C800" s="182" t="s">
        <v>743</v>
      </c>
      <c r="D800" s="182" t="s">
        <v>103</v>
      </c>
      <c r="E800" s="182">
        <v>820</v>
      </c>
      <c r="F800" s="182">
        <v>3.4404140000000001</v>
      </c>
      <c r="G800" s="182">
        <v>4.8691360000000001</v>
      </c>
      <c r="H800" s="182">
        <v>3.2366486999999999</v>
      </c>
      <c r="I800" s="182">
        <v>1.42800634</v>
      </c>
      <c r="J800" s="182">
        <v>8.4270129999999999E-2</v>
      </c>
      <c r="K800" s="182">
        <v>1</v>
      </c>
      <c r="L800" s="182">
        <v>119</v>
      </c>
      <c r="M800" s="182">
        <v>119</v>
      </c>
      <c r="N800" s="182">
        <v>0.42</v>
      </c>
      <c r="O800" s="182">
        <v>0.42</v>
      </c>
      <c r="P800" s="182">
        <v>1</v>
      </c>
      <c r="Q800" s="182">
        <v>7.02</v>
      </c>
      <c r="R800" s="182">
        <v>0.01</v>
      </c>
    </row>
    <row r="801" spans="2:18" x14ac:dyDescent="0.2">
      <c r="B801" s="182">
        <v>8675</v>
      </c>
      <c r="C801" s="182" t="s">
        <v>738</v>
      </c>
      <c r="D801" s="182" t="s">
        <v>103</v>
      </c>
      <c r="E801" s="182">
        <v>841</v>
      </c>
      <c r="F801" s="182">
        <v>4.8380799999999997</v>
      </c>
      <c r="G801" s="182">
        <v>0.65675499999999998</v>
      </c>
      <c r="H801" s="182">
        <v>2.28478286</v>
      </c>
      <c r="I801" s="182">
        <v>2.0189700000000001E-3</v>
      </c>
      <c r="J801" s="182">
        <v>0.25193258000000002</v>
      </c>
      <c r="K801" s="182">
        <v>1</v>
      </c>
      <c r="L801" s="182">
        <v>0.2</v>
      </c>
      <c r="M801" s="182">
        <v>0.2</v>
      </c>
      <c r="N801" s="182">
        <v>0</v>
      </c>
      <c r="O801" s="182">
        <v>0</v>
      </c>
      <c r="P801" s="182">
        <v>1</v>
      </c>
      <c r="Q801" s="182">
        <v>20.48</v>
      </c>
      <c r="R801" s="182">
        <v>0.05</v>
      </c>
    </row>
    <row r="802" spans="2:18" x14ac:dyDescent="0.2">
      <c r="B802" s="182" t="s">
        <v>1777</v>
      </c>
      <c r="C802" s="182" t="s">
        <v>1778</v>
      </c>
      <c r="D802" s="182" t="s">
        <v>103</v>
      </c>
      <c r="E802" s="182">
        <v>555</v>
      </c>
      <c r="F802" s="182">
        <v>3.85791</v>
      </c>
      <c r="G802" s="182">
        <v>1.06002</v>
      </c>
      <c r="H802" s="182">
        <v>1.6909145999999999</v>
      </c>
      <c r="I802" s="182">
        <v>0.19308979000000001</v>
      </c>
      <c r="J802" s="182">
        <v>0.48323653999999999</v>
      </c>
      <c r="K802" s="182">
        <v>2</v>
      </c>
      <c r="L802" s="182">
        <v>23.8</v>
      </c>
      <c r="M802" s="182">
        <v>23.8</v>
      </c>
      <c r="N802" s="182">
        <v>0.36</v>
      </c>
      <c r="O802" s="182">
        <v>0.36</v>
      </c>
      <c r="P802" s="182">
        <v>3</v>
      </c>
      <c r="Q802" s="182">
        <v>59.51</v>
      </c>
      <c r="R802" s="182">
        <v>0.14000000000000001</v>
      </c>
    </row>
    <row r="803" spans="2:18" x14ac:dyDescent="0.2">
      <c r="B803" s="182" t="s">
        <v>1775</v>
      </c>
      <c r="C803" s="182" t="s">
        <v>1776</v>
      </c>
      <c r="D803" s="182" t="s">
        <v>103</v>
      </c>
      <c r="E803" s="182">
        <v>1032</v>
      </c>
      <c r="F803" s="182">
        <v>7.3080239999999996</v>
      </c>
      <c r="G803" s="182">
        <v>1.529819</v>
      </c>
      <c r="H803" s="182">
        <v>2.5398966299999999</v>
      </c>
      <c r="I803" s="182">
        <v>2.2951907</v>
      </c>
      <c r="J803" s="182">
        <v>8.7017690400000003</v>
      </c>
      <c r="K803" s="182">
        <v>8</v>
      </c>
      <c r="L803" s="182">
        <v>152</v>
      </c>
      <c r="M803" s="182">
        <v>152</v>
      </c>
      <c r="N803" s="182">
        <v>1.37</v>
      </c>
      <c r="O803" s="182">
        <v>1.37</v>
      </c>
      <c r="P803" s="182">
        <v>14</v>
      </c>
      <c r="Q803" s="182">
        <v>576.34</v>
      </c>
      <c r="R803" s="182">
        <v>1.4</v>
      </c>
    </row>
    <row r="804" spans="2:18" x14ac:dyDescent="0.2">
      <c r="B804" s="182" t="s">
        <v>1779</v>
      </c>
      <c r="C804" s="182" t="s">
        <v>1780</v>
      </c>
      <c r="D804" s="182" t="s">
        <v>103</v>
      </c>
      <c r="E804" s="182">
        <v>1021</v>
      </c>
      <c r="F804" s="182">
        <v>4.31433</v>
      </c>
      <c r="G804" s="182">
        <v>0.63326499999999997</v>
      </c>
      <c r="H804" s="182">
        <v>2.87693639</v>
      </c>
      <c r="I804" s="182">
        <v>1.2510018300000001</v>
      </c>
      <c r="J804" s="182">
        <v>5.1044877399999997</v>
      </c>
      <c r="K804" s="182">
        <v>2</v>
      </c>
      <c r="L804" s="182">
        <v>83.7</v>
      </c>
      <c r="M804" s="182">
        <v>83.7</v>
      </c>
      <c r="N804" s="182">
        <v>1</v>
      </c>
      <c r="O804" s="182">
        <v>1</v>
      </c>
      <c r="P804" s="182">
        <v>9</v>
      </c>
      <c r="Q804" s="182">
        <v>341.72</v>
      </c>
      <c r="R804" s="182">
        <v>0.87</v>
      </c>
    </row>
    <row r="805" spans="2:18" x14ac:dyDescent="0.2">
      <c r="B805" s="182" t="s">
        <v>1781</v>
      </c>
      <c r="C805" s="182" t="s">
        <v>1782</v>
      </c>
      <c r="D805" s="182" t="s">
        <v>103</v>
      </c>
      <c r="E805" s="182">
        <v>670</v>
      </c>
      <c r="F805" s="182">
        <v>2.2944770000000001</v>
      </c>
      <c r="G805" s="182">
        <v>1.451074</v>
      </c>
      <c r="H805" s="182">
        <v>3.3896407499999999</v>
      </c>
      <c r="I805" s="182">
        <v>1.09567266</v>
      </c>
      <c r="J805" s="182">
        <v>0.11762706000000001</v>
      </c>
      <c r="K805" s="182">
        <v>2</v>
      </c>
      <c r="L805" s="182">
        <v>111.8</v>
      </c>
      <c r="M805" s="182">
        <v>111.8</v>
      </c>
      <c r="N805" s="182">
        <v>1.1100000000000001</v>
      </c>
      <c r="O805" s="182">
        <v>1.1100000000000001</v>
      </c>
      <c r="P805" s="182">
        <v>2</v>
      </c>
      <c r="Q805" s="182">
        <v>12</v>
      </c>
      <c r="R805" s="182">
        <v>0.03</v>
      </c>
    </row>
    <row r="806" spans="2:18" x14ac:dyDescent="0.2">
      <c r="B806" s="182" t="s">
        <v>1773</v>
      </c>
      <c r="C806" s="182" t="s">
        <v>1774</v>
      </c>
      <c r="D806" s="182" t="s">
        <v>103</v>
      </c>
      <c r="E806" s="182">
        <v>73</v>
      </c>
      <c r="F806" s="182">
        <v>4.9937509999999996</v>
      </c>
      <c r="G806" s="182">
        <v>2.6118000000000001</v>
      </c>
      <c r="H806" s="182">
        <v>1.7575985599999999</v>
      </c>
      <c r="I806" s="182">
        <v>0.36893055000000002</v>
      </c>
      <c r="J806" s="182">
        <v>0.47972529000000003</v>
      </c>
      <c r="K806" s="182">
        <v>7</v>
      </c>
      <c r="L806" s="182">
        <v>345.4</v>
      </c>
      <c r="M806" s="182">
        <v>345.4</v>
      </c>
      <c r="N806" s="182">
        <v>4.5599999999999996</v>
      </c>
      <c r="O806" s="182">
        <v>4.5599999999999996</v>
      </c>
      <c r="P806" s="182">
        <v>13</v>
      </c>
      <c r="Q806" s="182">
        <v>449.18</v>
      </c>
      <c r="R806" s="182">
        <v>0.99</v>
      </c>
    </row>
    <row r="807" spans="2:18" x14ac:dyDescent="0.2">
      <c r="B807" s="182" t="s">
        <v>1791</v>
      </c>
      <c r="C807" s="182" t="s">
        <v>1792</v>
      </c>
      <c r="D807" s="182" t="s">
        <v>103</v>
      </c>
      <c r="E807" s="182">
        <v>1308</v>
      </c>
      <c r="F807" s="182">
        <v>10.902030999999999</v>
      </c>
      <c r="G807" s="182">
        <v>1.2911790000000001</v>
      </c>
      <c r="H807" s="182">
        <v>3.2920916500000001</v>
      </c>
      <c r="I807" s="182">
        <v>1.90193E-3</v>
      </c>
      <c r="J807" s="182">
        <v>5.4731695699999996</v>
      </c>
      <c r="K807" s="182">
        <v>2</v>
      </c>
      <c r="L807" s="182">
        <v>0.1</v>
      </c>
      <c r="M807" s="182">
        <v>0.1</v>
      </c>
      <c r="N807" s="182">
        <v>0</v>
      </c>
      <c r="O807" s="182">
        <v>0</v>
      </c>
      <c r="P807" s="182">
        <v>17</v>
      </c>
      <c r="Q807" s="182">
        <v>286.01</v>
      </c>
      <c r="R807" s="182">
        <v>0.64</v>
      </c>
    </row>
    <row r="808" spans="2:18" x14ac:dyDescent="0.2">
      <c r="B808" s="182" t="s">
        <v>1783</v>
      </c>
      <c r="C808" s="182" t="s">
        <v>1784</v>
      </c>
      <c r="D808" s="182" t="s">
        <v>103</v>
      </c>
      <c r="E808" s="182">
        <v>995</v>
      </c>
      <c r="F808" s="182">
        <v>7.4206209999999997</v>
      </c>
      <c r="G808" s="182">
        <v>0.72430700000000003</v>
      </c>
      <c r="H808" s="182">
        <v>2.7666220799999999</v>
      </c>
      <c r="I808" s="182">
        <v>0.40916367999999997</v>
      </c>
      <c r="J808" s="182">
        <v>1.7398271199999999</v>
      </c>
      <c r="K808" s="182">
        <v>2</v>
      </c>
      <c r="L808" s="182">
        <v>28.1</v>
      </c>
      <c r="M808" s="182">
        <v>27.1</v>
      </c>
      <c r="N808" s="182">
        <v>0.04</v>
      </c>
      <c r="O808" s="182">
        <v>0.04</v>
      </c>
      <c r="P808" s="182">
        <v>3</v>
      </c>
      <c r="Q808" s="182">
        <v>119.52</v>
      </c>
      <c r="R808" s="182">
        <v>0.28000000000000003</v>
      </c>
    </row>
    <row r="809" spans="2:18" x14ac:dyDescent="0.2">
      <c r="B809" s="182" t="s">
        <v>1787</v>
      </c>
      <c r="C809" s="182" t="s">
        <v>1788</v>
      </c>
      <c r="D809" s="182" t="s">
        <v>103</v>
      </c>
      <c r="E809" s="182">
        <v>1886</v>
      </c>
      <c r="F809" s="182">
        <v>10.802948000000001</v>
      </c>
      <c r="G809" s="182">
        <v>3.533156</v>
      </c>
      <c r="H809" s="182">
        <v>3.4147901300000001</v>
      </c>
      <c r="I809" s="182">
        <v>6.0592273800000003</v>
      </c>
      <c r="J809" s="182">
        <v>6.3746844300000003</v>
      </c>
      <c r="K809" s="182">
        <v>12</v>
      </c>
      <c r="L809" s="182">
        <v>219.6</v>
      </c>
      <c r="M809" s="182">
        <v>212.5</v>
      </c>
      <c r="N809" s="182">
        <v>2.95</v>
      </c>
      <c r="O809" s="182">
        <v>2.94</v>
      </c>
      <c r="P809" s="182">
        <v>15</v>
      </c>
      <c r="Q809" s="182">
        <v>231.03</v>
      </c>
      <c r="R809" s="182">
        <v>0.54</v>
      </c>
    </row>
    <row r="810" spans="2:18" x14ac:dyDescent="0.2">
      <c r="B810" s="182" t="s">
        <v>1785</v>
      </c>
      <c r="C810" s="182" t="s">
        <v>1786</v>
      </c>
      <c r="D810" s="182" t="s">
        <v>103</v>
      </c>
      <c r="E810" s="182">
        <v>848</v>
      </c>
      <c r="F810" s="182">
        <v>8.2506930000000001</v>
      </c>
      <c r="G810" s="182">
        <v>2.9510100000000001</v>
      </c>
      <c r="H810" s="182">
        <v>2.35851626</v>
      </c>
      <c r="I810" s="182">
        <v>0.90011036</v>
      </c>
      <c r="J810" s="182">
        <v>5.6373207699999996</v>
      </c>
      <c r="K810" s="182">
        <v>5</v>
      </c>
      <c r="L810" s="182">
        <v>72.599999999999994</v>
      </c>
      <c r="M810" s="182">
        <v>72.599999999999994</v>
      </c>
      <c r="N810" s="182">
        <v>1.2</v>
      </c>
      <c r="O810" s="182">
        <v>1.2</v>
      </c>
      <c r="P810" s="182">
        <v>7</v>
      </c>
      <c r="Q810" s="182">
        <v>454.39</v>
      </c>
      <c r="R810" s="182">
        <v>1.1100000000000001</v>
      </c>
    </row>
    <row r="811" spans="2:18" x14ac:dyDescent="0.2">
      <c r="B811" s="182" t="s">
        <v>1789</v>
      </c>
      <c r="C811" s="182" t="s">
        <v>1790</v>
      </c>
      <c r="D811" s="182" t="s">
        <v>103</v>
      </c>
      <c r="E811" s="182">
        <v>1583</v>
      </c>
      <c r="F811" s="182">
        <v>7.6081349999999999</v>
      </c>
      <c r="G811" s="182">
        <v>0.77453000000000005</v>
      </c>
      <c r="H811" s="182">
        <v>2.6065805800000001</v>
      </c>
      <c r="I811" s="182">
        <v>1.69287871</v>
      </c>
      <c r="J811" s="182">
        <v>0.34322522999999999</v>
      </c>
      <c r="K811" s="182">
        <v>5</v>
      </c>
      <c r="L811" s="182">
        <v>73.099999999999994</v>
      </c>
      <c r="M811" s="182">
        <v>68.400000000000006</v>
      </c>
      <c r="N811" s="182">
        <v>1.06</v>
      </c>
      <c r="O811" s="182">
        <v>1.05</v>
      </c>
      <c r="P811" s="182">
        <v>5</v>
      </c>
      <c r="Q811" s="182">
        <v>14.82</v>
      </c>
      <c r="R811" s="182">
        <v>0.04</v>
      </c>
    </row>
    <row r="812" spans="2:18" x14ac:dyDescent="0.2">
      <c r="B812" s="182" t="s">
        <v>569</v>
      </c>
      <c r="C812" s="182" t="s">
        <v>570</v>
      </c>
      <c r="D812" s="182" t="s">
        <v>237</v>
      </c>
      <c r="E812" s="182">
        <v>389</v>
      </c>
      <c r="F812" s="182">
        <v>20.657485000000001</v>
      </c>
      <c r="G812" s="182">
        <v>0.36720999999999998</v>
      </c>
      <c r="H812" s="182">
        <v>0.87813244000000001</v>
      </c>
      <c r="I812" s="182">
        <v>0.14328848999999999</v>
      </c>
      <c r="J812" s="182">
        <v>0.68337811000000004</v>
      </c>
      <c r="K812" s="182">
        <v>1</v>
      </c>
      <c r="L812" s="182">
        <v>25.2</v>
      </c>
      <c r="M812" s="182"/>
      <c r="N812" s="182">
        <v>0.21</v>
      </c>
      <c r="O812" s="182"/>
      <c r="P812" s="182">
        <v>3</v>
      </c>
      <c r="Q812" s="182">
        <v>120.08</v>
      </c>
      <c r="R812" s="182">
        <v>0.23</v>
      </c>
    </row>
    <row r="813" spans="2:18" x14ac:dyDescent="0.2">
      <c r="B813" s="182" t="s">
        <v>571</v>
      </c>
      <c r="C813" s="182" t="s">
        <v>572</v>
      </c>
      <c r="D813" s="182" t="s">
        <v>237</v>
      </c>
      <c r="E813" s="182">
        <v>219</v>
      </c>
      <c r="F813" s="182">
        <v>42.056570999999998</v>
      </c>
      <c r="G813" s="182">
        <v>0.17075000000000001</v>
      </c>
      <c r="H813" s="182">
        <v>1.4405639800000001</v>
      </c>
      <c r="I813" s="182">
        <v>0.61520123000000004</v>
      </c>
      <c r="J813" s="182">
        <v>0.36078151000000003</v>
      </c>
      <c r="K813" s="182">
        <v>11</v>
      </c>
      <c r="L813" s="182">
        <v>192</v>
      </c>
      <c r="M813" s="182">
        <v>192</v>
      </c>
      <c r="N813" s="182">
        <v>1.26</v>
      </c>
      <c r="O813" s="182">
        <v>1.26</v>
      </c>
      <c r="P813" s="182">
        <v>3</v>
      </c>
      <c r="Q813" s="182">
        <v>112.6</v>
      </c>
      <c r="R813" s="182">
        <v>0.25</v>
      </c>
    </row>
    <row r="814" spans="2:18" x14ac:dyDescent="0.2">
      <c r="B814" s="182" t="s">
        <v>567</v>
      </c>
      <c r="C814" s="182" t="s">
        <v>568</v>
      </c>
      <c r="D814" s="182" t="s">
        <v>237</v>
      </c>
      <c r="E814" s="182">
        <v>628</v>
      </c>
      <c r="F814" s="182">
        <v>23.831772999999998</v>
      </c>
      <c r="G814" s="182">
        <v>0.42908800000000002</v>
      </c>
      <c r="H814" s="182">
        <v>1.6213727600000001</v>
      </c>
      <c r="I814" s="182">
        <v>3.0635699999999998E-2</v>
      </c>
      <c r="J814" s="182">
        <v>1.9750810000000001E-2</v>
      </c>
      <c r="K814" s="182">
        <v>6</v>
      </c>
      <c r="L814" s="182">
        <v>3.3</v>
      </c>
      <c r="M814" s="182">
        <v>3.3</v>
      </c>
      <c r="N814" s="182">
        <v>0.01</v>
      </c>
      <c r="O814" s="182">
        <v>0.01</v>
      </c>
      <c r="P814" s="182">
        <v>1</v>
      </c>
      <c r="Q814" s="182">
        <v>2.15</v>
      </c>
      <c r="R814" s="182">
        <v>0</v>
      </c>
    </row>
    <row r="815" spans="2:18" x14ac:dyDescent="0.2">
      <c r="B815" s="182">
        <v>25741</v>
      </c>
      <c r="C815" s="182" t="s">
        <v>839</v>
      </c>
      <c r="D815" s="182" t="s">
        <v>103</v>
      </c>
      <c r="E815" s="182">
        <v>649</v>
      </c>
      <c r="F815" s="182">
        <v>1.9715400000000001</v>
      </c>
      <c r="G815" s="182">
        <v>2.34741</v>
      </c>
      <c r="H815" s="182">
        <v>3.6716186199999998</v>
      </c>
      <c r="I815" s="182">
        <v>1.06697503</v>
      </c>
      <c r="J815" s="182">
        <v>0.67328325</v>
      </c>
      <c r="K815" s="182">
        <v>12</v>
      </c>
      <c r="L815" s="182">
        <v>112.4</v>
      </c>
      <c r="M815" s="182">
        <v>112.4</v>
      </c>
      <c r="N815" s="182">
        <v>0.89</v>
      </c>
      <c r="O815" s="182">
        <v>0.89</v>
      </c>
      <c r="P815" s="182">
        <v>7</v>
      </c>
      <c r="Q815" s="182">
        <v>70.91</v>
      </c>
      <c r="R815" s="182">
        <v>0.18</v>
      </c>
    </row>
    <row r="816" spans="2:18" x14ac:dyDescent="0.2">
      <c r="B816" s="182">
        <v>25737</v>
      </c>
      <c r="C816" s="182" t="s">
        <v>835</v>
      </c>
      <c r="D816" s="182" t="s">
        <v>103</v>
      </c>
      <c r="E816" s="182">
        <v>594</v>
      </c>
      <c r="F816" s="182"/>
      <c r="G816" s="182">
        <v>5.4756429999999998</v>
      </c>
      <c r="H816" s="182">
        <v>1.8099930900000001</v>
      </c>
      <c r="I816" s="182">
        <v>0.29945857999999997</v>
      </c>
      <c r="J816" s="182">
        <v>0</v>
      </c>
      <c r="K816" s="182">
        <v>2</v>
      </c>
      <c r="L816" s="182">
        <v>34.5</v>
      </c>
      <c r="M816" s="182">
        <v>34.5</v>
      </c>
      <c r="N816" s="182">
        <v>1.02</v>
      </c>
      <c r="O816" s="182">
        <v>1.02</v>
      </c>
      <c r="P816" s="182"/>
      <c r="Q816" s="182"/>
      <c r="R816" s="182"/>
    </row>
    <row r="817" spans="2:18" x14ac:dyDescent="0.2">
      <c r="B817" s="182">
        <v>53807</v>
      </c>
      <c r="C817" s="182" t="s">
        <v>977</v>
      </c>
      <c r="D817" s="182" t="s">
        <v>103</v>
      </c>
      <c r="E817" s="182">
        <v>140</v>
      </c>
      <c r="F817" s="182">
        <v>4.3661599999999998</v>
      </c>
      <c r="G817" s="182">
        <v>3.1185499999999999</v>
      </c>
      <c r="H817" s="182">
        <v>0.28578838000000001</v>
      </c>
      <c r="I817" s="182">
        <v>3.3912879999999999E-2</v>
      </c>
      <c r="J817" s="182">
        <v>0.60920284000000002</v>
      </c>
      <c r="K817" s="182">
        <v>3</v>
      </c>
      <c r="L817" s="182">
        <v>16.600000000000001</v>
      </c>
      <c r="M817" s="182">
        <v>16.600000000000001</v>
      </c>
      <c r="N817" s="182">
        <v>0.17</v>
      </c>
      <c r="O817" s="182">
        <v>0.17</v>
      </c>
      <c r="P817" s="182">
        <v>5</v>
      </c>
      <c r="Q817" s="182">
        <v>297.43</v>
      </c>
      <c r="R817" s="182">
        <v>0.56999999999999995</v>
      </c>
    </row>
    <row r="818" spans="2:18" x14ac:dyDescent="0.2">
      <c r="B818" s="182">
        <v>53803</v>
      </c>
      <c r="C818" s="182" t="s">
        <v>976</v>
      </c>
      <c r="D818" s="182" t="s">
        <v>103</v>
      </c>
      <c r="E818" s="182">
        <v>807</v>
      </c>
      <c r="F818" s="182">
        <v>6.855E-2</v>
      </c>
      <c r="G818" s="182">
        <v>5.4913959999999999</v>
      </c>
      <c r="H818" s="182">
        <v>3.8901514700000002</v>
      </c>
      <c r="I818" s="182">
        <v>1.4483899999999999E-3</v>
      </c>
      <c r="J818" s="182">
        <v>0</v>
      </c>
      <c r="K818" s="182">
        <v>1</v>
      </c>
      <c r="L818" s="182">
        <v>0.1</v>
      </c>
      <c r="M818" s="182">
        <v>0.1</v>
      </c>
      <c r="N818" s="182">
        <v>0</v>
      </c>
      <c r="O818" s="182">
        <v>0</v>
      </c>
      <c r="P818" s="182"/>
      <c r="Q818" s="182"/>
      <c r="R818" s="182"/>
    </row>
    <row r="819" spans="2:18" x14ac:dyDescent="0.2">
      <c r="B819" s="182">
        <v>25740</v>
      </c>
      <c r="C819" s="182" t="s">
        <v>838</v>
      </c>
      <c r="D819" s="182" t="s">
        <v>103</v>
      </c>
      <c r="E819" s="182">
        <v>1190</v>
      </c>
      <c r="F819" s="182">
        <v>0.21129000000000001</v>
      </c>
      <c r="G819" s="182">
        <v>9.5220280000000006</v>
      </c>
      <c r="H819" s="182">
        <v>3.41155119</v>
      </c>
      <c r="I819" s="182">
        <v>0.69748964000000002</v>
      </c>
      <c r="J819" s="182">
        <v>0.63465943999999996</v>
      </c>
      <c r="K819" s="182">
        <v>3</v>
      </c>
      <c r="L819" s="182">
        <v>40.1</v>
      </c>
      <c r="M819" s="182">
        <v>40.1</v>
      </c>
      <c r="N819" s="182">
        <v>0.96</v>
      </c>
      <c r="O819" s="182">
        <v>0.96</v>
      </c>
      <c r="P819" s="182">
        <v>2</v>
      </c>
      <c r="Q819" s="182">
        <v>36.450000000000003</v>
      </c>
      <c r="R819" s="182">
        <v>0.09</v>
      </c>
    </row>
    <row r="820" spans="2:18" x14ac:dyDescent="0.2">
      <c r="B820" s="182">
        <v>53809</v>
      </c>
      <c r="C820" s="182" t="s">
        <v>978</v>
      </c>
      <c r="D820" s="182" t="s">
        <v>103</v>
      </c>
      <c r="E820" s="182">
        <v>40</v>
      </c>
      <c r="F820" s="182"/>
      <c r="G820" s="182">
        <v>3.1862400000000002</v>
      </c>
      <c r="H820" s="182">
        <v>1.88753701</v>
      </c>
      <c r="I820" s="182">
        <v>0</v>
      </c>
      <c r="J820" s="182">
        <v>1.75563E-3</v>
      </c>
      <c r="K820" s="182"/>
      <c r="L820" s="182"/>
      <c r="M820" s="182"/>
      <c r="N820" s="182"/>
      <c r="O820" s="182"/>
      <c r="P820" s="182">
        <v>1</v>
      </c>
      <c r="Q820" s="182">
        <v>3</v>
      </c>
      <c r="R820" s="182">
        <v>0.1</v>
      </c>
    </row>
    <row r="821" spans="2:18" x14ac:dyDescent="0.2">
      <c r="B821" s="182">
        <v>25744</v>
      </c>
      <c r="C821" s="182" t="s">
        <v>253</v>
      </c>
      <c r="D821" s="182" t="s">
        <v>237</v>
      </c>
      <c r="E821" s="182">
        <v>533</v>
      </c>
      <c r="F821" s="182">
        <v>10.363293000000001</v>
      </c>
      <c r="G821" s="182">
        <v>4.9429499999999997</v>
      </c>
      <c r="H821" s="182">
        <v>1.8966822400000001</v>
      </c>
      <c r="I821" s="182">
        <v>2.3389106700000002</v>
      </c>
      <c r="J821" s="182">
        <v>0.7079569</v>
      </c>
      <c r="K821" s="182">
        <v>7</v>
      </c>
      <c r="L821" s="182">
        <v>299.89999999999998</v>
      </c>
      <c r="M821" s="182">
        <v>299.89999999999998</v>
      </c>
      <c r="N821" s="182">
        <v>3.32</v>
      </c>
      <c r="O821" s="182">
        <v>3.32</v>
      </c>
      <c r="P821" s="182">
        <v>12</v>
      </c>
      <c r="Q821" s="182">
        <v>90.79</v>
      </c>
      <c r="R821" s="182">
        <v>0.18</v>
      </c>
    </row>
    <row r="822" spans="2:18" x14ac:dyDescent="0.2">
      <c r="B822" s="182">
        <v>25739</v>
      </c>
      <c r="C822" s="182" t="s">
        <v>837</v>
      </c>
      <c r="D822" s="182" t="s">
        <v>103</v>
      </c>
      <c r="E822" s="182">
        <v>12</v>
      </c>
      <c r="F822" s="182">
        <v>0.14904000000000001</v>
      </c>
      <c r="G822" s="182">
        <v>0.11437</v>
      </c>
      <c r="H822" s="182">
        <v>0.25358955999999999</v>
      </c>
      <c r="I822" s="182">
        <v>0</v>
      </c>
      <c r="J822" s="182">
        <v>1.4931614200000001</v>
      </c>
      <c r="K822" s="182"/>
      <c r="L822" s="182"/>
      <c r="M822" s="182"/>
      <c r="N822" s="182"/>
      <c r="O822" s="182"/>
      <c r="P822" s="182">
        <v>8</v>
      </c>
      <c r="Q822" s="182">
        <v>8505</v>
      </c>
      <c r="R822" s="182">
        <v>15.25</v>
      </c>
    </row>
    <row r="823" spans="2:18" x14ac:dyDescent="0.2">
      <c r="B823" s="182">
        <v>25746</v>
      </c>
      <c r="C823" s="182" t="s">
        <v>840</v>
      </c>
      <c r="D823" s="182" t="s">
        <v>103</v>
      </c>
      <c r="E823" s="182">
        <v>1023</v>
      </c>
      <c r="F823" s="182">
        <v>2.5902750000000001</v>
      </c>
      <c r="G823" s="182">
        <v>6.556114</v>
      </c>
      <c r="H823" s="182">
        <v>3.27761171</v>
      </c>
      <c r="I823" s="182">
        <v>3.5113000000000001E-4</v>
      </c>
      <c r="J823" s="182">
        <v>3.204021E-2</v>
      </c>
      <c r="K823" s="182">
        <v>1</v>
      </c>
      <c r="L823" s="182">
        <v>0</v>
      </c>
      <c r="M823" s="182">
        <v>0</v>
      </c>
      <c r="N823" s="182">
        <v>0</v>
      </c>
      <c r="O823" s="182">
        <v>0</v>
      </c>
      <c r="P823" s="182">
        <v>2</v>
      </c>
      <c r="Q823" s="182">
        <v>2.14</v>
      </c>
      <c r="R823" s="182">
        <v>0</v>
      </c>
    </row>
    <row r="824" spans="2:18" x14ac:dyDescent="0.2">
      <c r="B824" s="182">
        <v>25738</v>
      </c>
      <c r="C824" s="182" t="s">
        <v>836</v>
      </c>
      <c r="D824" s="182" t="s">
        <v>103</v>
      </c>
      <c r="E824" s="182">
        <v>986</v>
      </c>
      <c r="F824" s="182">
        <v>1.8515280000000001</v>
      </c>
      <c r="G824" s="182">
        <v>4.7153070000000001</v>
      </c>
      <c r="H824" s="182">
        <v>2.4768326599999999</v>
      </c>
      <c r="I824" s="182">
        <v>0.48980805999999999</v>
      </c>
      <c r="J824" s="182">
        <v>0</v>
      </c>
      <c r="K824" s="182">
        <v>1</v>
      </c>
      <c r="L824" s="182">
        <v>34</v>
      </c>
      <c r="M824" s="182">
        <v>34</v>
      </c>
      <c r="N824" s="182">
        <v>1</v>
      </c>
      <c r="O824" s="182">
        <v>1</v>
      </c>
      <c r="P824" s="182"/>
      <c r="Q824" s="182"/>
      <c r="R824" s="182"/>
    </row>
    <row r="825" spans="2:18" x14ac:dyDescent="0.2">
      <c r="B825" s="182" t="s">
        <v>1098</v>
      </c>
      <c r="C825" s="182" t="s">
        <v>1099</v>
      </c>
      <c r="D825" s="182" t="s">
        <v>103</v>
      </c>
      <c r="E825" s="182">
        <v>1281</v>
      </c>
      <c r="F825" s="182">
        <v>5.0026419999999998</v>
      </c>
      <c r="G825" s="182">
        <v>1.57423</v>
      </c>
      <c r="H825" s="182">
        <v>3.8617631600000002</v>
      </c>
      <c r="I825" s="182">
        <v>1.7955244100000001</v>
      </c>
      <c r="J825" s="182">
        <v>0</v>
      </c>
      <c r="K825" s="182">
        <v>2</v>
      </c>
      <c r="L825" s="182">
        <v>95.8</v>
      </c>
      <c r="M825" s="182">
        <v>95.8</v>
      </c>
      <c r="N825" s="182">
        <v>1.01</v>
      </c>
      <c r="O825" s="182">
        <v>1.01</v>
      </c>
      <c r="P825" s="182"/>
      <c r="Q825" s="182"/>
      <c r="R825" s="182"/>
    </row>
    <row r="826" spans="2:18" x14ac:dyDescent="0.2">
      <c r="B826" s="182" t="s">
        <v>1100</v>
      </c>
      <c r="C826" s="182" t="s">
        <v>1101</v>
      </c>
      <c r="D826" s="182" t="s">
        <v>103</v>
      </c>
      <c r="E826" s="182">
        <v>650</v>
      </c>
      <c r="F826" s="182">
        <v>3.463568</v>
      </c>
      <c r="G826" s="182">
        <v>1.2288250000000001</v>
      </c>
      <c r="H826" s="182">
        <v>4.1302137200000004</v>
      </c>
      <c r="I826" s="182">
        <v>2.0198497500000001</v>
      </c>
      <c r="J826" s="182">
        <v>0</v>
      </c>
      <c r="K826" s="182">
        <v>2</v>
      </c>
      <c r="L826" s="182">
        <v>212.4</v>
      </c>
      <c r="M826" s="182">
        <v>212.4</v>
      </c>
      <c r="N826" s="182">
        <v>1.03</v>
      </c>
      <c r="O826" s="182">
        <v>1.03</v>
      </c>
      <c r="P826" s="182"/>
      <c r="Q826" s="182"/>
      <c r="R826" s="182"/>
    </row>
    <row r="827" spans="2:18" x14ac:dyDescent="0.2">
      <c r="B827" s="182" t="s">
        <v>1090</v>
      </c>
      <c r="C827" s="182" t="s">
        <v>1091</v>
      </c>
      <c r="D827" s="182" t="s">
        <v>103</v>
      </c>
      <c r="E827" s="182">
        <v>49</v>
      </c>
      <c r="F827" s="182">
        <v>3.5264639999999998</v>
      </c>
      <c r="G827" s="182">
        <v>0.97090699999999996</v>
      </c>
      <c r="H827" s="182">
        <v>1.82961723</v>
      </c>
      <c r="I827" s="182">
        <v>5.6619000000000001E-3</v>
      </c>
      <c r="J827" s="182">
        <v>0</v>
      </c>
      <c r="K827" s="182">
        <v>2</v>
      </c>
      <c r="L827" s="182">
        <v>7.9</v>
      </c>
      <c r="M827" s="182">
        <v>7.9</v>
      </c>
      <c r="N827" s="182">
        <v>1.04</v>
      </c>
      <c r="O827" s="182">
        <v>1.04</v>
      </c>
      <c r="P827" s="182"/>
      <c r="Q827" s="182"/>
      <c r="R827" s="182"/>
    </row>
    <row r="828" spans="2:18" x14ac:dyDescent="0.2">
      <c r="B828" s="182" t="s">
        <v>1096</v>
      </c>
      <c r="C828" s="182" t="s">
        <v>1097</v>
      </c>
      <c r="D828" s="182" t="s">
        <v>103</v>
      </c>
      <c r="E828" s="182">
        <v>177</v>
      </c>
      <c r="F828" s="182">
        <v>2.139462</v>
      </c>
      <c r="G828" s="182">
        <v>0.72253000000000001</v>
      </c>
      <c r="H828" s="182">
        <v>1.31234026</v>
      </c>
      <c r="I828" s="182">
        <v>0</v>
      </c>
      <c r="J828" s="182">
        <v>0.44944071000000002</v>
      </c>
      <c r="K828" s="182"/>
      <c r="L828" s="182"/>
      <c r="M828" s="182"/>
      <c r="N828" s="182"/>
      <c r="O828" s="182"/>
      <c r="P828" s="182">
        <v>1</v>
      </c>
      <c r="Q828" s="182">
        <v>173.56</v>
      </c>
      <c r="R828" s="182">
        <v>0.36</v>
      </c>
    </row>
    <row r="829" spans="2:18" x14ac:dyDescent="0.2">
      <c r="B829" s="182" t="s">
        <v>1094</v>
      </c>
      <c r="C829" s="182" t="s">
        <v>1095</v>
      </c>
      <c r="D829" s="182" t="s">
        <v>103</v>
      </c>
      <c r="E829" s="182">
        <v>987</v>
      </c>
      <c r="F829" s="182">
        <v>6.6741919999999997</v>
      </c>
      <c r="G829" s="182">
        <v>1.2605550000000001</v>
      </c>
      <c r="H829" s="182">
        <v>4.1197348099999997</v>
      </c>
      <c r="I829" s="182">
        <v>2.01645553</v>
      </c>
      <c r="J829" s="182">
        <v>2.3077727000000001</v>
      </c>
      <c r="K829" s="182">
        <v>4</v>
      </c>
      <c r="L829" s="182">
        <v>139.6</v>
      </c>
      <c r="M829" s="182">
        <v>139.6</v>
      </c>
      <c r="N829" s="182">
        <v>2.0299999999999998</v>
      </c>
      <c r="O829" s="182">
        <v>2.0299999999999998</v>
      </c>
      <c r="P829" s="182">
        <v>6</v>
      </c>
      <c r="Q829" s="182">
        <v>159.82</v>
      </c>
      <c r="R829" s="182">
        <v>0.33</v>
      </c>
    </row>
    <row r="830" spans="2:18" x14ac:dyDescent="0.2">
      <c r="B830" s="182" t="s">
        <v>1084</v>
      </c>
      <c r="C830" s="182" t="s">
        <v>1085</v>
      </c>
      <c r="D830" s="182" t="s">
        <v>103</v>
      </c>
      <c r="E830" s="182">
        <v>58</v>
      </c>
      <c r="F830" s="182">
        <v>1.8025009999999999</v>
      </c>
      <c r="G830" s="182">
        <v>1.3273649999999999</v>
      </c>
      <c r="H830" s="182">
        <v>3.5247233900000001</v>
      </c>
      <c r="I830" s="182">
        <v>1.183586E-2</v>
      </c>
      <c r="J830" s="182">
        <v>0</v>
      </c>
      <c r="K830" s="182">
        <v>2</v>
      </c>
      <c r="L830" s="182">
        <v>13.9</v>
      </c>
      <c r="M830" s="182">
        <v>13.9</v>
      </c>
      <c r="N830" s="182">
        <v>0.22</v>
      </c>
      <c r="O830" s="182">
        <v>0.22</v>
      </c>
      <c r="P830" s="182"/>
      <c r="Q830" s="182"/>
      <c r="R830" s="182"/>
    </row>
    <row r="831" spans="2:18" x14ac:dyDescent="0.2">
      <c r="B831" s="182" t="s">
        <v>1088</v>
      </c>
      <c r="C831" s="182" t="s">
        <v>1089</v>
      </c>
      <c r="D831" s="182" t="s">
        <v>103</v>
      </c>
      <c r="E831" s="182">
        <v>644</v>
      </c>
      <c r="F831" s="182">
        <v>2.9134829999999998</v>
      </c>
      <c r="G831" s="182">
        <v>1.482397</v>
      </c>
      <c r="H831" s="182">
        <v>1.5539267000000001</v>
      </c>
      <c r="I831" s="182">
        <v>2.9494550000000001E-2</v>
      </c>
      <c r="J831" s="182">
        <v>0.25807728000000002</v>
      </c>
      <c r="K831" s="182">
        <v>2</v>
      </c>
      <c r="L831" s="182">
        <v>3.1</v>
      </c>
      <c r="M831" s="182">
        <v>3.1</v>
      </c>
      <c r="N831" s="182">
        <v>0.03</v>
      </c>
      <c r="O831" s="182">
        <v>0.03</v>
      </c>
      <c r="P831" s="182">
        <v>1</v>
      </c>
      <c r="Q831" s="182">
        <v>27.39</v>
      </c>
      <c r="R831" s="182">
        <v>7.0000000000000007E-2</v>
      </c>
    </row>
    <row r="832" spans="2:18" x14ac:dyDescent="0.2">
      <c r="B832" s="182" t="s">
        <v>1086</v>
      </c>
      <c r="C832" s="182" t="s">
        <v>1087</v>
      </c>
      <c r="D832" s="182" t="s">
        <v>103</v>
      </c>
      <c r="E832" s="182">
        <v>259</v>
      </c>
      <c r="F832" s="182">
        <v>2.9507699999999999</v>
      </c>
      <c r="G832" s="182">
        <v>2.8008280000000001</v>
      </c>
      <c r="H832" s="182">
        <v>4.1294516100000003</v>
      </c>
      <c r="I832" s="182">
        <v>0</v>
      </c>
      <c r="J832" s="182">
        <v>0.58813530000000003</v>
      </c>
      <c r="K832" s="182"/>
      <c r="L832" s="182"/>
      <c r="M832" s="182"/>
      <c r="N832" s="182"/>
      <c r="O832" s="182"/>
      <c r="P832" s="182">
        <v>5</v>
      </c>
      <c r="Q832" s="182">
        <v>155.21</v>
      </c>
      <c r="R832" s="182">
        <v>0.34</v>
      </c>
    </row>
    <row r="833" spans="2:18" x14ac:dyDescent="0.2">
      <c r="B833" s="182" t="s">
        <v>1092</v>
      </c>
      <c r="C833" s="182" t="s">
        <v>1093</v>
      </c>
      <c r="D833" s="182" t="s">
        <v>103</v>
      </c>
      <c r="E833" s="182">
        <v>875</v>
      </c>
      <c r="F833" s="182">
        <v>5.3196760000000003</v>
      </c>
      <c r="G833" s="182">
        <v>0.93473200000000001</v>
      </c>
      <c r="H833" s="182">
        <v>2.8742690299999998</v>
      </c>
      <c r="I833" s="182">
        <v>7.4277679999999999E-2</v>
      </c>
      <c r="J833" s="182">
        <v>0.17775731</v>
      </c>
      <c r="K833" s="182">
        <v>1</v>
      </c>
      <c r="L833" s="182">
        <v>5.8</v>
      </c>
      <c r="M833" s="182">
        <v>5.8</v>
      </c>
      <c r="N833" s="182">
        <v>0.06</v>
      </c>
      <c r="O833" s="182">
        <v>0.06</v>
      </c>
      <c r="P833" s="182">
        <v>1</v>
      </c>
      <c r="Q833" s="182">
        <v>13.89</v>
      </c>
      <c r="R833" s="182">
        <v>0.03</v>
      </c>
    </row>
    <row r="834" spans="2:18" x14ac:dyDescent="0.2">
      <c r="B834" s="182" t="s">
        <v>1082</v>
      </c>
      <c r="C834" s="182" t="s">
        <v>1083</v>
      </c>
      <c r="D834" s="182" t="s">
        <v>103</v>
      </c>
      <c r="E834" s="182">
        <v>1534</v>
      </c>
      <c r="F834" s="182">
        <v>6.9657020000000003</v>
      </c>
      <c r="G834" s="182">
        <v>2.0153729999999999</v>
      </c>
      <c r="H834" s="182">
        <v>3.2374108100000001</v>
      </c>
      <c r="I834" s="182">
        <v>0</v>
      </c>
      <c r="J834" s="182">
        <v>0.14747273</v>
      </c>
      <c r="K834" s="182"/>
      <c r="L834" s="182"/>
      <c r="M834" s="182"/>
      <c r="N834" s="182"/>
      <c r="O834" s="182"/>
      <c r="P834" s="182">
        <v>1</v>
      </c>
      <c r="Q834" s="182">
        <v>6.57</v>
      </c>
      <c r="R834" s="182">
        <v>0.02</v>
      </c>
    </row>
    <row r="835" spans="2:18" x14ac:dyDescent="0.2">
      <c r="B835" s="182" t="s">
        <v>1102</v>
      </c>
      <c r="C835" s="182" t="s">
        <v>1103</v>
      </c>
      <c r="D835" s="182" t="s">
        <v>103</v>
      </c>
      <c r="E835" s="182">
        <v>1700</v>
      </c>
      <c r="F835" s="182">
        <v>8.3315819999999992</v>
      </c>
      <c r="G835" s="182">
        <v>1.6832339999999999</v>
      </c>
      <c r="H835" s="182">
        <v>3.60207678</v>
      </c>
      <c r="I835" s="182">
        <v>2.6276919699999999</v>
      </c>
      <c r="J835" s="182">
        <v>4.1257250000000002E-2</v>
      </c>
      <c r="K835" s="182">
        <v>5</v>
      </c>
      <c r="L835" s="182">
        <v>105.7</v>
      </c>
      <c r="M835" s="182">
        <v>105.7</v>
      </c>
      <c r="N835" s="182">
        <v>2.06</v>
      </c>
      <c r="O835" s="182">
        <v>2.06</v>
      </c>
      <c r="P835" s="182">
        <v>2</v>
      </c>
      <c r="Q835" s="182">
        <v>1.66</v>
      </c>
      <c r="R835" s="182">
        <v>0</v>
      </c>
    </row>
    <row r="836" spans="2:18" x14ac:dyDescent="0.2">
      <c r="B836" s="182">
        <v>49001</v>
      </c>
      <c r="C836" s="182" t="s">
        <v>950</v>
      </c>
      <c r="D836" s="182" t="s">
        <v>103</v>
      </c>
      <c r="E836" s="182">
        <v>833</v>
      </c>
      <c r="F836" s="182">
        <v>1.6388769999999999</v>
      </c>
      <c r="G836" s="182">
        <v>5.0208430000000002</v>
      </c>
      <c r="H836" s="182">
        <v>1.54058991</v>
      </c>
      <c r="I836" s="182">
        <v>7.7540200000000004E-3</v>
      </c>
      <c r="J836" s="182">
        <v>0</v>
      </c>
      <c r="K836" s="182">
        <v>1</v>
      </c>
      <c r="L836" s="182">
        <v>0.6</v>
      </c>
      <c r="M836" s="182">
        <v>0.6</v>
      </c>
      <c r="N836" s="182">
        <v>0</v>
      </c>
      <c r="O836" s="182">
        <v>0</v>
      </c>
      <c r="P836" s="182"/>
      <c r="Q836" s="182"/>
      <c r="R836" s="182"/>
    </row>
    <row r="837" spans="2:18" x14ac:dyDescent="0.2">
      <c r="B837" s="182" t="s">
        <v>1104</v>
      </c>
      <c r="C837" s="182" t="s">
        <v>1105</v>
      </c>
      <c r="D837" s="182" t="s">
        <v>103</v>
      </c>
      <c r="E837" s="182">
        <v>366</v>
      </c>
      <c r="F837" s="182">
        <v>0.473277</v>
      </c>
      <c r="G837" s="182">
        <v>2.5946400000000001</v>
      </c>
      <c r="H837" s="182">
        <v>3.91129981</v>
      </c>
      <c r="I837" s="182">
        <v>8.8074E-3</v>
      </c>
      <c r="J837" s="182">
        <v>0</v>
      </c>
      <c r="K837" s="182">
        <v>1</v>
      </c>
      <c r="L837" s="182">
        <v>1.6</v>
      </c>
      <c r="M837" s="182">
        <v>1.6</v>
      </c>
      <c r="N837" s="182">
        <v>0.02</v>
      </c>
      <c r="O837" s="182">
        <v>0.02</v>
      </c>
      <c r="P837" s="182"/>
      <c r="Q837" s="182"/>
      <c r="R837" s="182"/>
    </row>
    <row r="838" spans="2:18" x14ac:dyDescent="0.2">
      <c r="B838" s="182" t="s">
        <v>1112</v>
      </c>
      <c r="C838" s="182" t="s">
        <v>1113</v>
      </c>
      <c r="D838" s="182" t="s">
        <v>103</v>
      </c>
      <c r="E838" s="182">
        <v>1065</v>
      </c>
      <c r="F838" s="182">
        <v>2.0648409999999999</v>
      </c>
      <c r="G838" s="182">
        <v>4.4820570000000002</v>
      </c>
      <c r="H838" s="182">
        <v>2.9906801700000001</v>
      </c>
      <c r="I838" s="182">
        <v>0</v>
      </c>
      <c r="J838" s="182">
        <v>0.37394871000000002</v>
      </c>
      <c r="K838" s="182"/>
      <c r="L838" s="182"/>
      <c r="M838" s="182"/>
      <c r="N838" s="182"/>
      <c r="O838" s="182"/>
      <c r="P838" s="182">
        <v>2</v>
      </c>
      <c r="Q838" s="182">
        <v>24</v>
      </c>
      <c r="R838" s="182">
        <v>7.0000000000000007E-2</v>
      </c>
    </row>
    <row r="839" spans="2:18" x14ac:dyDescent="0.2">
      <c r="B839" s="182" t="s">
        <v>1110</v>
      </c>
      <c r="C839" s="182" t="s">
        <v>1111</v>
      </c>
      <c r="D839" s="182" t="s">
        <v>103</v>
      </c>
      <c r="E839" s="182">
        <v>1260</v>
      </c>
      <c r="F839" s="182">
        <v>2.6841539999999999</v>
      </c>
      <c r="G839" s="182">
        <v>4.5691170000000003</v>
      </c>
      <c r="H839" s="182">
        <v>2.97277076</v>
      </c>
      <c r="I839" s="182">
        <v>0.12080182</v>
      </c>
      <c r="J839" s="182">
        <v>0</v>
      </c>
      <c r="K839" s="182">
        <v>3</v>
      </c>
      <c r="L839" s="182">
        <v>6.6</v>
      </c>
      <c r="M839" s="182">
        <v>6.6</v>
      </c>
      <c r="N839" s="182">
        <v>0.03</v>
      </c>
      <c r="O839" s="182">
        <v>0.03</v>
      </c>
      <c r="P839" s="182"/>
      <c r="Q839" s="182"/>
      <c r="R839" s="182"/>
    </row>
    <row r="840" spans="2:18" x14ac:dyDescent="0.2">
      <c r="B840" s="182">
        <v>49010</v>
      </c>
      <c r="C840" s="182" t="s">
        <v>953</v>
      </c>
      <c r="D840" s="182" t="s">
        <v>103</v>
      </c>
      <c r="E840" s="182">
        <v>878</v>
      </c>
      <c r="F840" s="182">
        <v>3.8396240000000001</v>
      </c>
      <c r="G840" s="182">
        <v>3.5012560000000001</v>
      </c>
      <c r="H840" s="182">
        <v>1.57431294</v>
      </c>
      <c r="I840" s="182">
        <v>3.4088399999999998E-3</v>
      </c>
      <c r="J840" s="182">
        <v>0.28441169999999999</v>
      </c>
      <c r="K840" s="182">
        <v>1</v>
      </c>
      <c r="L840" s="182">
        <v>0.3</v>
      </c>
      <c r="M840" s="182">
        <v>0.3</v>
      </c>
      <c r="N840" s="182">
        <v>0</v>
      </c>
      <c r="O840" s="182">
        <v>0</v>
      </c>
      <c r="P840" s="182">
        <v>3</v>
      </c>
      <c r="Q840" s="182">
        <v>22.14</v>
      </c>
      <c r="R840" s="182">
        <v>0.05</v>
      </c>
    </row>
    <row r="841" spans="2:18" x14ac:dyDescent="0.2">
      <c r="B841" s="182">
        <v>48999</v>
      </c>
      <c r="C841" s="182" t="s">
        <v>949</v>
      </c>
      <c r="D841" s="182" t="s">
        <v>103</v>
      </c>
      <c r="E841" s="182">
        <v>524</v>
      </c>
      <c r="F841" s="182">
        <v>0.82203000000000004</v>
      </c>
      <c r="G841" s="182">
        <v>6.8800689999999998</v>
      </c>
      <c r="H841" s="182">
        <v>1.2530867999999999</v>
      </c>
      <c r="I841" s="182">
        <v>9.6032839999999994E-2</v>
      </c>
      <c r="J841" s="182">
        <v>0.37921559999999999</v>
      </c>
      <c r="K841" s="182">
        <v>4</v>
      </c>
      <c r="L841" s="182">
        <v>12.5</v>
      </c>
      <c r="M841" s="182">
        <v>12.5</v>
      </c>
      <c r="N841" s="182">
        <v>0.06</v>
      </c>
      <c r="O841" s="182">
        <v>0.06</v>
      </c>
      <c r="P841" s="182">
        <v>3</v>
      </c>
      <c r="Q841" s="182">
        <v>49.47</v>
      </c>
      <c r="R841" s="182">
        <v>0.11</v>
      </c>
    </row>
    <row r="842" spans="2:18" x14ac:dyDescent="0.2">
      <c r="B842" s="182" t="s">
        <v>1106</v>
      </c>
      <c r="C842" s="182" t="s">
        <v>1107</v>
      </c>
      <c r="D842" s="182" t="s">
        <v>103</v>
      </c>
      <c r="E842" s="182">
        <v>1116</v>
      </c>
      <c r="F842" s="182">
        <v>0.32414100000000001</v>
      </c>
      <c r="G842" s="182">
        <v>5.3994220000000004</v>
      </c>
      <c r="H842" s="182">
        <v>3.7946981499999999</v>
      </c>
      <c r="I842" s="182">
        <v>0</v>
      </c>
      <c r="J842" s="182">
        <v>0.68732826999999996</v>
      </c>
      <c r="K842" s="182"/>
      <c r="L842" s="182"/>
      <c r="M842" s="182"/>
      <c r="N842" s="182"/>
      <c r="O842" s="182"/>
      <c r="P842" s="182">
        <v>2</v>
      </c>
      <c r="Q842" s="182">
        <v>42.1</v>
      </c>
      <c r="R842" s="182">
        <v>0.18</v>
      </c>
    </row>
    <row r="843" spans="2:18" x14ac:dyDescent="0.2">
      <c r="B843" s="182" t="s">
        <v>1108</v>
      </c>
      <c r="C843" s="182" t="s">
        <v>1109</v>
      </c>
      <c r="D843" s="182" t="s">
        <v>103</v>
      </c>
      <c r="E843" s="182">
        <v>1562</v>
      </c>
      <c r="F843" s="182"/>
      <c r="G843" s="182">
        <v>7.0991989999999996</v>
      </c>
      <c r="H843" s="182">
        <v>4.1313568700000003</v>
      </c>
      <c r="I843" s="182">
        <v>4.2500820000000002E-2</v>
      </c>
      <c r="J843" s="182">
        <v>0</v>
      </c>
      <c r="K843" s="182">
        <v>2</v>
      </c>
      <c r="L843" s="182">
        <v>1.9</v>
      </c>
      <c r="M843" s="182">
        <v>1.9</v>
      </c>
      <c r="N843" s="182">
        <v>0.03</v>
      </c>
      <c r="O843" s="182">
        <v>0.03</v>
      </c>
      <c r="P843" s="182"/>
      <c r="Q843" s="182"/>
      <c r="R843" s="182"/>
    </row>
    <row r="844" spans="2:18" x14ac:dyDescent="0.2">
      <c r="B844" s="182" t="s">
        <v>1114</v>
      </c>
      <c r="C844" s="182" t="s">
        <v>1115</v>
      </c>
      <c r="D844" s="182" t="s">
        <v>103</v>
      </c>
      <c r="E844" s="182">
        <v>896</v>
      </c>
      <c r="F844" s="182"/>
      <c r="G844" s="182">
        <v>8.3228340000000003</v>
      </c>
      <c r="H844" s="182">
        <v>3.9196829399999999</v>
      </c>
      <c r="I844" s="182">
        <v>0</v>
      </c>
      <c r="J844" s="182">
        <v>0.10445985000000001</v>
      </c>
      <c r="K844" s="182"/>
      <c r="L844" s="182"/>
      <c r="M844" s="182"/>
      <c r="N844" s="182"/>
      <c r="O844" s="182"/>
      <c r="P844" s="182">
        <v>1</v>
      </c>
      <c r="Q844" s="182">
        <v>7.97</v>
      </c>
      <c r="R844" s="182">
        <v>0.02</v>
      </c>
    </row>
    <row r="845" spans="2:18" x14ac:dyDescent="0.2">
      <c r="B845" s="182">
        <v>49006</v>
      </c>
      <c r="C845" s="182" t="s">
        <v>951</v>
      </c>
      <c r="D845" s="182" t="s">
        <v>103</v>
      </c>
      <c r="E845" s="182">
        <v>1036</v>
      </c>
      <c r="F845" s="182"/>
      <c r="G845" s="182">
        <v>8.2330310000000004</v>
      </c>
      <c r="H845" s="182">
        <v>2.04433957</v>
      </c>
      <c r="I845" s="182">
        <v>1.037283E-2</v>
      </c>
      <c r="J845" s="182">
        <v>0</v>
      </c>
      <c r="K845" s="182">
        <v>1</v>
      </c>
      <c r="L845" s="182">
        <v>0.7</v>
      </c>
      <c r="M845" s="182">
        <v>0.7</v>
      </c>
      <c r="N845" s="182">
        <v>0</v>
      </c>
      <c r="O845" s="182">
        <v>0</v>
      </c>
      <c r="P845" s="182"/>
      <c r="Q845" s="182"/>
      <c r="R845" s="182"/>
    </row>
    <row r="846" spans="2:18" x14ac:dyDescent="0.2">
      <c r="B846" s="182" t="s">
        <v>1116</v>
      </c>
      <c r="C846" s="182" t="s">
        <v>1117</v>
      </c>
      <c r="D846" s="182" t="s">
        <v>103</v>
      </c>
      <c r="E846" s="182">
        <v>940</v>
      </c>
      <c r="F846" s="182">
        <v>4.0689999999999997E-2</v>
      </c>
      <c r="G846" s="182">
        <v>6.0391690000000002</v>
      </c>
      <c r="H846" s="182">
        <v>4.3820885399999998</v>
      </c>
      <c r="I846" s="182">
        <v>1.7702579999999999E-2</v>
      </c>
      <c r="J846" s="182">
        <v>6.1447000000000003E-3</v>
      </c>
      <c r="K846" s="182">
        <v>1</v>
      </c>
      <c r="L846" s="182">
        <v>1.3</v>
      </c>
      <c r="M846" s="182">
        <v>1.3</v>
      </c>
      <c r="N846" s="182">
        <v>1</v>
      </c>
      <c r="O846" s="182">
        <v>1</v>
      </c>
      <c r="P846" s="182">
        <v>1</v>
      </c>
      <c r="Q846" s="182">
        <v>0.45</v>
      </c>
      <c r="R846" s="182">
        <v>0</v>
      </c>
    </row>
    <row r="847" spans="2:18" x14ac:dyDescent="0.2">
      <c r="B847" s="182">
        <v>49008</v>
      </c>
      <c r="C847" s="182" t="s">
        <v>952</v>
      </c>
      <c r="D847" s="182" t="s">
        <v>103</v>
      </c>
      <c r="E847" s="182">
        <v>908</v>
      </c>
      <c r="F847" s="182">
        <v>2.9835959999999999</v>
      </c>
      <c r="G847" s="182">
        <v>5.9803170000000003</v>
      </c>
      <c r="H847" s="182">
        <v>1.8713423300000001</v>
      </c>
      <c r="I847" s="182">
        <v>0</v>
      </c>
      <c r="J847" s="182">
        <v>1.8873000000000001E-2</v>
      </c>
      <c r="K847" s="182"/>
      <c r="L847" s="182"/>
      <c r="M847" s="182"/>
      <c r="N847" s="182"/>
      <c r="O847" s="182"/>
      <c r="P847" s="182">
        <v>3</v>
      </c>
      <c r="Q847" s="182">
        <v>1.42</v>
      </c>
      <c r="R847" s="182">
        <v>0</v>
      </c>
    </row>
    <row r="848" spans="2:18" x14ac:dyDescent="0.2">
      <c r="B848" s="182">
        <v>35014</v>
      </c>
      <c r="C848" s="182" t="s">
        <v>881</v>
      </c>
      <c r="D848" s="182" t="s">
        <v>103</v>
      </c>
      <c r="E848" s="182">
        <v>11</v>
      </c>
      <c r="F848" s="182"/>
      <c r="G848" s="182">
        <v>3.1351200000000001</v>
      </c>
      <c r="H848" s="182">
        <v>1.5663108699999999</v>
      </c>
      <c r="I848" s="182">
        <v>7.0348000000000003E-4</v>
      </c>
      <c r="J848" s="182">
        <v>1.6678459999999999E-2</v>
      </c>
      <c r="K848" s="182">
        <v>1</v>
      </c>
      <c r="L848" s="182">
        <v>4.4000000000000004</v>
      </c>
      <c r="M848" s="182">
        <v>4.4000000000000004</v>
      </c>
      <c r="N848" s="182">
        <v>0.73</v>
      </c>
      <c r="O848" s="182">
        <v>0.73</v>
      </c>
      <c r="P848" s="182">
        <v>1</v>
      </c>
      <c r="Q848" s="182">
        <v>103.64</v>
      </c>
      <c r="R848" s="182">
        <v>0.18</v>
      </c>
    </row>
    <row r="849" spans="2:18" x14ac:dyDescent="0.2">
      <c r="B849" s="182">
        <v>35001</v>
      </c>
      <c r="C849" s="182" t="s">
        <v>873</v>
      </c>
      <c r="D849" s="182" t="s">
        <v>103</v>
      </c>
      <c r="E849" s="182">
        <v>890</v>
      </c>
      <c r="F849" s="182">
        <v>3.0263230000000001</v>
      </c>
      <c r="G849" s="182">
        <v>3.8868299999999998</v>
      </c>
      <c r="H849" s="182">
        <v>2.86226592</v>
      </c>
      <c r="I849" s="182">
        <v>7.7734129999999999E-2</v>
      </c>
      <c r="J849" s="182">
        <v>1.3619282399999999</v>
      </c>
      <c r="K849" s="182">
        <v>1</v>
      </c>
      <c r="L849" s="182">
        <v>6</v>
      </c>
      <c r="M849" s="182">
        <v>6</v>
      </c>
      <c r="N849" s="182">
        <v>0.99</v>
      </c>
      <c r="O849" s="182">
        <v>0.99</v>
      </c>
      <c r="P849" s="182">
        <v>4</v>
      </c>
      <c r="Q849" s="182">
        <v>104.6</v>
      </c>
      <c r="R849" s="182">
        <v>0.2</v>
      </c>
    </row>
    <row r="850" spans="2:18" x14ac:dyDescent="0.2">
      <c r="B850" s="182">
        <v>35013</v>
      </c>
      <c r="C850" s="182" t="s">
        <v>880</v>
      </c>
      <c r="D850" s="182" t="s">
        <v>103</v>
      </c>
      <c r="E850" s="182">
        <v>686</v>
      </c>
      <c r="F850" s="182"/>
      <c r="G850" s="182">
        <v>8.1409900000000004</v>
      </c>
      <c r="H850" s="182">
        <v>1.8541950300000001</v>
      </c>
      <c r="I850" s="182">
        <v>5.988342E-2</v>
      </c>
      <c r="J850" s="182">
        <v>0</v>
      </c>
      <c r="K850" s="182">
        <v>1</v>
      </c>
      <c r="L850" s="182">
        <v>6</v>
      </c>
      <c r="M850" s="182">
        <v>6</v>
      </c>
      <c r="N850" s="182">
        <v>0.99</v>
      </c>
      <c r="O850" s="182">
        <v>0.99</v>
      </c>
      <c r="P850" s="182"/>
      <c r="Q850" s="182"/>
      <c r="R850" s="182"/>
    </row>
    <row r="851" spans="2:18" x14ac:dyDescent="0.2">
      <c r="B851" s="182">
        <v>35006</v>
      </c>
      <c r="C851" s="182" t="s">
        <v>876</v>
      </c>
      <c r="D851" s="182" t="s">
        <v>103</v>
      </c>
      <c r="E851" s="182">
        <v>10</v>
      </c>
      <c r="F851" s="182"/>
      <c r="G851" s="182">
        <v>1.29891</v>
      </c>
      <c r="H851" s="182">
        <v>0.59348721000000004</v>
      </c>
      <c r="I851" s="182">
        <v>8.7934999999999999E-4</v>
      </c>
      <c r="J851" s="182">
        <v>0</v>
      </c>
      <c r="K851" s="182">
        <v>1</v>
      </c>
      <c r="L851" s="182">
        <v>6</v>
      </c>
      <c r="M851" s="182">
        <v>6</v>
      </c>
      <c r="N851" s="182">
        <v>1</v>
      </c>
      <c r="O851" s="182">
        <v>1</v>
      </c>
      <c r="P851" s="182"/>
      <c r="Q851" s="182"/>
      <c r="R851" s="182"/>
    </row>
    <row r="852" spans="2:18" x14ac:dyDescent="0.2">
      <c r="B852" s="182">
        <v>35009</v>
      </c>
      <c r="C852" s="182" t="s">
        <v>877</v>
      </c>
      <c r="D852" s="182" t="s">
        <v>103</v>
      </c>
      <c r="E852" s="182">
        <v>9</v>
      </c>
      <c r="F852" s="182">
        <v>0.34894999999999998</v>
      </c>
      <c r="G852" s="182">
        <v>2.4923299999999999</v>
      </c>
      <c r="H852" s="182">
        <v>2.06739316</v>
      </c>
      <c r="I852" s="182">
        <v>8.1065300000000007E-3</v>
      </c>
      <c r="J852" s="182">
        <v>0</v>
      </c>
      <c r="K852" s="182">
        <v>2</v>
      </c>
      <c r="L852" s="182">
        <v>61.6</v>
      </c>
      <c r="M852" s="182">
        <v>61.6</v>
      </c>
      <c r="N852" s="182">
        <v>2.11</v>
      </c>
      <c r="O852" s="182">
        <v>2.11</v>
      </c>
      <c r="P852" s="182"/>
      <c r="Q852" s="182"/>
      <c r="R852" s="182"/>
    </row>
    <row r="853" spans="2:18" x14ac:dyDescent="0.2">
      <c r="B853" s="182">
        <v>35010</v>
      </c>
      <c r="C853" s="182" t="s">
        <v>878</v>
      </c>
      <c r="D853" s="182" t="s">
        <v>103</v>
      </c>
      <c r="E853" s="182">
        <v>621</v>
      </c>
      <c r="F853" s="182">
        <v>2.5150250000000001</v>
      </c>
      <c r="G853" s="182">
        <v>5.49932</v>
      </c>
      <c r="H853" s="182">
        <v>2.1285518799999998</v>
      </c>
      <c r="I853" s="182">
        <v>0.16841362000000001</v>
      </c>
      <c r="J853" s="182">
        <v>0.13518334000000001</v>
      </c>
      <c r="K853" s="182">
        <v>2</v>
      </c>
      <c r="L853" s="182">
        <v>18.5</v>
      </c>
      <c r="M853" s="182">
        <v>18.5</v>
      </c>
      <c r="N853" s="182">
        <v>1</v>
      </c>
      <c r="O853" s="182">
        <v>1</v>
      </c>
      <c r="P853" s="182">
        <v>4</v>
      </c>
      <c r="Q853" s="182">
        <v>14.88</v>
      </c>
      <c r="R853" s="182">
        <v>0.04</v>
      </c>
    </row>
    <row r="854" spans="2:18" x14ac:dyDescent="0.2">
      <c r="B854" s="182">
        <v>35005</v>
      </c>
      <c r="C854" s="182" t="s">
        <v>875</v>
      </c>
      <c r="D854" s="182" t="s">
        <v>103</v>
      </c>
      <c r="E854" s="182">
        <v>660</v>
      </c>
      <c r="F854" s="182">
        <v>3.0926670000000001</v>
      </c>
      <c r="G854" s="182">
        <v>2.874037</v>
      </c>
      <c r="H854" s="182">
        <v>2.4741653000000001</v>
      </c>
      <c r="I854" s="182">
        <v>5.7597120000000002E-2</v>
      </c>
      <c r="J854" s="182">
        <v>1.82497507</v>
      </c>
      <c r="K854" s="182">
        <v>1</v>
      </c>
      <c r="L854" s="182">
        <v>6</v>
      </c>
      <c r="M854" s="182">
        <v>6</v>
      </c>
      <c r="N854" s="182">
        <v>0.99</v>
      </c>
      <c r="O854" s="182">
        <v>0.99</v>
      </c>
      <c r="P854" s="182">
        <v>4</v>
      </c>
      <c r="Q854" s="182">
        <v>189</v>
      </c>
      <c r="R854" s="182">
        <v>0.41</v>
      </c>
    </row>
    <row r="855" spans="2:18" x14ac:dyDescent="0.2">
      <c r="B855" s="182">
        <v>35004</v>
      </c>
      <c r="C855" s="182" t="s">
        <v>874</v>
      </c>
      <c r="D855" s="182" t="s">
        <v>103</v>
      </c>
      <c r="E855" s="182">
        <v>1</v>
      </c>
      <c r="F855" s="182"/>
      <c r="G855" s="182">
        <v>1.94801</v>
      </c>
      <c r="H855" s="182">
        <v>1.09761792</v>
      </c>
      <c r="I855" s="182">
        <v>8.7935000000000004E-5</v>
      </c>
      <c r="J855" s="182">
        <v>0</v>
      </c>
      <c r="K855" s="182">
        <v>1</v>
      </c>
      <c r="L855" s="182">
        <v>6</v>
      </c>
      <c r="M855" s="182">
        <v>6</v>
      </c>
      <c r="N855" s="182">
        <v>1</v>
      </c>
      <c r="O855" s="182">
        <v>1</v>
      </c>
      <c r="P855" s="182"/>
      <c r="Q855" s="182"/>
      <c r="R855" s="182"/>
    </row>
    <row r="856" spans="2:18" x14ac:dyDescent="0.2">
      <c r="B856" s="182">
        <v>35011</v>
      </c>
      <c r="C856" s="182" t="s">
        <v>879</v>
      </c>
      <c r="D856" s="182" t="s">
        <v>103</v>
      </c>
      <c r="E856" s="182">
        <v>9</v>
      </c>
      <c r="F856" s="182"/>
      <c r="G856" s="182">
        <v>2.3580800000000002</v>
      </c>
      <c r="H856" s="182">
        <v>1.8551476600000001</v>
      </c>
      <c r="I856" s="182">
        <v>8.7934999999999999E-4</v>
      </c>
      <c r="J856" s="182">
        <v>8.7781000000000003E-4</v>
      </c>
      <c r="K856" s="182">
        <v>1</v>
      </c>
      <c r="L856" s="182">
        <v>6.7</v>
      </c>
      <c r="M856" s="182">
        <v>6.7</v>
      </c>
      <c r="N856" s="182">
        <v>1.1100000000000001</v>
      </c>
      <c r="O856" s="182">
        <v>1.1100000000000001</v>
      </c>
      <c r="P856" s="182">
        <v>1</v>
      </c>
      <c r="Q856" s="182">
        <v>6.67</v>
      </c>
      <c r="R856" s="182">
        <v>0.22</v>
      </c>
    </row>
    <row r="857" spans="2:18" x14ac:dyDescent="0.2">
      <c r="B857" s="182">
        <v>35015</v>
      </c>
      <c r="C857" s="182" t="s">
        <v>882</v>
      </c>
      <c r="D857" s="182" t="s">
        <v>103</v>
      </c>
      <c r="E857" s="182">
        <v>8</v>
      </c>
      <c r="F857" s="182"/>
      <c r="G857" s="182">
        <v>2.35609</v>
      </c>
      <c r="H857" s="182">
        <v>0.77924965999999996</v>
      </c>
      <c r="I857" s="182">
        <v>1.7587000000000001E-4</v>
      </c>
      <c r="J857" s="182">
        <v>6.9786200000000007E-2</v>
      </c>
      <c r="K857" s="182">
        <v>1</v>
      </c>
      <c r="L857" s="182">
        <v>1.5</v>
      </c>
      <c r="M857" s="182">
        <v>1.5</v>
      </c>
      <c r="N857" s="182">
        <v>0.25</v>
      </c>
      <c r="O857" s="182">
        <v>0.25</v>
      </c>
      <c r="P857" s="182">
        <v>2</v>
      </c>
      <c r="Q857" s="182">
        <v>596.25</v>
      </c>
      <c r="R857" s="182">
        <v>1.1299999999999999</v>
      </c>
    </row>
    <row r="858" spans="2:18" x14ac:dyDescent="0.2">
      <c r="B858" s="182">
        <v>4372</v>
      </c>
      <c r="C858" s="182" t="s">
        <v>667</v>
      </c>
      <c r="D858" s="182" t="s">
        <v>103</v>
      </c>
      <c r="E858" s="182">
        <v>1046</v>
      </c>
      <c r="F858" s="182">
        <v>7.7289000000000003</v>
      </c>
      <c r="G858" s="182">
        <v>1.18936</v>
      </c>
      <c r="H858" s="182">
        <v>3.2867569300000001</v>
      </c>
      <c r="I858" s="182">
        <v>5.5431243500000003</v>
      </c>
      <c r="J858" s="182">
        <v>0.28616733</v>
      </c>
      <c r="K858" s="182">
        <v>6</v>
      </c>
      <c r="L858" s="182">
        <v>362.2</v>
      </c>
      <c r="M858" s="182">
        <v>362.2</v>
      </c>
      <c r="N858" s="182">
        <v>2.76</v>
      </c>
      <c r="O858" s="182">
        <v>2.76</v>
      </c>
      <c r="P858" s="182">
        <v>3</v>
      </c>
      <c r="Q858" s="182">
        <v>18.7</v>
      </c>
      <c r="R858" s="182">
        <v>0.05</v>
      </c>
    </row>
    <row r="859" spans="2:18" x14ac:dyDescent="0.2">
      <c r="B859" s="182">
        <v>4374</v>
      </c>
      <c r="C859" s="182" t="s">
        <v>668</v>
      </c>
      <c r="D859" s="182" t="s">
        <v>103</v>
      </c>
      <c r="E859" s="182">
        <v>340</v>
      </c>
      <c r="F859" s="182">
        <v>2.112841</v>
      </c>
      <c r="G859" s="182">
        <v>0.14299999999999999</v>
      </c>
      <c r="H859" s="182">
        <v>4.6352970500000001</v>
      </c>
      <c r="I859" s="182">
        <v>0.28094961000000002</v>
      </c>
      <c r="J859" s="182">
        <v>3.51126E-3</v>
      </c>
      <c r="K859" s="182">
        <v>1</v>
      </c>
      <c r="L859" s="182">
        <v>56.5</v>
      </c>
      <c r="M859" s="182">
        <v>56.5</v>
      </c>
      <c r="N859" s="182">
        <v>0.99</v>
      </c>
      <c r="O859" s="182">
        <v>0.99</v>
      </c>
      <c r="P859" s="182">
        <v>1</v>
      </c>
      <c r="Q859" s="182">
        <v>0.71</v>
      </c>
      <c r="R859" s="182">
        <v>0</v>
      </c>
    </row>
    <row r="860" spans="2:18" x14ac:dyDescent="0.2">
      <c r="B860" s="182">
        <v>4368</v>
      </c>
      <c r="C860" s="182" t="s">
        <v>238</v>
      </c>
      <c r="D860" s="182" t="s">
        <v>237</v>
      </c>
      <c r="E860" s="182">
        <v>720</v>
      </c>
      <c r="F860" s="182">
        <v>22.813604999999999</v>
      </c>
      <c r="G860" s="182">
        <v>2.844706</v>
      </c>
      <c r="H860" s="182">
        <v>5.56772928</v>
      </c>
      <c r="I860" s="182">
        <v>1.02618086</v>
      </c>
      <c r="J860" s="182">
        <v>0.74131382999999995</v>
      </c>
      <c r="K860" s="182">
        <v>4</v>
      </c>
      <c r="L860" s="182">
        <v>97.4</v>
      </c>
      <c r="M860" s="182">
        <v>97.4</v>
      </c>
      <c r="N860" s="182">
        <v>2.78</v>
      </c>
      <c r="O860" s="182">
        <v>2.78</v>
      </c>
      <c r="P860" s="182">
        <v>10</v>
      </c>
      <c r="Q860" s="182">
        <v>70.38</v>
      </c>
      <c r="R860" s="182">
        <v>0.16</v>
      </c>
    </row>
    <row r="861" spans="2:18" x14ac:dyDescent="0.2">
      <c r="B861" s="182">
        <v>4375</v>
      </c>
      <c r="C861" s="182" t="s">
        <v>669</v>
      </c>
      <c r="D861" s="182" t="s">
        <v>103</v>
      </c>
      <c r="E861" s="182">
        <v>405</v>
      </c>
      <c r="F861" s="182">
        <v>0.79801</v>
      </c>
      <c r="G861" s="182">
        <v>1.6231</v>
      </c>
      <c r="H861" s="182">
        <v>4.3830411700000003</v>
      </c>
      <c r="I861" s="182">
        <v>0.33664080000000002</v>
      </c>
      <c r="J861" s="182">
        <v>8.0758880000000005E-2</v>
      </c>
      <c r="K861" s="182">
        <v>1</v>
      </c>
      <c r="L861" s="182">
        <v>56.8</v>
      </c>
      <c r="M861" s="182">
        <v>56.8</v>
      </c>
      <c r="N861" s="182">
        <v>1</v>
      </c>
      <c r="O861" s="182">
        <v>1</v>
      </c>
      <c r="P861" s="182">
        <v>3</v>
      </c>
      <c r="Q861" s="182">
        <v>13.63</v>
      </c>
      <c r="R861" s="182">
        <v>0.03</v>
      </c>
    </row>
    <row r="862" spans="2:18" x14ac:dyDescent="0.2">
      <c r="B862" s="182">
        <v>4370</v>
      </c>
      <c r="C862" s="182" t="s">
        <v>666</v>
      </c>
      <c r="D862" s="182" t="s">
        <v>103</v>
      </c>
      <c r="E862" s="182">
        <v>700</v>
      </c>
      <c r="F862" s="182">
        <v>1.1760999999999999</v>
      </c>
      <c r="G862" s="182">
        <v>2.8167439999999999</v>
      </c>
      <c r="H862" s="182">
        <v>3.50528978</v>
      </c>
      <c r="I862" s="182">
        <v>0.57686103</v>
      </c>
      <c r="J862" s="182">
        <v>3.8623810000000001E-2</v>
      </c>
      <c r="K862" s="182">
        <v>1</v>
      </c>
      <c r="L862" s="182">
        <v>56.3</v>
      </c>
      <c r="M862" s="182">
        <v>56.3</v>
      </c>
      <c r="N862" s="182">
        <v>0.99</v>
      </c>
      <c r="O862" s="182">
        <v>0.99</v>
      </c>
      <c r="P862" s="182">
        <v>2</v>
      </c>
      <c r="Q862" s="182">
        <v>3.77</v>
      </c>
      <c r="R862" s="182">
        <v>0.01</v>
      </c>
    </row>
    <row r="863" spans="2:18" x14ac:dyDescent="0.2">
      <c r="B863" s="182" t="s">
        <v>519</v>
      </c>
      <c r="C863" s="182" t="s">
        <v>520</v>
      </c>
      <c r="D863" s="182" t="s">
        <v>237</v>
      </c>
      <c r="E863" s="182">
        <v>1513</v>
      </c>
      <c r="F863" s="182">
        <v>47.221862000000002</v>
      </c>
      <c r="G863" s="182">
        <v>3.34077</v>
      </c>
      <c r="H863" s="182">
        <v>2.1211213799999999</v>
      </c>
      <c r="I863" s="182">
        <v>9.4570547299999994</v>
      </c>
      <c r="J863" s="182">
        <v>4.2600307800000001</v>
      </c>
      <c r="K863" s="182">
        <v>19</v>
      </c>
      <c r="L863" s="182">
        <v>427.2</v>
      </c>
      <c r="M863" s="182">
        <v>251.1</v>
      </c>
      <c r="N863" s="182">
        <v>3.55</v>
      </c>
      <c r="O863" s="182">
        <v>2.54</v>
      </c>
      <c r="P863" s="182">
        <v>10</v>
      </c>
      <c r="Q863" s="182">
        <v>192.45</v>
      </c>
      <c r="R863" s="182">
        <v>0.43</v>
      </c>
    </row>
    <row r="864" spans="2:18" x14ac:dyDescent="0.2">
      <c r="B864" s="182" t="s">
        <v>511</v>
      </c>
      <c r="C864" s="182" t="s">
        <v>512</v>
      </c>
      <c r="D864" s="182" t="s">
        <v>237</v>
      </c>
      <c r="E864" s="182">
        <v>512</v>
      </c>
      <c r="F864" s="182">
        <v>132.395342</v>
      </c>
      <c r="G864" s="182">
        <v>0.29215000000000002</v>
      </c>
      <c r="H864" s="182">
        <v>1.22450796</v>
      </c>
      <c r="I864" s="182">
        <v>0.98029865999999999</v>
      </c>
      <c r="J864" s="182">
        <v>3.1706637500000001</v>
      </c>
      <c r="K864" s="182">
        <v>19</v>
      </c>
      <c r="L864" s="182">
        <v>130.9</v>
      </c>
      <c r="M864" s="182">
        <v>100.3</v>
      </c>
      <c r="N864" s="182">
        <v>0.73</v>
      </c>
      <c r="O864" s="182">
        <v>0.59</v>
      </c>
      <c r="P864" s="182">
        <v>26</v>
      </c>
      <c r="Q864" s="182">
        <v>423.28</v>
      </c>
      <c r="R864" s="182">
        <v>0.95</v>
      </c>
    </row>
    <row r="865" spans="2:18" x14ac:dyDescent="0.2">
      <c r="B865" s="182" t="s">
        <v>517</v>
      </c>
      <c r="C865" s="182" t="s">
        <v>518</v>
      </c>
      <c r="D865" s="182" t="s">
        <v>237</v>
      </c>
      <c r="E865" s="182">
        <v>531</v>
      </c>
      <c r="F865" s="182">
        <v>139.43680699999999</v>
      </c>
      <c r="G865" s="182">
        <v>0.25359999999999999</v>
      </c>
      <c r="H865" s="182">
        <v>1.2911919199999999</v>
      </c>
      <c r="I865" s="182">
        <v>3.0940744900000001</v>
      </c>
      <c r="J865" s="182">
        <v>5.1475006199999997</v>
      </c>
      <c r="K865" s="182">
        <v>12</v>
      </c>
      <c r="L865" s="182">
        <v>398.3</v>
      </c>
      <c r="M865" s="182">
        <v>375</v>
      </c>
      <c r="N865" s="182">
        <v>3.74</v>
      </c>
      <c r="O865" s="182">
        <v>3.64</v>
      </c>
      <c r="P865" s="182">
        <v>31</v>
      </c>
      <c r="Q865" s="182">
        <v>662.6</v>
      </c>
      <c r="R865" s="182">
        <v>1.41</v>
      </c>
    </row>
    <row r="866" spans="2:18" x14ac:dyDescent="0.2">
      <c r="B866" s="182" t="s">
        <v>515</v>
      </c>
      <c r="C866" s="182" t="s">
        <v>516</v>
      </c>
      <c r="D866" s="182" t="s">
        <v>237</v>
      </c>
      <c r="E866" s="182">
        <v>206</v>
      </c>
      <c r="F866" s="182">
        <v>57.982511000000002</v>
      </c>
      <c r="G866" s="182">
        <v>0.76812899999999995</v>
      </c>
      <c r="H866" s="182">
        <v>1.17173237</v>
      </c>
      <c r="I866" s="182">
        <v>1.0142407899999999</v>
      </c>
      <c r="J866" s="182">
        <v>1.88203297</v>
      </c>
      <c r="K866" s="182">
        <v>12</v>
      </c>
      <c r="L866" s="182">
        <v>336.5</v>
      </c>
      <c r="M866" s="182">
        <v>268.89999999999998</v>
      </c>
      <c r="N866" s="182">
        <v>2.97</v>
      </c>
      <c r="O866" s="182">
        <v>2.52</v>
      </c>
      <c r="P866" s="182">
        <v>9</v>
      </c>
      <c r="Q866" s="182">
        <v>624.47</v>
      </c>
      <c r="R866" s="182">
        <v>1.27</v>
      </c>
    </row>
    <row r="867" spans="2:18" x14ac:dyDescent="0.2">
      <c r="B867" s="182" t="s">
        <v>513</v>
      </c>
      <c r="C867" s="182" t="s">
        <v>514</v>
      </c>
      <c r="D867" s="182" t="s">
        <v>237</v>
      </c>
      <c r="E867" s="182">
        <v>133</v>
      </c>
      <c r="F867" s="182">
        <v>28.705390000000001</v>
      </c>
      <c r="G867" s="182">
        <v>1.2150300000000001</v>
      </c>
      <c r="H867" s="182">
        <v>0.97168049999999995</v>
      </c>
      <c r="I867" s="182">
        <v>0.47789651</v>
      </c>
      <c r="J867" s="182">
        <v>0.97349560000000002</v>
      </c>
      <c r="K867" s="182">
        <v>4</v>
      </c>
      <c r="L867" s="182">
        <v>245.6</v>
      </c>
      <c r="M867" s="182">
        <v>245.6</v>
      </c>
      <c r="N867" s="182">
        <v>2.06</v>
      </c>
      <c r="O867" s="182">
        <v>2.06</v>
      </c>
      <c r="P867" s="182">
        <v>8</v>
      </c>
      <c r="Q867" s="182">
        <v>500.3</v>
      </c>
      <c r="R867" s="182">
        <v>1.1499999999999999</v>
      </c>
    </row>
    <row r="868" spans="2:18" x14ac:dyDescent="0.2">
      <c r="B868" s="182" t="s">
        <v>287</v>
      </c>
      <c r="C868" s="182" t="s">
        <v>288</v>
      </c>
      <c r="D868" s="182" t="s">
        <v>237</v>
      </c>
      <c r="E868" s="182">
        <v>726</v>
      </c>
      <c r="F868" s="182">
        <v>18.234358</v>
      </c>
      <c r="G868" s="182">
        <v>3.2649499999999998</v>
      </c>
      <c r="H868" s="182">
        <v>2.9516224200000001</v>
      </c>
      <c r="I868" s="182">
        <v>1.6409121200000001</v>
      </c>
      <c r="J868" s="182">
        <v>0.25632165000000001</v>
      </c>
      <c r="K868" s="182">
        <v>5</v>
      </c>
      <c r="L868" s="182">
        <v>154.5</v>
      </c>
      <c r="M868" s="182">
        <v>154.5</v>
      </c>
      <c r="N868" s="182">
        <v>1.61</v>
      </c>
      <c r="O868" s="182">
        <v>1.61</v>
      </c>
      <c r="P868" s="182">
        <v>2</v>
      </c>
      <c r="Q868" s="182">
        <v>24.13</v>
      </c>
      <c r="R868" s="182">
        <v>0.05</v>
      </c>
    </row>
    <row r="869" spans="2:18" x14ac:dyDescent="0.2">
      <c r="B869" s="182" t="s">
        <v>1013</v>
      </c>
      <c r="C869" s="182" t="s">
        <v>1014</v>
      </c>
      <c r="D869" s="182" t="s">
        <v>103</v>
      </c>
      <c r="E869" s="182">
        <v>112</v>
      </c>
      <c r="F869" s="182">
        <v>0.89932800000000002</v>
      </c>
      <c r="G869" s="182">
        <v>0.81579999999999997</v>
      </c>
      <c r="H869" s="182">
        <v>0.84917255000000003</v>
      </c>
      <c r="I869" s="182">
        <v>0.1224843</v>
      </c>
      <c r="J869" s="182">
        <v>7.02251E-3</v>
      </c>
      <c r="K869" s="182">
        <v>1</v>
      </c>
      <c r="L869" s="182">
        <v>74.8</v>
      </c>
      <c r="M869" s="182">
        <v>74.8</v>
      </c>
      <c r="N869" s="182">
        <v>0.81</v>
      </c>
      <c r="O869" s="182">
        <v>0.81</v>
      </c>
      <c r="P869" s="182">
        <v>1</v>
      </c>
      <c r="Q869" s="182">
        <v>4.29</v>
      </c>
      <c r="R869" s="182">
        <v>0.02</v>
      </c>
    </row>
    <row r="870" spans="2:18" x14ac:dyDescent="0.2">
      <c r="B870" s="182" t="s">
        <v>1017</v>
      </c>
      <c r="C870" s="182" t="s">
        <v>1018</v>
      </c>
      <c r="D870" s="182" t="s">
        <v>103</v>
      </c>
      <c r="E870" s="182">
        <v>300</v>
      </c>
      <c r="F870" s="182">
        <v>8.7511130000000001</v>
      </c>
      <c r="G870" s="182">
        <v>1.59856</v>
      </c>
      <c r="H870" s="182">
        <v>3.58683474</v>
      </c>
      <c r="I870" s="182">
        <v>0.48303172</v>
      </c>
      <c r="J870" s="182">
        <v>1.9241680400000001</v>
      </c>
      <c r="K870" s="182">
        <v>2</v>
      </c>
      <c r="L870" s="182">
        <v>110.1</v>
      </c>
      <c r="M870" s="182">
        <v>110.1</v>
      </c>
      <c r="N870" s="182">
        <v>1.01</v>
      </c>
      <c r="O870" s="182">
        <v>1.01</v>
      </c>
      <c r="P870" s="182">
        <v>6</v>
      </c>
      <c r="Q870" s="182">
        <v>438.4</v>
      </c>
      <c r="R870" s="182">
        <v>0.91</v>
      </c>
    </row>
    <row r="871" spans="2:18" x14ac:dyDescent="0.2">
      <c r="B871" s="182" t="s">
        <v>1019</v>
      </c>
      <c r="C871" s="182" t="s">
        <v>1020</v>
      </c>
      <c r="D871" s="182" t="s">
        <v>103</v>
      </c>
      <c r="E871" s="182">
        <v>226</v>
      </c>
      <c r="F871" s="182">
        <v>9.4345529999999993</v>
      </c>
      <c r="G871" s="182">
        <v>2.8025549999999999</v>
      </c>
      <c r="H871" s="182">
        <v>3.0626988399999999</v>
      </c>
      <c r="I871" s="182">
        <v>0.12289393999999999</v>
      </c>
      <c r="J871" s="182">
        <v>6.0569159999999997E-2</v>
      </c>
      <c r="K871" s="182">
        <v>2</v>
      </c>
      <c r="L871" s="182">
        <v>37.200000000000003</v>
      </c>
      <c r="M871" s="182">
        <v>37.200000000000003</v>
      </c>
      <c r="N871" s="182">
        <v>0.25</v>
      </c>
      <c r="O871" s="182">
        <v>0.25</v>
      </c>
      <c r="P871" s="182">
        <v>2</v>
      </c>
      <c r="Q871" s="182">
        <v>18.32</v>
      </c>
      <c r="R871" s="182">
        <v>0.04</v>
      </c>
    </row>
    <row r="872" spans="2:18" x14ac:dyDescent="0.2">
      <c r="B872" s="182" t="s">
        <v>283</v>
      </c>
      <c r="C872" s="182" t="s">
        <v>284</v>
      </c>
      <c r="D872" s="182" t="s">
        <v>237</v>
      </c>
      <c r="E872" s="182">
        <v>1013</v>
      </c>
      <c r="F872" s="182">
        <v>38.768087000000001</v>
      </c>
      <c r="G872" s="182">
        <v>2.430749</v>
      </c>
      <c r="H872" s="182">
        <v>4.3820885399999998</v>
      </c>
      <c r="I872" s="182">
        <v>2.0292277300000001</v>
      </c>
      <c r="J872" s="182">
        <v>3.1188727300000001</v>
      </c>
      <c r="K872" s="182">
        <v>12</v>
      </c>
      <c r="L872" s="182">
        <v>136.9</v>
      </c>
      <c r="M872" s="182">
        <v>136.9</v>
      </c>
      <c r="N872" s="182">
        <v>1.73</v>
      </c>
      <c r="O872" s="182">
        <v>1.73</v>
      </c>
      <c r="P872" s="182">
        <v>13</v>
      </c>
      <c r="Q872" s="182">
        <v>210.44</v>
      </c>
      <c r="R872" s="182">
        <v>0.41</v>
      </c>
    </row>
    <row r="873" spans="2:18" x14ac:dyDescent="0.2">
      <c r="B873" s="182" t="s">
        <v>1015</v>
      </c>
      <c r="C873" s="182" t="s">
        <v>1016</v>
      </c>
      <c r="D873" s="182" t="s">
        <v>103</v>
      </c>
      <c r="E873" s="182">
        <v>365</v>
      </c>
      <c r="F873" s="182">
        <v>5.826403</v>
      </c>
      <c r="G873" s="182">
        <v>1.2781960000000001</v>
      </c>
      <c r="H873" s="182">
        <v>2.66735824</v>
      </c>
      <c r="I873" s="182">
        <v>0</v>
      </c>
      <c r="J873" s="182">
        <v>0.49157578000000002</v>
      </c>
      <c r="K873" s="182"/>
      <c r="L873" s="182"/>
      <c r="M873" s="182"/>
      <c r="N873" s="182"/>
      <c r="O873" s="182"/>
      <c r="P873" s="182">
        <v>2</v>
      </c>
      <c r="Q873" s="182">
        <v>92.05</v>
      </c>
      <c r="R873" s="182">
        <v>0.19</v>
      </c>
    </row>
    <row r="874" spans="2:18" x14ac:dyDescent="0.2">
      <c r="B874" s="182" t="s">
        <v>285</v>
      </c>
      <c r="C874" s="182" t="s">
        <v>286</v>
      </c>
      <c r="D874" s="182" t="s">
        <v>237</v>
      </c>
      <c r="E874" s="182">
        <v>494</v>
      </c>
      <c r="F874" s="182">
        <v>17.663955999999999</v>
      </c>
      <c r="G874" s="182">
        <v>1.0204230000000001</v>
      </c>
      <c r="H874" s="182">
        <v>3.8564284400000002</v>
      </c>
      <c r="I874" s="182">
        <v>0.50013445999999995</v>
      </c>
      <c r="J874" s="182">
        <v>2.01765521</v>
      </c>
      <c r="K874" s="182">
        <v>2</v>
      </c>
      <c r="L874" s="182">
        <v>69.2</v>
      </c>
      <c r="M874" s="182">
        <v>69.2</v>
      </c>
      <c r="N874" s="182">
        <v>1</v>
      </c>
      <c r="O874" s="182">
        <v>1</v>
      </c>
      <c r="P874" s="182">
        <v>3</v>
      </c>
      <c r="Q874" s="182">
        <v>279.17</v>
      </c>
      <c r="R874" s="182">
        <v>0.5</v>
      </c>
    </row>
    <row r="875" spans="2:18" x14ac:dyDescent="0.2">
      <c r="B875" s="182" t="s">
        <v>503</v>
      </c>
      <c r="C875" s="182" t="s">
        <v>504</v>
      </c>
      <c r="D875" s="182" t="s">
        <v>237</v>
      </c>
      <c r="E875" s="182">
        <v>472</v>
      </c>
      <c r="F875" s="182">
        <v>69.402078000000003</v>
      </c>
      <c r="G875" s="182">
        <v>1.89175</v>
      </c>
      <c r="H875" s="182">
        <v>1.12181467</v>
      </c>
      <c r="I875" s="182">
        <v>0.43263056999999999</v>
      </c>
      <c r="J875" s="182">
        <v>1.0832223299999999</v>
      </c>
      <c r="K875" s="182">
        <v>22</v>
      </c>
      <c r="L875" s="182">
        <v>62.7</v>
      </c>
      <c r="M875" s="182">
        <v>60.7</v>
      </c>
      <c r="N875" s="182">
        <v>1.54</v>
      </c>
      <c r="O875" s="182">
        <v>1.1299999999999999</v>
      </c>
      <c r="P875" s="182">
        <v>14</v>
      </c>
      <c r="Q875" s="182">
        <v>156.86000000000001</v>
      </c>
      <c r="R875" s="182">
        <v>0.42</v>
      </c>
    </row>
    <row r="876" spans="2:18" x14ac:dyDescent="0.2">
      <c r="B876" s="182" t="s">
        <v>509</v>
      </c>
      <c r="C876" s="182" t="s">
        <v>510</v>
      </c>
      <c r="D876" s="182" t="s">
        <v>237</v>
      </c>
      <c r="E876" s="182">
        <v>343</v>
      </c>
      <c r="F876" s="182">
        <v>42.766362000000001</v>
      </c>
      <c r="G876" s="182">
        <v>1.54488</v>
      </c>
      <c r="H876" s="182">
        <v>0.89985236000000002</v>
      </c>
      <c r="I876" s="182">
        <v>0.23608804</v>
      </c>
      <c r="J876" s="182">
        <v>0.80978331000000003</v>
      </c>
      <c r="K876" s="182">
        <v>5</v>
      </c>
      <c r="L876" s="182">
        <v>47</v>
      </c>
      <c r="M876" s="182">
        <v>47</v>
      </c>
      <c r="N876" s="182">
        <v>0.24</v>
      </c>
      <c r="O876" s="182">
        <v>0.24</v>
      </c>
      <c r="P876" s="182">
        <v>3</v>
      </c>
      <c r="Q876" s="182">
        <v>161.37</v>
      </c>
      <c r="R876" s="182">
        <v>0.36</v>
      </c>
    </row>
    <row r="877" spans="2:18" x14ac:dyDescent="0.2">
      <c r="B877" s="182" t="s">
        <v>505</v>
      </c>
      <c r="C877" s="182" t="s">
        <v>506</v>
      </c>
      <c r="D877" s="182" t="s">
        <v>237</v>
      </c>
      <c r="E877" s="182">
        <v>333</v>
      </c>
      <c r="F877" s="182">
        <v>63.020743000000003</v>
      </c>
      <c r="G877" s="182">
        <v>1.0320199999999999</v>
      </c>
      <c r="H877" s="182">
        <v>1.2426078899999999</v>
      </c>
      <c r="I877" s="182">
        <v>5.6633629999999997E-2</v>
      </c>
      <c r="J877" s="182">
        <v>2.0259944499999998</v>
      </c>
      <c r="K877" s="182">
        <v>12</v>
      </c>
      <c r="L877" s="182">
        <v>11.6</v>
      </c>
      <c r="M877" s="182">
        <v>11.6</v>
      </c>
      <c r="N877" s="182">
        <v>0.08</v>
      </c>
      <c r="O877" s="182">
        <v>0.08</v>
      </c>
      <c r="P877" s="182">
        <v>8</v>
      </c>
      <c r="Q877" s="182">
        <v>415.86</v>
      </c>
      <c r="R877" s="182">
        <v>0.87</v>
      </c>
    </row>
    <row r="878" spans="2:18" x14ac:dyDescent="0.2">
      <c r="B878" s="182" t="s">
        <v>1987</v>
      </c>
      <c r="C878" s="182" t="s">
        <v>1988</v>
      </c>
      <c r="D878" s="182" t="s">
        <v>103</v>
      </c>
      <c r="E878" s="182">
        <v>1617</v>
      </c>
      <c r="F878" s="182">
        <v>4.3406079999999996</v>
      </c>
      <c r="G878" s="182">
        <v>3.0528460000000002</v>
      </c>
      <c r="H878" s="182">
        <v>5.00872721</v>
      </c>
      <c r="I878" s="182">
        <v>6.8674310000000002E-2</v>
      </c>
      <c r="J878" s="182">
        <v>0.56531213999999996</v>
      </c>
      <c r="K878" s="182">
        <v>4</v>
      </c>
      <c r="L878" s="182">
        <v>2.9</v>
      </c>
      <c r="M878" s="182">
        <v>2.9</v>
      </c>
      <c r="N878" s="182">
        <v>0.06</v>
      </c>
      <c r="O878" s="182">
        <v>0.06</v>
      </c>
      <c r="P878" s="182">
        <v>2</v>
      </c>
      <c r="Q878" s="182">
        <v>23.9</v>
      </c>
      <c r="R878" s="182">
        <v>0.06</v>
      </c>
    </row>
    <row r="879" spans="2:18" x14ac:dyDescent="0.2">
      <c r="B879" s="182" t="s">
        <v>1979</v>
      </c>
      <c r="C879" s="182" t="s">
        <v>1980</v>
      </c>
      <c r="D879" s="182" t="s">
        <v>103</v>
      </c>
      <c r="E879" s="182">
        <v>664</v>
      </c>
      <c r="F879" s="182">
        <v>1.56518</v>
      </c>
      <c r="G879" s="182">
        <v>3.6493850000000001</v>
      </c>
      <c r="H879" s="182">
        <v>4.2677731899999998</v>
      </c>
      <c r="I879" s="182">
        <v>1.9004670000000001E-2</v>
      </c>
      <c r="J879" s="182">
        <v>0.71629613000000003</v>
      </c>
      <c r="K879" s="182">
        <v>1</v>
      </c>
      <c r="L879" s="182">
        <v>2</v>
      </c>
      <c r="M879" s="182">
        <v>2</v>
      </c>
      <c r="N879" s="182">
        <v>0.03</v>
      </c>
      <c r="O879" s="182">
        <v>0.03</v>
      </c>
      <c r="P879" s="182">
        <v>2</v>
      </c>
      <c r="Q879" s="182">
        <v>73.73</v>
      </c>
      <c r="R879" s="182">
        <v>0.18</v>
      </c>
    </row>
    <row r="880" spans="2:18" x14ac:dyDescent="0.2">
      <c r="B880" s="182" t="s">
        <v>1997</v>
      </c>
      <c r="C880" s="182" t="s">
        <v>1998</v>
      </c>
      <c r="D880" s="182" t="s">
        <v>103</v>
      </c>
      <c r="E880" s="182">
        <v>318</v>
      </c>
      <c r="F880" s="182">
        <v>1.1938219999999999</v>
      </c>
      <c r="G880" s="182">
        <v>3.966297</v>
      </c>
      <c r="H880" s="182">
        <v>5.0298755499999999</v>
      </c>
      <c r="I880" s="182">
        <v>0</v>
      </c>
      <c r="J880" s="182">
        <v>5.2668799999999998E-3</v>
      </c>
      <c r="K880" s="182"/>
      <c r="L880" s="182"/>
      <c r="M880" s="182"/>
      <c r="N880" s="182"/>
      <c r="O880" s="182"/>
      <c r="P880" s="182">
        <v>1</v>
      </c>
      <c r="Q880" s="182">
        <v>1.1299999999999999</v>
      </c>
      <c r="R880" s="182">
        <v>0</v>
      </c>
    </row>
    <row r="881" spans="2:18" x14ac:dyDescent="0.2">
      <c r="B881" s="182" t="s">
        <v>2001</v>
      </c>
      <c r="C881" s="182" t="s">
        <v>2002</v>
      </c>
      <c r="D881" s="182" t="s">
        <v>103</v>
      </c>
      <c r="E881" s="182">
        <v>519</v>
      </c>
      <c r="F881" s="182">
        <v>2.272608</v>
      </c>
      <c r="G881" s="182">
        <v>2.392531</v>
      </c>
      <c r="H881" s="182">
        <v>3.1899699300000002</v>
      </c>
      <c r="I881" s="182">
        <v>4.0028309999999998E-2</v>
      </c>
      <c r="J881" s="182">
        <v>0</v>
      </c>
      <c r="K881" s="182">
        <v>1</v>
      </c>
      <c r="L881" s="182">
        <v>5.3</v>
      </c>
      <c r="M881" s="182">
        <v>5.3</v>
      </c>
      <c r="N881" s="182">
        <v>0.02</v>
      </c>
      <c r="O881" s="182">
        <v>0.02</v>
      </c>
      <c r="P881" s="182"/>
      <c r="Q881" s="182"/>
      <c r="R881" s="182"/>
    </row>
    <row r="882" spans="2:18" x14ac:dyDescent="0.2">
      <c r="B882" s="182" t="s">
        <v>1991</v>
      </c>
      <c r="C882" s="182" t="s">
        <v>1992</v>
      </c>
      <c r="D882" s="182" t="s">
        <v>103</v>
      </c>
      <c r="E882" s="182">
        <v>55</v>
      </c>
      <c r="F882" s="182">
        <v>0.85877000000000003</v>
      </c>
      <c r="G882" s="182">
        <v>2.8561130000000001</v>
      </c>
      <c r="H882" s="182">
        <v>2.79824932</v>
      </c>
      <c r="I882" s="182">
        <v>0</v>
      </c>
      <c r="J882" s="182">
        <v>0.26071072000000001</v>
      </c>
      <c r="K882" s="182"/>
      <c r="L882" s="182"/>
      <c r="M882" s="182"/>
      <c r="N882" s="182"/>
      <c r="O882" s="182"/>
      <c r="P882" s="182">
        <v>1</v>
      </c>
      <c r="Q882" s="182">
        <v>324</v>
      </c>
      <c r="R882" s="182">
        <v>0.98</v>
      </c>
    </row>
    <row r="883" spans="2:18" x14ac:dyDescent="0.2">
      <c r="B883" s="182" t="s">
        <v>1985</v>
      </c>
      <c r="C883" s="182" t="s">
        <v>1986</v>
      </c>
      <c r="D883" s="182" t="s">
        <v>103</v>
      </c>
      <c r="E883" s="182">
        <v>647</v>
      </c>
      <c r="F883" s="182">
        <v>3.2992189999999999</v>
      </c>
      <c r="G883" s="182">
        <v>4.5429380000000004</v>
      </c>
      <c r="H883" s="182">
        <v>3.80231918</v>
      </c>
      <c r="I883" s="182">
        <v>7.0224999999999997E-4</v>
      </c>
      <c r="J883" s="182">
        <v>0.25676056000000003</v>
      </c>
      <c r="K883" s="182">
        <v>1</v>
      </c>
      <c r="L883" s="182">
        <v>0.1</v>
      </c>
      <c r="M883" s="182">
        <v>0.1</v>
      </c>
      <c r="N883" s="182">
        <v>0</v>
      </c>
      <c r="O883" s="182">
        <v>0</v>
      </c>
      <c r="P883" s="182">
        <v>3</v>
      </c>
      <c r="Q883" s="182">
        <v>27.13</v>
      </c>
      <c r="R883" s="182">
        <v>0.05</v>
      </c>
    </row>
    <row r="884" spans="2:18" x14ac:dyDescent="0.2">
      <c r="B884" s="182" t="s">
        <v>1981</v>
      </c>
      <c r="C884" s="182" t="s">
        <v>1982</v>
      </c>
      <c r="D884" s="182" t="s">
        <v>103</v>
      </c>
      <c r="E884" s="182">
        <v>1259</v>
      </c>
      <c r="F884" s="182">
        <v>1.1308229999999999</v>
      </c>
      <c r="G884" s="182">
        <v>7.9558590000000002</v>
      </c>
      <c r="H884" s="182">
        <v>4.0526698000000003</v>
      </c>
      <c r="I884" s="182">
        <v>0.31909998000000001</v>
      </c>
      <c r="J884" s="182">
        <v>0.69852040000000004</v>
      </c>
      <c r="K884" s="182">
        <v>3</v>
      </c>
      <c r="L884" s="182">
        <v>17.3</v>
      </c>
      <c r="M884" s="182">
        <v>17.3</v>
      </c>
      <c r="N884" s="182">
        <v>0.95</v>
      </c>
      <c r="O884" s="182">
        <v>0.95</v>
      </c>
      <c r="P884" s="182">
        <v>3</v>
      </c>
      <c r="Q884" s="182">
        <v>37.92</v>
      </c>
      <c r="R884" s="182">
        <v>0.08</v>
      </c>
    </row>
    <row r="885" spans="2:18" x14ac:dyDescent="0.2">
      <c r="B885" s="182" t="s">
        <v>1999</v>
      </c>
      <c r="C885" s="182" t="s">
        <v>2000</v>
      </c>
      <c r="D885" s="182" t="s">
        <v>103</v>
      </c>
      <c r="E885" s="182">
        <v>43</v>
      </c>
      <c r="F885" s="182">
        <v>0.216502</v>
      </c>
      <c r="G885" s="182">
        <v>2.2154449999999999</v>
      </c>
      <c r="H885" s="182">
        <v>2.4646390199999999</v>
      </c>
      <c r="I885" s="182">
        <v>0</v>
      </c>
      <c r="J885" s="182">
        <v>2.6334420000000001E-2</v>
      </c>
      <c r="K885" s="182"/>
      <c r="L885" s="182"/>
      <c r="M885" s="182"/>
      <c r="N885" s="182"/>
      <c r="O885" s="182"/>
      <c r="P885" s="182">
        <v>1</v>
      </c>
      <c r="Q885" s="182">
        <v>41.86</v>
      </c>
      <c r="R885" s="182">
        <v>0.12</v>
      </c>
    </row>
    <row r="886" spans="2:18" x14ac:dyDescent="0.2">
      <c r="B886" s="182" t="s">
        <v>1983</v>
      </c>
      <c r="C886" s="182" t="s">
        <v>1984</v>
      </c>
      <c r="D886" s="182" t="s">
        <v>103</v>
      </c>
      <c r="E886" s="182">
        <v>269</v>
      </c>
      <c r="F886" s="182">
        <v>2.460871</v>
      </c>
      <c r="G886" s="182">
        <v>7.7834130000000004</v>
      </c>
      <c r="H886" s="182">
        <v>3.3109536799999999</v>
      </c>
      <c r="I886" s="182">
        <v>2.45788E-3</v>
      </c>
      <c r="J886" s="182">
        <v>4.3012880000000003E-2</v>
      </c>
      <c r="K886" s="182">
        <v>1</v>
      </c>
      <c r="L886" s="182">
        <v>0.6</v>
      </c>
      <c r="M886" s="182">
        <v>0.6</v>
      </c>
      <c r="N886" s="182">
        <v>0.01</v>
      </c>
      <c r="O886" s="182">
        <v>0.01</v>
      </c>
      <c r="P886" s="182">
        <v>1</v>
      </c>
      <c r="Q886" s="182">
        <v>10.93</v>
      </c>
      <c r="R886" s="182">
        <v>0.03</v>
      </c>
    </row>
    <row r="887" spans="2:18" x14ac:dyDescent="0.2">
      <c r="B887" s="182" t="s">
        <v>2003</v>
      </c>
      <c r="C887" s="182" t="s">
        <v>2004</v>
      </c>
      <c r="D887" s="182" t="s">
        <v>103</v>
      </c>
      <c r="E887" s="182">
        <v>1113</v>
      </c>
      <c r="F887" s="182">
        <v>4.2983130000000003</v>
      </c>
      <c r="G887" s="182">
        <v>7.4458520000000004</v>
      </c>
      <c r="H887" s="182">
        <v>3.2593212500000002</v>
      </c>
      <c r="I887" s="182">
        <v>1.9560620000000001E-2</v>
      </c>
      <c r="J887" s="182">
        <v>0.12728301</v>
      </c>
      <c r="K887" s="182">
        <v>1</v>
      </c>
      <c r="L887" s="182">
        <v>1.2</v>
      </c>
      <c r="M887" s="182">
        <v>1.2</v>
      </c>
      <c r="N887" s="182">
        <v>0.03</v>
      </c>
      <c r="O887" s="182">
        <v>0.03</v>
      </c>
      <c r="P887" s="182">
        <v>2</v>
      </c>
      <c r="Q887" s="182">
        <v>7.82</v>
      </c>
      <c r="R887" s="182">
        <v>0.02</v>
      </c>
    </row>
    <row r="888" spans="2:18" x14ac:dyDescent="0.2">
      <c r="B888" s="182" t="s">
        <v>1995</v>
      </c>
      <c r="C888" s="182" t="s">
        <v>1996</v>
      </c>
      <c r="D888" s="182" t="s">
        <v>103</v>
      </c>
      <c r="E888" s="182">
        <v>1416</v>
      </c>
      <c r="F888" s="182">
        <v>3.2464400000000002</v>
      </c>
      <c r="G888" s="182">
        <v>7.6673739999999997</v>
      </c>
      <c r="H888" s="182">
        <v>3.9217787199999998</v>
      </c>
      <c r="I888" s="182">
        <v>0.75272541000000004</v>
      </c>
      <c r="J888" s="182">
        <v>4.3890700000000001E-3</v>
      </c>
      <c r="K888" s="182">
        <v>2</v>
      </c>
      <c r="L888" s="182">
        <v>36.299999999999997</v>
      </c>
      <c r="M888" s="182">
        <v>36.299999999999997</v>
      </c>
      <c r="N888" s="182">
        <v>0.08</v>
      </c>
      <c r="O888" s="182">
        <v>0.08</v>
      </c>
      <c r="P888" s="182">
        <v>1</v>
      </c>
      <c r="Q888" s="182">
        <v>0.21</v>
      </c>
      <c r="R888" s="182">
        <v>0</v>
      </c>
    </row>
    <row r="889" spans="2:18" x14ac:dyDescent="0.2">
      <c r="B889" s="182" t="s">
        <v>1993</v>
      </c>
      <c r="C889" s="182" t="s">
        <v>1994</v>
      </c>
      <c r="D889" s="182" t="s">
        <v>103</v>
      </c>
      <c r="E889" s="182">
        <v>923</v>
      </c>
      <c r="F889" s="182">
        <v>3.2612169999999998</v>
      </c>
      <c r="G889" s="182">
        <v>1.3586100000000001</v>
      </c>
      <c r="H889" s="182">
        <v>3.7634519599999998</v>
      </c>
      <c r="I889" s="182">
        <v>7.584312E-2</v>
      </c>
      <c r="J889" s="182">
        <v>0.11938269</v>
      </c>
      <c r="K889" s="182">
        <v>1</v>
      </c>
      <c r="L889" s="182">
        <v>5.6</v>
      </c>
      <c r="M889" s="182">
        <v>5.6</v>
      </c>
      <c r="N889" s="182">
        <v>0.01</v>
      </c>
      <c r="O889" s="182">
        <v>0.01</v>
      </c>
      <c r="P889" s="182">
        <v>1</v>
      </c>
      <c r="Q889" s="182">
        <v>8.84</v>
      </c>
      <c r="R889" s="182">
        <v>0.02</v>
      </c>
    </row>
    <row r="890" spans="2:18" x14ac:dyDescent="0.2">
      <c r="B890" s="182" t="s">
        <v>1989</v>
      </c>
      <c r="C890" s="182" t="s">
        <v>1990</v>
      </c>
      <c r="D890" s="182" t="s">
        <v>103</v>
      </c>
      <c r="E890" s="182">
        <v>1472</v>
      </c>
      <c r="F890" s="182">
        <v>1.9265570000000001</v>
      </c>
      <c r="G890" s="182">
        <v>6.9524140000000001</v>
      </c>
      <c r="H890" s="182">
        <v>3.4780446199999999</v>
      </c>
      <c r="I890" s="182">
        <v>0</v>
      </c>
      <c r="J890" s="182">
        <v>0.52844396000000005</v>
      </c>
      <c r="K890" s="182"/>
      <c r="L890" s="182"/>
      <c r="M890" s="182"/>
      <c r="N890" s="182"/>
      <c r="O890" s="182"/>
      <c r="P890" s="182">
        <v>3</v>
      </c>
      <c r="Q890" s="182">
        <v>24.54</v>
      </c>
      <c r="R890" s="182">
        <v>0.06</v>
      </c>
    </row>
    <row r="891" spans="2:18" x14ac:dyDescent="0.2">
      <c r="B891" s="182" t="s">
        <v>1825</v>
      </c>
      <c r="C891" s="182" t="s">
        <v>1826</v>
      </c>
      <c r="D891" s="182" t="s">
        <v>103</v>
      </c>
      <c r="E891" s="182">
        <v>11</v>
      </c>
      <c r="F891" s="182">
        <v>0.69097200000000003</v>
      </c>
      <c r="G891" s="182">
        <v>0.67288000000000003</v>
      </c>
      <c r="H891" s="182">
        <v>3.7074374300000001</v>
      </c>
      <c r="I891" s="182">
        <v>1.0943410000000001E-2</v>
      </c>
      <c r="J891" s="182">
        <v>0</v>
      </c>
      <c r="K891" s="182">
        <v>1</v>
      </c>
      <c r="L891" s="182">
        <v>68</v>
      </c>
      <c r="M891" s="182">
        <v>68</v>
      </c>
      <c r="N891" s="182">
        <v>1</v>
      </c>
      <c r="O891" s="182">
        <v>1</v>
      </c>
      <c r="P891" s="182"/>
      <c r="Q891" s="182"/>
      <c r="R891" s="182"/>
    </row>
    <row r="892" spans="2:18" x14ac:dyDescent="0.2">
      <c r="B892" s="182" t="s">
        <v>1821</v>
      </c>
      <c r="C892" s="182" t="s">
        <v>1822</v>
      </c>
      <c r="D892" s="182" t="s">
        <v>103</v>
      </c>
      <c r="E892" s="182">
        <v>110</v>
      </c>
      <c r="F892" s="182">
        <v>2.1782710000000001</v>
      </c>
      <c r="G892" s="182">
        <v>1.2962370000000001</v>
      </c>
      <c r="H892" s="182">
        <v>4.1932776900000004</v>
      </c>
      <c r="I892" s="182">
        <v>4.8982009999999999E-2</v>
      </c>
      <c r="J892" s="182">
        <v>0</v>
      </c>
      <c r="K892" s="182">
        <v>1</v>
      </c>
      <c r="L892" s="182">
        <v>30.4</v>
      </c>
      <c r="M892" s="182">
        <v>30.4</v>
      </c>
      <c r="N892" s="182">
        <v>0.25</v>
      </c>
      <c r="O892" s="182">
        <v>0.25</v>
      </c>
      <c r="P892" s="182"/>
      <c r="Q892" s="182"/>
      <c r="R892" s="182"/>
    </row>
    <row r="893" spans="2:18" x14ac:dyDescent="0.2">
      <c r="B893" s="182" t="s">
        <v>1815</v>
      </c>
      <c r="C893" s="182" t="s">
        <v>1816</v>
      </c>
      <c r="D893" s="182" t="s">
        <v>103</v>
      </c>
      <c r="E893" s="182">
        <v>44</v>
      </c>
      <c r="F893" s="182"/>
      <c r="G893" s="182">
        <v>1.7658199999999999</v>
      </c>
      <c r="H893" s="182">
        <v>0.66055222000000002</v>
      </c>
      <c r="I893" s="182">
        <v>3.3795800000000001E-3</v>
      </c>
      <c r="J893" s="182">
        <v>0</v>
      </c>
      <c r="K893" s="182">
        <v>1</v>
      </c>
      <c r="L893" s="182">
        <v>5.3</v>
      </c>
      <c r="M893" s="182">
        <v>5.3</v>
      </c>
      <c r="N893" s="182">
        <v>0.02</v>
      </c>
      <c r="O893" s="182">
        <v>0.02</v>
      </c>
      <c r="P893" s="182"/>
      <c r="Q893" s="182"/>
      <c r="R893" s="182"/>
    </row>
    <row r="894" spans="2:18" x14ac:dyDescent="0.2">
      <c r="B894" s="182" t="s">
        <v>1823</v>
      </c>
      <c r="C894" s="182" t="s">
        <v>1824</v>
      </c>
      <c r="D894" s="182" t="s">
        <v>103</v>
      </c>
      <c r="E894" s="182">
        <v>45</v>
      </c>
      <c r="F894" s="182">
        <v>0.69338200000000005</v>
      </c>
      <c r="G894" s="182">
        <v>1.425465</v>
      </c>
      <c r="H894" s="182">
        <v>2.83635444</v>
      </c>
      <c r="I894" s="182">
        <v>0.18687195000000001</v>
      </c>
      <c r="J894" s="182">
        <v>0</v>
      </c>
      <c r="K894" s="182">
        <v>5</v>
      </c>
      <c r="L894" s="182">
        <v>283.8</v>
      </c>
      <c r="M894" s="182">
        <v>283.8</v>
      </c>
      <c r="N894" s="182">
        <v>2.42</v>
      </c>
      <c r="O894" s="182">
        <v>2.42</v>
      </c>
      <c r="P894" s="182"/>
      <c r="Q894" s="182"/>
      <c r="R894" s="182"/>
    </row>
    <row r="895" spans="2:18" x14ac:dyDescent="0.2">
      <c r="B895" s="182" t="s">
        <v>1819</v>
      </c>
      <c r="C895" s="182" t="s">
        <v>1820</v>
      </c>
      <c r="D895" s="182" t="s">
        <v>103</v>
      </c>
      <c r="E895" s="182">
        <v>780</v>
      </c>
      <c r="F895" s="182">
        <v>1.6404510000000001</v>
      </c>
      <c r="G895" s="182">
        <v>3.2924370000000001</v>
      </c>
      <c r="H895" s="182">
        <v>3.3037137099999998</v>
      </c>
      <c r="I895" s="182">
        <v>0.85801917999999999</v>
      </c>
      <c r="J895" s="182">
        <v>0.17270988000000001</v>
      </c>
      <c r="K895" s="182">
        <v>1</v>
      </c>
      <c r="L895" s="182">
        <v>75.2</v>
      </c>
      <c r="M895" s="182">
        <v>75.2</v>
      </c>
      <c r="N895" s="182">
        <v>1.3</v>
      </c>
      <c r="O895" s="182">
        <v>1.3</v>
      </c>
      <c r="P895" s="182">
        <v>4</v>
      </c>
      <c r="Q895" s="182">
        <v>15.13</v>
      </c>
      <c r="R895" s="182">
        <v>0.44</v>
      </c>
    </row>
    <row r="896" spans="2:18" x14ac:dyDescent="0.2">
      <c r="B896" s="182" t="s">
        <v>1813</v>
      </c>
      <c r="C896" s="182" t="s">
        <v>1814</v>
      </c>
      <c r="D896" s="182" t="s">
        <v>103</v>
      </c>
      <c r="E896" s="182">
        <v>1307</v>
      </c>
      <c r="F896" s="182">
        <v>2.5189439999999998</v>
      </c>
      <c r="G896" s="182">
        <v>2.919508</v>
      </c>
      <c r="H896" s="182">
        <v>4.5143133000000004</v>
      </c>
      <c r="I896" s="182">
        <v>1.2777312599999999</v>
      </c>
      <c r="J896" s="182">
        <v>0.18829108</v>
      </c>
      <c r="K896" s="182">
        <v>1</v>
      </c>
      <c r="L896" s="182">
        <v>66.8</v>
      </c>
      <c r="M896" s="182">
        <v>66.8</v>
      </c>
      <c r="N896" s="182">
        <v>1.44</v>
      </c>
      <c r="O896" s="182">
        <v>1.44</v>
      </c>
      <c r="P896" s="182">
        <v>1</v>
      </c>
      <c r="Q896" s="182">
        <v>9.85</v>
      </c>
      <c r="R896" s="182">
        <v>0.03</v>
      </c>
    </row>
    <row r="897" spans="2:18" x14ac:dyDescent="0.2">
      <c r="B897" s="182" t="s">
        <v>1811</v>
      </c>
      <c r="C897" s="182" t="s">
        <v>1812</v>
      </c>
      <c r="D897" s="182" t="s">
        <v>103</v>
      </c>
      <c r="E897" s="182">
        <v>622</v>
      </c>
      <c r="F897" s="182">
        <v>4.2504670000000004</v>
      </c>
      <c r="G897" s="182">
        <v>2.4695999999999998</v>
      </c>
      <c r="H897" s="182">
        <v>3.8246106700000002</v>
      </c>
      <c r="I897" s="182">
        <v>1.013875E-2</v>
      </c>
      <c r="J897" s="182">
        <v>0.33049693000000002</v>
      </c>
      <c r="K897" s="182">
        <v>2</v>
      </c>
      <c r="L897" s="182">
        <v>1.1000000000000001</v>
      </c>
      <c r="M897" s="182">
        <v>1.1000000000000001</v>
      </c>
      <c r="N897" s="182">
        <v>0.99</v>
      </c>
      <c r="O897" s="182">
        <v>0.99</v>
      </c>
      <c r="P897" s="182">
        <v>4</v>
      </c>
      <c r="Q897" s="182">
        <v>36.32</v>
      </c>
      <c r="R897" s="182">
        <v>0.09</v>
      </c>
    </row>
    <row r="898" spans="2:18" x14ac:dyDescent="0.2">
      <c r="B898" s="182" t="s">
        <v>1817</v>
      </c>
      <c r="C898" s="182" t="s">
        <v>1818</v>
      </c>
      <c r="D898" s="182" t="s">
        <v>103</v>
      </c>
      <c r="E898" s="182">
        <v>4</v>
      </c>
      <c r="F898" s="182"/>
      <c r="G898" s="182">
        <v>1.439981</v>
      </c>
      <c r="H898" s="182">
        <v>3.28294642</v>
      </c>
      <c r="I898" s="182">
        <v>0</v>
      </c>
      <c r="J898" s="182">
        <v>4.3890999999999998E-4</v>
      </c>
      <c r="K898" s="182"/>
      <c r="L898" s="182"/>
      <c r="M898" s="182"/>
      <c r="N898" s="182"/>
      <c r="O898" s="182"/>
      <c r="P898" s="182">
        <v>1</v>
      </c>
      <c r="Q898" s="182">
        <v>7.5</v>
      </c>
      <c r="R898" s="182">
        <v>0.25</v>
      </c>
    </row>
    <row r="899" spans="2:18" x14ac:dyDescent="0.2">
      <c r="B899" s="182" t="s">
        <v>1827</v>
      </c>
      <c r="C899" s="182" t="s">
        <v>1828</v>
      </c>
      <c r="D899" s="182" t="s">
        <v>103</v>
      </c>
      <c r="E899" s="182">
        <v>10</v>
      </c>
      <c r="F899" s="182">
        <v>1.019593</v>
      </c>
      <c r="G899" s="182">
        <v>1.216663</v>
      </c>
      <c r="H899" s="182">
        <v>2.3674709699999998</v>
      </c>
      <c r="I899" s="182">
        <v>8.7781400000000002E-3</v>
      </c>
      <c r="J899" s="182">
        <v>0.14352256999999999</v>
      </c>
      <c r="K899" s="182">
        <v>1</v>
      </c>
      <c r="L899" s="182">
        <v>60</v>
      </c>
      <c r="M899" s="182">
        <v>60</v>
      </c>
      <c r="N899" s="182">
        <v>1</v>
      </c>
      <c r="O899" s="182">
        <v>1</v>
      </c>
      <c r="P899" s="182">
        <v>2</v>
      </c>
      <c r="Q899" s="182">
        <v>981</v>
      </c>
      <c r="R899" s="182">
        <v>2.4</v>
      </c>
    </row>
    <row r="900" spans="2:18" x14ac:dyDescent="0.2">
      <c r="B900" s="182" t="s">
        <v>1831</v>
      </c>
      <c r="C900" s="182" t="s">
        <v>1832</v>
      </c>
      <c r="D900" s="182" t="s">
        <v>103</v>
      </c>
      <c r="E900" s="182">
        <v>1885</v>
      </c>
      <c r="F900" s="182">
        <v>7.7740640000000001</v>
      </c>
      <c r="G900" s="182">
        <v>3.6007739999999999</v>
      </c>
      <c r="H900" s="182">
        <v>3.1991151599999998</v>
      </c>
      <c r="I900" s="182">
        <v>2.8576645799999998</v>
      </c>
      <c r="J900" s="182">
        <v>2.0378449299999999</v>
      </c>
      <c r="K900" s="182">
        <v>8</v>
      </c>
      <c r="L900" s="182">
        <v>103.6</v>
      </c>
      <c r="M900" s="182">
        <v>90.4</v>
      </c>
      <c r="N900" s="182">
        <v>0.5</v>
      </c>
      <c r="O900" s="182">
        <v>0.36</v>
      </c>
      <c r="P900" s="182">
        <v>8</v>
      </c>
      <c r="Q900" s="182">
        <v>73.89</v>
      </c>
      <c r="R900" s="182">
        <v>0.18</v>
      </c>
    </row>
    <row r="901" spans="2:18" x14ac:dyDescent="0.2">
      <c r="B901" s="182" t="s">
        <v>1829</v>
      </c>
      <c r="C901" s="182" t="s">
        <v>1830</v>
      </c>
      <c r="D901" s="182" t="s">
        <v>103</v>
      </c>
      <c r="E901" s="182">
        <v>347</v>
      </c>
      <c r="F901" s="182">
        <v>11.352479000000001</v>
      </c>
      <c r="G901" s="182">
        <v>1.5942719999999999</v>
      </c>
      <c r="H901" s="182">
        <v>0</v>
      </c>
      <c r="I901" s="182">
        <v>1.4174499700000001</v>
      </c>
      <c r="J901" s="182">
        <v>0</v>
      </c>
      <c r="K901" s="182">
        <v>1</v>
      </c>
      <c r="L901" s="182">
        <v>279.2</v>
      </c>
      <c r="M901" s="182">
        <v>279.2</v>
      </c>
      <c r="N901" s="182">
        <v>6.37</v>
      </c>
      <c r="O901" s="182">
        <v>6.37</v>
      </c>
      <c r="P901" s="182"/>
      <c r="Q901" s="182"/>
      <c r="R901" s="182"/>
    </row>
    <row r="902" spans="2:18" x14ac:dyDescent="0.2">
      <c r="B902" s="182" t="s">
        <v>1833</v>
      </c>
      <c r="C902" s="182" t="s">
        <v>1834</v>
      </c>
      <c r="D902" s="182" t="s">
        <v>103</v>
      </c>
      <c r="E902" s="182">
        <v>401</v>
      </c>
      <c r="F902" s="182">
        <v>11.716673999999999</v>
      </c>
      <c r="G902" s="182">
        <v>2.9302160000000002</v>
      </c>
      <c r="H902" s="182">
        <v>0</v>
      </c>
      <c r="I902" s="182">
        <v>1.044599E-2</v>
      </c>
      <c r="J902" s="182">
        <v>0.15449524000000001</v>
      </c>
      <c r="K902" s="182">
        <v>1</v>
      </c>
      <c r="L902" s="182">
        <v>1.8</v>
      </c>
      <c r="M902" s="182"/>
      <c r="N902" s="182">
        <v>0</v>
      </c>
      <c r="O902" s="182"/>
      <c r="P902" s="182">
        <v>1</v>
      </c>
      <c r="Q902" s="182">
        <v>26.33</v>
      </c>
      <c r="R902" s="182">
        <v>0.22</v>
      </c>
    </row>
    <row r="903" spans="2:18" x14ac:dyDescent="0.2">
      <c r="B903" s="182" t="s">
        <v>1847</v>
      </c>
      <c r="C903" s="182" t="s">
        <v>1848</v>
      </c>
      <c r="D903" s="182" t="s">
        <v>103</v>
      </c>
      <c r="E903" s="182">
        <v>696</v>
      </c>
      <c r="F903" s="182">
        <v>3.9032689999999999</v>
      </c>
      <c r="G903" s="182">
        <v>2.59396</v>
      </c>
      <c r="H903" s="182">
        <v>3.5081476700000001</v>
      </c>
      <c r="I903" s="182">
        <v>0.19232901999999999</v>
      </c>
      <c r="J903" s="182">
        <v>1.11657926</v>
      </c>
      <c r="K903" s="182">
        <v>1</v>
      </c>
      <c r="L903" s="182">
        <v>18.899999999999999</v>
      </c>
      <c r="M903" s="182">
        <v>18.899999999999999</v>
      </c>
      <c r="N903" s="182">
        <v>0.08</v>
      </c>
      <c r="O903" s="182">
        <v>0.08</v>
      </c>
      <c r="P903" s="182">
        <v>3</v>
      </c>
      <c r="Q903" s="182">
        <v>109.66</v>
      </c>
      <c r="R903" s="182">
        <v>0.23</v>
      </c>
    </row>
    <row r="904" spans="2:18" x14ac:dyDescent="0.2">
      <c r="B904" s="182" t="s">
        <v>1849</v>
      </c>
      <c r="C904" s="182" t="s">
        <v>1850</v>
      </c>
      <c r="D904" s="182" t="s">
        <v>103</v>
      </c>
      <c r="E904" s="182">
        <v>99</v>
      </c>
      <c r="F904" s="182"/>
      <c r="G904" s="182">
        <v>2.5180380000000002</v>
      </c>
      <c r="H904" s="182">
        <v>2.6075332100000002</v>
      </c>
      <c r="I904" s="182">
        <v>0</v>
      </c>
      <c r="J904" s="182">
        <v>7.9003200000000006E-3</v>
      </c>
      <c r="K904" s="182"/>
      <c r="L904" s="182"/>
      <c r="M904" s="182"/>
      <c r="N904" s="182"/>
      <c r="O904" s="182"/>
      <c r="P904" s="182">
        <v>1</v>
      </c>
      <c r="Q904" s="182">
        <v>5.45</v>
      </c>
      <c r="R904" s="182">
        <v>0.02</v>
      </c>
    </row>
    <row r="905" spans="2:18" x14ac:dyDescent="0.2">
      <c r="B905" s="182" t="s">
        <v>1853</v>
      </c>
      <c r="C905" s="182" t="s">
        <v>1854</v>
      </c>
      <c r="D905" s="182" t="s">
        <v>103</v>
      </c>
      <c r="E905" s="182">
        <v>44</v>
      </c>
      <c r="F905" s="182"/>
      <c r="G905" s="182">
        <v>1.4540470000000001</v>
      </c>
      <c r="H905" s="182">
        <v>1.9052558900000001</v>
      </c>
      <c r="I905" s="182">
        <v>1.8726700000000001E-3</v>
      </c>
      <c r="J905" s="182">
        <v>0</v>
      </c>
      <c r="K905" s="182">
        <v>1</v>
      </c>
      <c r="L905" s="182">
        <v>2.9</v>
      </c>
      <c r="M905" s="182">
        <v>2.9</v>
      </c>
      <c r="N905" s="182">
        <v>1</v>
      </c>
      <c r="O905" s="182">
        <v>1</v>
      </c>
      <c r="P905" s="182"/>
      <c r="Q905" s="182"/>
      <c r="R905" s="182"/>
    </row>
    <row r="906" spans="2:18" x14ac:dyDescent="0.2">
      <c r="B906" s="182" t="s">
        <v>1845</v>
      </c>
      <c r="C906" s="182" t="s">
        <v>1846</v>
      </c>
      <c r="D906" s="182" t="s">
        <v>103</v>
      </c>
      <c r="E906" s="182">
        <v>801</v>
      </c>
      <c r="F906" s="182">
        <v>0.89724700000000002</v>
      </c>
      <c r="G906" s="182">
        <v>3.0562230000000001</v>
      </c>
      <c r="H906" s="182">
        <v>5.6835688400000004</v>
      </c>
      <c r="I906" s="182">
        <v>4.3364010000000001E-2</v>
      </c>
      <c r="J906" s="182">
        <v>0.54775585999999998</v>
      </c>
      <c r="K906" s="182">
        <v>1</v>
      </c>
      <c r="L906" s="182">
        <v>3.7</v>
      </c>
      <c r="M906" s="182">
        <v>3.7</v>
      </c>
      <c r="N906" s="182">
        <v>0.05</v>
      </c>
      <c r="O906" s="182">
        <v>0.05</v>
      </c>
      <c r="P906" s="182">
        <v>1</v>
      </c>
      <c r="Q906" s="182">
        <v>46.74</v>
      </c>
      <c r="R906" s="182">
        <v>0.1</v>
      </c>
    </row>
    <row r="907" spans="2:18" x14ac:dyDescent="0.2">
      <c r="B907" s="182" t="s">
        <v>1855</v>
      </c>
      <c r="C907" s="182" t="s">
        <v>1856</v>
      </c>
      <c r="D907" s="182" t="s">
        <v>103</v>
      </c>
      <c r="E907" s="182">
        <v>979</v>
      </c>
      <c r="F907" s="182">
        <v>2.3436509999999999</v>
      </c>
      <c r="G907" s="182">
        <v>1.973768</v>
      </c>
      <c r="H907" s="182">
        <v>3.4294606000000001</v>
      </c>
      <c r="I907" s="182">
        <v>0.18445796</v>
      </c>
      <c r="J907" s="182">
        <v>0</v>
      </c>
      <c r="K907" s="182">
        <v>3</v>
      </c>
      <c r="L907" s="182">
        <v>12.9</v>
      </c>
      <c r="M907" s="182">
        <v>12.9</v>
      </c>
      <c r="N907" s="182">
        <v>0.35</v>
      </c>
      <c r="O907" s="182">
        <v>0.35</v>
      </c>
      <c r="P907" s="182"/>
      <c r="Q907" s="182"/>
      <c r="R907" s="182"/>
    </row>
    <row r="908" spans="2:18" x14ac:dyDescent="0.2">
      <c r="B908" s="182" t="s">
        <v>1863</v>
      </c>
      <c r="C908" s="182" t="s">
        <v>1864</v>
      </c>
      <c r="D908" s="182" t="s">
        <v>103</v>
      </c>
      <c r="E908" s="182">
        <v>186</v>
      </c>
      <c r="F908" s="182"/>
      <c r="G908" s="182">
        <v>2.8087179999999998</v>
      </c>
      <c r="H908" s="182">
        <v>2.85788383</v>
      </c>
      <c r="I908" s="182">
        <v>1.27085505</v>
      </c>
      <c r="J908" s="182">
        <v>6.1447000000000003E-3</v>
      </c>
      <c r="K908" s="182">
        <v>5</v>
      </c>
      <c r="L908" s="182">
        <v>467</v>
      </c>
      <c r="M908" s="182">
        <v>467</v>
      </c>
      <c r="N908" s="182">
        <v>1.75</v>
      </c>
      <c r="O908" s="182">
        <v>1.75</v>
      </c>
      <c r="P908" s="182">
        <v>1</v>
      </c>
      <c r="Q908" s="182">
        <v>2.2599999999999998</v>
      </c>
      <c r="R908" s="182">
        <v>0.04</v>
      </c>
    </row>
    <row r="909" spans="2:18" x14ac:dyDescent="0.2">
      <c r="B909" s="182" t="s">
        <v>1859</v>
      </c>
      <c r="C909" s="182" t="s">
        <v>1860</v>
      </c>
      <c r="D909" s="182" t="s">
        <v>103</v>
      </c>
      <c r="E909" s="182">
        <v>129</v>
      </c>
      <c r="F909" s="182">
        <v>1.82436</v>
      </c>
      <c r="G909" s="182">
        <v>3.8031890000000002</v>
      </c>
      <c r="H909" s="182">
        <v>3.63770507</v>
      </c>
      <c r="I909" s="182">
        <v>9.1877899999999995E-3</v>
      </c>
      <c r="J909" s="182">
        <v>8.7781000000000003E-4</v>
      </c>
      <c r="K909" s="182">
        <v>1</v>
      </c>
      <c r="L909" s="182">
        <v>4.9000000000000004</v>
      </c>
      <c r="M909" s="182">
        <v>4.9000000000000004</v>
      </c>
      <c r="N909" s="182">
        <v>0.02</v>
      </c>
      <c r="O909" s="182">
        <v>0.02</v>
      </c>
      <c r="P909" s="182">
        <v>1</v>
      </c>
      <c r="Q909" s="182">
        <v>0.47</v>
      </c>
      <c r="R909" s="182">
        <v>0.02</v>
      </c>
    </row>
    <row r="910" spans="2:18" x14ac:dyDescent="0.2">
      <c r="B910" s="182" t="s">
        <v>1857</v>
      </c>
      <c r="C910" s="182" t="s">
        <v>1858</v>
      </c>
      <c r="D910" s="182" t="s">
        <v>103</v>
      </c>
      <c r="E910" s="182">
        <v>800</v>
      </c>
      <c r="F910" s="182">
        <v>3.156609</v>
      </c>
      <c r="G910" s="182">
        <v>3.7517839999999998</v>
      </c>
      <c r="H910" s="182">
        <v>3.559018</v>
      </c>
      <c r="I910" s="182">
        <v>0.28742552999999998</v>
      </c>
      <c r="J910" s="182">
        <v>0</v>
      </c>
      <c r="K910" s="182">
        <v>3</v>
      </c>
      <c r="L910" s="182">
        <v>24.6</v>
      </c>
      <c r="M910" s="182">
        <v>24.6</v>
      </c>
      <c r="N910" s="182">
        <v>0.24</v>
      </c>
      <c r="O910" s="182">
        <v>0.24</v>
      </c>
      <c r="P910" s="182"/>
      <c r="Q910" s="182"/>
      <c r="R910" s="182"/>
    </row>
    <row r="911" spans="2:18" x14ac:dyDescent="0.2">
      <c r="B911" s="182" t="s">
        <v>1867</v>
      </c>
      <c r="C911" s="182" t="s">
        <v>1868</v>
      </c>
      <c r="D911" s="182" t="s">
        <v>103</v>
      </c>
      <c r="E911" s="182">
        <v>2158</v>
      </c>
      <c r="F911" s="182">
        <v>5.921017</v>
      </c>
      <c r="G911" s="182">
        <v>4.794041</v>
      </c>
      <c r="H911" s="182">
        <v>4.6899778999999997</v>
      </c>
      <c r="I911" s="182">
        <v>4.2158913699999996</v>
      </c>
      <c r="J911" s="182">
        <v>0.13518334000000001</v>
      </c>
      <c r="K911" s="182">
        <v>4</v>
      </c>
      <c r="L911" s="182">
        <v>133.5</v>
      </c>
      <c r="M911" s="182">
        <v>133.5</v>
      </c>
      <c r="N911" s="182">
        <v>1.01</v>
      </c>
      <c r="O911" s="182">
        <v>1.01</v>
      </c>
      <c r="P911" s="182">
        <v>1</v>
      </c>
      <c r="Q911" s="182">
        <v>4.28</v>
      </c>
      <c r="R911" s="182">
        <v>7.0000000000000007E-2</v>
      </c>
    </row>
    <row r="912" spans="2:18" x14ac:dyDescent="0.2">
      <c r="B912" s="182" t="s">
        <v>1865</v>
      </c>
      <c r="C912" s="182" t="s">
        <v>1866</v>
      </c>
      <c r="D912" s="182" t="s">
        <v>103</v>
      </c>
      <c r="E912" s="182">
        <v>76</v>
      </c>
      <c r="F912" s="182"/>
      <c r="G912" s="182">
        <v>3.4654530000000001</v>
      </c>
      <c r="H912" s="182">
        <v>1.9546020200000001</v>
      </c>
      <c r="I912" s="182">
        <v>0.20634478000000001</v>
      </c>
      <c r="J912" s="182">
        <v>1.75563E-3</v>
      </c>
      <c r="K912" s="182">
        <v>1</v>
      </c>
      <c r="L912" s="182">
        <v>185.6</v>
      </c>
      <c r="M912" s="182">
        <v>185.6</v>
      </c>
      <c r="N912" s="182">
        <v>3.39</v>
      </c>
      <c r="O912" s="182">
        <v>3.39</v>
      </c>
      <c r="P912" s="182">
        <v>1</v>
      </c>
      <c r="Q912" s="182">
        <v>1.58</v>
      </c>
      <c r="R912" s="182">
        <v>0.05</v>
      </c>
    </row>
    <row r="913" spans="2:18" x14ac:dyDescent="0.2">
      <c r="B913" s="182" t="s">
        <v>1861</v>
      </c>
      <c r="C913" s="182" t="s">
        <v>1862</v>
      </c>
      <c r="D913" s="182" t="s">
        <v>103</v>
      </c>
      <c r="E913" s="182">
        <v>41</v>
      </c>
      <c r="F913" s="182"/>
      <c r="G913" s="182">
        <v>2.8731490000000002</v>
      </c>
      <c r="H913" s="182">
        <v>4.0010373699999997</v>
      </c>
      <c r="I913" s="182">
        <v>0</v>
      </c>
      <c r="J913" s="182">
        <v>4.9157579999999999E-2</v>
      </c>
      <c r="K913" s="182"/>
      <c r="L913" s="182"/>
      <c r="M913" s="182"/>
      <c r="N913" s="182"/>
      <c r="O913" s="182"/>
      <c r="P913" s="182">
        <v>1</v>
      </c>
      <c r="Q913" s="182">
        <v>81.95</v>
      </c>
      <c r="R913" s="182">
        <v>0.34</v>
      </c>
    </row>
    <row r="914" spans="2:18" x14ac:dyDescent="0.2">
      <c r="B914" s="182" t="s">
        <v>1851</v>
      </c>
      <c r="C914" s="182" t="s">
        <v>1852</v>
      </c>
      <c r="D914" s="182" t="s">
        <v>103</v>
      </c>
      <c r="E914" s="182">
        <v>197</v>
      </c>
      <c r="F914" s="182">
        <v>0.17799400000000001</v>
      </c>
      <c r="G914" s="182">
        <v>5.8928050000000001</v>
      </c>
      <c r="H914" s="182">
        <v>4.9542368899999998</v>
      </c>
      <c r="I914" s="182">
        <v>0</v>
      </c>
      <c r="J914" s="182">
        <v>1.053377E-2</v>
      </c>
      <c r="K914" s="182"/>
      <c r="L914" s="182"/>
      <c r="M914" s="182"/>
      <c r="N914" s="182"/>
      <c r="O914" s="182"/>
      <c r="P914" s="182">
        <v>2</v>
      </c>
      <c r="Q914" s="182">
        <v>3.65</v>
      </c>
      <c r="R914" s="182">
        <v>0.02</v>
      </c>
    </row>
    <row r="915" spans="2:18" x14ac:dyDescent="0.2">
      <c r="B915" s="182" t="s">
        <v>1895</v>
      </c>
      <c r="C915" s="182" t="s">
        <v>1896</v>
      </c>
      <c r="D915" s="182" t="s">
        <v>103</v>
      </c>
      <c r="E915" s="182">
        <v>989</v>
      </c>
      <c r="F915" s="182">
        <v>6.9000139999999996</v>
      </c>
      <c r="G915" s="182">
        <v>0.99719999999999998</v>
      </c>
      <c r="H915" s="182">
        <v>3.2724675099999998</v>
      </c>
      <c r="I915" s="182">
        <v>0.18403368000000001</v>
      </c>
      <c r="J915" s="182">
        <v>0.19355796</v>
      </c>
      <c r="K915" s="182">
        <v>2</v>
      </c>
      <c r="L915" s="182">
        <v>12.7</v>
      </c>
      <c r="M915" s="182">
        <v>12.7</v>
      </c>
      <c r="N915" s="182">
        <v>0.05</v>
      </c>
      <c r="O915" s="182">
        <v>0.05</v>
      </c>
      <c r="P915" s="182">
        <v>4</v>
      </c>
      <c r="Q915" s="182">
        <v>13.38</v>
      </c>
      <c r="R915" s="182">
        <v>0.03</v>
      </c>
    </row>
    <row r="916" spans="2:18" x14ac:dyDescent="0.2">
      <c r="B916" s="182" t="s">
        <v>1893</v>
      </c>
      <c r="C916" s="182" t="s">
        <v>1894</v>
      </c>
      <c r="D916" s="182" t="s">
        <v>103</v>
      </c>
      <c r="E916" s="182">
        <v>1133</v>
      </c>
      <c r="F916" s="182">
        <v>4.4199669999999998</v>
      </c>
      <c r="G916" s="182">
        <v>13.104115999999999</v>
      </c>
      <c r="H916" s="182">
        <v>3.5574938</v>
      </c>
      <c r="I916" s="182">
        <v>9.9997630000000004E-2</v>
      </c>
      <c r="J916" s="182">
        <v>1.45629323</v>
      </c>
      <c r="K916" s="182">
        <v>5</v>
      </c>
      <c r="L916" s="182">
        <v>6</v>
      </c>
      <c r="M916" s="182">
        <v>6</v>
      </c>
      <c r="N916" s="182">
        <v>0.05</v>
      </c>
      <c r="O916" s="182">
        <v>0.05</v>
      </c>
      <c r="P916" s="182">
        <v>9</v>
      </c>
      <c r="Q916" s="182">
        <v>87.86</v>
      </c>
      <c r="R916" s="182">
        <v>0.17</v>
      </c>
    </row>
    <row r="917" spans="2:18" x14ac:dyDescent="0.2">
      <c r="B917" s="182" t="s">
        <v>1891</v>
      </c>
      <c r="C917" s="182" t="s">
        <v>1892</v>
      </c>
      <c r="D917" s="182" t="s">
        <v>103</v>
      </c>
      <c r="E917" s="182">
        <v>908</v>
      </c>
      <c r="F917" s="182">
        <v>17.780090999999999</v>
      </c>
      <c r="G917" s="182">
        <v>3.699017</v>
      </c>
      <c r="H917" s="182">
        <v>3.4304132300000001</v>
      </c>
      <c r="I917" s="182">
        <v>2.0062436300000002</v>
      </c>
      <c r="J917" s="182">
        <v>1.6968142399999999</v>
      </c>
      <c r="K917" s="182">
        <v>5</v>
      </c>
      <c r="L917" s="182">
        <v>151</v>
      </c>
      <c r="M917" s="182">
        <v>151</v>
      </c>
      <c r="N917" s="182">
        <v>1.32</v>
      </c>
      <c r="O917" s="182">
        <v>1.32</v>
      </c>
      <c r="P917" s="182">
        <v>5</v>
      </c>
      <c r="Q917" s="182">
        <v>127.73</v>
      </c>
      <c r="R917" s="182">
        <v>0.24</v>
      </c>
    </row>
    <row r="918" spans="2:18" x14ac:dyDescent="0.2">
      <c r="B918" s="182" t="s">
        <v>1897</v>
      </c>
      <c r="C918" s="182" t="s">
        <v>1898</v>
      </c>
      <c r="D918" s="182" t="s">
        <v>103</v>
      </c>
      <c r="E918" s="182">
        <v>1381</v>
      </c>
      <c r="F918" s="182">
        <v>5.0654300000000001</v>
      </c>
      <c r="G918" s="182">
        <v>8.195513</v>
      </c>
      <c r="H918" s="182">
        <v>4.2727268599999997</v>
      </c>
      <c r="I918" s="182">
        <v>2.3431778599999999</v>
      </c>
      <c r="J918" s="182">
        <v>3.7307090000000001E-2</v>
      </c>
      <c r="K918" s="182">
        <v>2</v>
      </c>
      <c r="L918" s="182">
        <v>116</v>
      </c>
      <c r="M918" s="182">
        <v>116</v>
      </c>
      <c r="N918" s="182">
        <v>1.01</v>
      </c>
      <c r="O918" s="182">
        <v>1.01</v>
      </c>
      <c r="P918" s="182">
        <v>1</v>
      </c>
      <c r="Q918" s="182">
        <v>1.85</v>
      </c>
      <c r="R918" s="182">
        <v>0</v>
      </c>
    </row>
    <row r="919" spans="2:18" x14ac:dyDescent="0.2">
      <c r="B919" s="182" t="s">
        <v>1889</v>
      </c>
      <c r="C919" s="182" t="s">
        <v>1890</v>
      </c>
      <c r="D919" s="182" t="s">
        <v>103</v>
      </c>
      <c r="E919" s="182">
        <v>882</v>
      </c>
      <c r="F919" s="182">
        <v>14.449691</v>
      </c>
      <c r="G919" s="182">
        <v>4.1162099999999997</v>
      </c>
      <c r="H919" s="182">
        <v>2.4577800999999999</v>
      </c>
      <c r="I919" s="182">
        <v>0.12662465000000001</v>
      </c>
      <c r="J919" s="182">
        <v>2.7414127599999998</v>
      </c>
      <c r="K919" s="182">
        <v>4</v>
      </c>
      <c r="L919" s="182">
        <v>9.8000000000000007</v>
      </c>
      <c r="M919" s="182">
        <v>8.1</v>
      </c>
      <c r="N919" s="182">
        <v>0.09</v>
      </c>
      <c r="O919" s="182">
        <v>7.0000000000000007E-2</v>
      </c>
      <c r="P919" s="182">
        <v>7</v>
      </c>
      <c r="Q919" s="182">
        <v>212.45</v>
      </c>
      <c r="R919" s="182">
        <v>0.36</v>
      </c>
    </row>
    <row r="920" spans="2:18" x14ac:dyDescent="0.2">
      <c r="B920" s="182">
        <v>8611</v>
      </c>
      <c r="C920" s="182" t="s">
        <v>726</v>
      </c>
      <c r="D920" s="182" t="s">
        <v>103</v>
      </c>
      <c r="E920" s="182">
        <v>160</v>
      </c>
      <c r="F920" s="182">
        <v>1.208045</v>
      </c>
      <c r="G920" s="182">
        <v>1.5160119999999999</v>
      </c>
      <c r="H920" s="182">
        <v>2.1053077600000001</v>
      </c>
      <c r="I920" s="182">
        <v>0.31738406000000002</v>
      </c>
      <c r="J920" s="182">
        <v>0.24227662999999999</v>
      </c>
      <c r="K920" s="182">
        <v>2</v>
      </c>
      <c r="L920" s="182">
        <v>135.6</v>
      </c>
      <c r="M920" s="182">
        <v>135.6</v>
      </c>
      <c r="N920" s="182">
        <v>1.98</v>
      </c>
      <c r="O920" s="182">
        <v>1.98</v>
      </c>
      <c r="P920" s="182">
        <v>1</v>
      </c>
      <c r="Q920" s="182">
        <v>103.5</v>
      </c>
      <c r="R920" s="182">
        <v>0.28999999999999998</v>
      </c>
    </row>
    <row r="921" spans="2:18" x14ac:dyDescent="0.2">
      <c r="B921" s="182" t="s">
        <v>1611</v>
      </c>
      <c r="C921" s="182" t="s">
        <v>1612</v>
      </c>
      <c r="D921" s="182" t="s">
        <v>103</v>
      </c>
      <c r="E921" s="182">
        <v>23</v>
      </c>
      <c r="F921" s="182">
        <v>0.336532</v>
      </c>
      <c r="G921" s="182">
        <v>1.5587740000000001</v>
      </c>
      <c r="H921" s="182">
        <v>3.9057745700000002</v>
      </c>
      <c r="I921" s="182">
        <v>0.15129783999999999</v>
      </c>
      <c r="J921" s="182">
        <v>0</v>
      </c>
      <c r="K921" s="182">
        <v>2</v>
      </c>
      <c r="L921" s="182">
        <v>449.6</v>
      </c>
      <c r="M921" s="182">
        <v>449.6</v>
      </c>
      <c r="N921" s="182">
        <v>1.96</v>
      </c>
      <c r="O921" s="182">
        <v>1.96</v>
      </c>
      <c r="P921" s="182"/>
      <c r="Q921" s="182"/>
      <c r="R921" s="182"/>
    </row>
    <row r="922" spans="2:18" x14ac:dyDescent="0.2">
      <c r="B922" s="182">
        <v>8620</v>
      </c>
      <c r="C922" s="182" t="s">
        <v>731</v>
      </c>
      <c r="D922" s="182" t="s">
        <v>103</v>
      </c>
      <c r="E922" s="182">
        <v>1008</v>
      </c>
      <c r="F922" s="182">
        <v>3.4610479999999999</v>
      </c>
      <c r="G922" s="182">
        <v>2.7259669999999998</v>
      </c>
      <c r="H922" s="182">
        <v>3.04745679</v>
      </c>
      <c r="I922" s="182">
        <v>4.7819363199999998</v>
      </c>
      <c r="J922" s="182">
        <v>1.4181083299999999</v>
      </c>
      <c r="K922" s="182">
        <v>8</v>
      </c>
      <c r="L922" s="182">
        <v>324.3</v>
      </c>
      <c r="M922" s="182">
        <v>311.3</v>
      </c>
      <c r="N922" s="182">
        <v>3.41</v>
      </c>
      <c r="O922" s="182">
        <v>3.38</v>
      </c>
      <c r="P922" s="182">
        <v>4</v>
      </c>
      <c r="Q922" s="182">
        <v>96.16</v>
      </c>
      <c r="R922" s="182">
        <v>0.21</v>
      </c>
    </row>
    <row r="923" spans="2:18" x14ac:dyDescent="0.2">
      <c r="B923" s="182">
        <v>8614</v>
      </c>
      <c r="C923" s="182" t="s">
        <v>727</v>
      </c>
      <c r="D923" s="182" t="s">
        <v>103</v>
      </c>
      <c r="E923" s="182">
        <v>23</v>
      </c>
      <c r="F923" s="182"/>
      <c r="G923" s="182">
        <v>1.2657369999999999</v>
      </c>
      <c r="H923" s="182">
        <v>3.9819848100000002</v>
      </c>
      <c r="I923" s="182">
        <v>2.89891E-2</v>
      </c>
      <c r="J923" s="182">
        <v>0</v>
      </c>
      <c r="K923" s="182">
        <v>1</v>
      </c>
      <c r="L923" s="182">
        <v>86.2</v>
      </c>
      <c r="M923" s="182">
        <v>86.2</v>
      </c>
      <c r="N923" s="182">
        <v>1</v>
      </c>
      <c r="O923" s="182">
        <v>1</v>
      </c>
      <c r="P923" s="182"/>
      <c r="Q923" s="182"/>
      <c r="R923" s="182"/>
    </row>
    <row r="924" spans="2:18" x14ac:dyDescent="0.2">
      <c r="B924" s="182">
        <v>8617</v>
      </c>
      <c r="C924" s="182" t="s">
        <v>729</v>
      </c>
      <c r="D924" s="182" t="s">
        <v>103</v>
      </c>
      <c r="E924" s="182">
        <v>375</v>
      </c>
      <c r="F924" s="182">
        <v>2.5950660000000001</v>
      </c>
      <c r="G924" s="182">
        <v>1.6279809999999999</v>
      </c>
      <c r="H924" s="182">
        <v>4.0136120499999999</v>
      </c>
      <c r="I924" s="182">
        <v>0.74689209000000001</v>
      </c>
      <c r="J924" s="182">
        <v>0</v>
      </c>
      <c r="K924" s="182">
        <v>4</v>
      </c>
      <c r="L924" s="182">
        <v>136.1</v>
      </c>
      <c r="M924" s="182">
        <v>136.1</v>
      </c>
      <c r="N924" s="182">
        <v>1.96</v>
      </c>
      <c r="O924" s="182">
        <v>1.96</v>
      </c>
      <c r="P924" s="182"/>
      <c r="Q924" s="182"/>
      <c r="R924" s="182"/>
    </row>
    <row r="925" spans="2:18" x14ac:dyDescent="0.2">
      <c r="B925" s="182" t="s">
        <v>1126</v>
      </c>
      <c r="C925" s="182" t="s">
        <v>1127</v>
      </c>
      <c r="D925" s="182" t="s">
        <v>103</v>
      </c>
      <c r="E925" s="182">
        <v>1012</v>
      </c>
      <c r="F925" s="182">
        <v>5.3537800000000004</v>
      </c>
      <c r="G925" s="182">
        <v>1.5104470000000001</v>
      </c>
      <c r="H925" s="182">
        <v>3.9486428299999998</v>
      </c>
      <c r="I925" s="182">
        <v>1.3168457499999999</v>
      </c>
      <c r="J925" s="182">
        <v>1.1929490700000001</v>
      </c>
      <c r="K925" s="182">
        <v>4</v>
      </c>
      <c r="L925" s="182">
        <v>88.9</v>
      </c>
      <c r="M925" s="182">
        <v>88.9</v>
      </c>
      <c r="N925" s="182">
        <v>1.02</v>
      </c>
      <c r="O925" s="182">
        <v>1.02</v>
      </c>
      <c r="P925" s="182">
        <v>3</v>
      </c>
      <c r="Q925" s="182">
        <v>80.569999999999993</v>
      </c>
      <c r="R925" s="182">
        <v>0.17</v>
      </c>
    </row>
    <row r="926" spans="2:18" x14ac:dyDescent="0.2">
      <c r="B926" s="182">
        <v>8615</v>
      </c>
      <c r="C926" s="182" t="s">
        <v>728</v>
      </c>
      <c r="D926" s="182" t="s">
        <v>103</v>
      </c>
      <c r="E926" s="182">
        <v>622</v>
      </c>
      <c r="F926" s="182">
        <v>4.0782759999999998</v>
      </c>
      <c r="G926" s="182">
        <v>0.64551700000000001</v>
      </c>
      <c r="H926" s="182">
        <v>3.8105117800000001</v>
      </c>
      <c r="I926" s="182">
        <v>1.26740751</v>
      </c>
      <c r="J926" s="182">
        <v>0.23876538</v>
      </c>
      <c r="K926" s="182">
        <v>6</v>
      </c>
      <c r="L926" s="182">
        <v>139.30000000000001</v>
      </c>
      <c r="M926" s="182">
        <v>129.30000000000001</v>
      </c>
      <c r="N926" s="182">
        <v>2.0499999999999998</v>
      </c>
      <c r="O926" s="182">
        <v>2.0099999999999998</v>
      </c>
      <c r="P926" s="182">
        <v>1</v>
      </c>
      <c r="Q926" s="182">
        <v>26.24</v>
      </c>
      <c r="R926" s="182">
        <v>0.05</v>
      </c>
    </row>
    <row r="927" spans="2:18" x14ac:dyDescent="0.2">
      <c r="B927" s="182">
        <v>8622</v>
      </c>
      <c r="C927" s="182" t="s">
        <v>732</v>
      </c>
      <c r="D927" s="182" t="s">
        <v>103</v>
      </c>
      <c r="E927" s="182">
        <v>135</v>
      </c>
      <c r="F927" s="182">
        <v>1.572487</v>
      </c>
      <c r="G927" s="182">
        <v>0.98104400000000003</v>
      </c>
      <c r="H927" s="182">
        <v>1.4984837600000001</v>
      </c>
      <c r="I927" s="182">
        <v>0.21060601000000001</v>
      </c>
      <c r="J927" s="182">
        <v>0</v>
      </c>
      <c r="K927" s="182">
        <v>2</v>
      </c>
      <c r="L927" s="182">
        <v>106.6</v>
      </c>
      <c r="M927" s="182">
        <v>106.6</v>
      </c>
      <c r="N927" s="182">
        <v>2</v>
      </c>
      <c r="O927" s="182">
        <v>2</v>
      </c>
      <c r="P927" s="182"/>
      <c r="Q927" s="182"/>
      <c r="R927" s="182"/>
    </row>
    <row r="928" spans="2:18" x14ac:dyDescent="0.2">
      <c r="B928" s="182" t="s">
        <v>1615</v>
      </c>
      <c r="C928" s="182" t="s">
        <v>1616</v>
      </c>
      <c r="D928" s="182" t="s">
        <v>103</v>
      </c>
      <c r="E928" s="182">
        <v>99</v>
      </c>
      <c r="F928" s="182">
        <v>1.214882</v>
      </c>
      <c r="G928" s="182">
        <v>1.433195</v>
      </c>
      <c r="H928" s="182">
        <v>3.9057745700000002</v>
      </c>
      <c r="I928" s="182">
        <v>0.13551995999999999</v>
      </c>
      <c r="J928" s="182">
        <v>1.2289390000000001E-2</v>
      </c>
      <c r="K928" s="182">
        <v>2</v>
      </c>
      <c r="L928" s="182">
        <v>93.6</v>
      </c>
      <c r="M928" s="182">
        <v>93.6</v>
      </c>
      <c r="N928" s="182">
        <v>1.1299999999999999</v>
      </c>
      <c r="O928" s="182">
        <v>1.1299999999999999</v>
      </c>
      <c r="P928" s="182">
        <v>1</v>
      </c>
      <c r="Q928" s="182">
        <v>8.48</v>
      </c>
      <c r="R928" s="182">
        <v>0.02</v>
      </c>
    </row>
    <row r="929" spans="2:18" x14ac:dyDescent="0.2">
      <c r="B929" s="182">
        <v>8610</v>
      </c>
      <c r="C929" s="182" t="s">
        <v>725</v>
      </c>
      <c r="D929" s="182" t="s">
        <v>103</v>
      </c>
      <c r="E929" s="182">
        <v>1553</v>
      </c>
      <c r="F929" s="182">
        <v>8.3996289999999991</v>
      </c>
      <c r="G929" s="182">
        <v>0.74864799999999998</v>
      </c>
      <c r="H929" s="182">
        <v>4.2868257500000002</v>
      </c>
      <c r="I929" s="182">
        <v>2.2054486799999999</v>
      </c>
      <c r="J929" s="182">
        <v>1.05798518</v>
      </c>
      <c r="K929" s="182">
        <v>4</v>
      </c>
      <c r="L929" s="182">
        <v>97.1</v>
      </c>
      <c r="M929" s="182">
        <v>97.1</v>
      </c>
      <c r="N929" s="182">
        <v>1.05</v>
      </c>
      <c r="O929" s="182">
        <v>1.05</v>
      </c>
      <c r="P929" s="182">
        <v>4</v>
      </c>
      <c r="Q929" s="182">
        <v>46.56</v>
      </c>
      <c r="R929" s="182">
        <v>0.09</v>
      </c>
    </row>
    <row r="930" spans="2:18" x14ac:dyDescent="0.2">
      <c r="B930" s="182" t="s">
        <v>1613</v>
      </c>
      <c r="C930" s="182" t="s">
        <v>1614</v>
      </c>
      <c r="D930" s="182" t="s">
        <v>103</v>
      </c>
      <c r="E930" s="182">
        <v>20</v>
      </c>
      <c r="F930" s="182"/>
      <c r="G930" s="182">
        <v>1.3878999999999999</v>
      </c>
      <c r="H930" s="182">
        <v>1.28185616</v>
      </c>
      <c r="I930" s="182">
        <v>2.520791E-2</v>
      </c>
      <c r="J930" s="182">
        <v>8.7781400000000002E-3</v>
      </c>
      <c r="K930" s="182">
        <v>1</v>
      </c>
      <c r="L930" s="182">
        <v>86.2</v>
      </c>
      <c r="M930" s="182">
        <v>86.2</v>
      </c>
      <c r="N930" s="182">
        <v>1</v>
      </c>
      <c r="O930" s="182">
        <v>1</v>
      </c>
      <c r="P930" s="182">
        <v>1</v>
      </c>
      <c r="Q930" s="182">
        <v>30</v>
      </c>
      <c r="R930" s="182">
        <v>0.1</v>
      </c>
    </row>
    <row r="931" spans="2:18" x14ac:dyDescent="0.2">
      <c r="B931" s="182">
        <v>8618</v>
      </c>
      <c r="C931" s="182" t="s">
        <v>730</v>
      </c>
      <c r="D931" s="182" t="s">
        <v>103</v>
      </c>
      <c r="E931" s="182">
        <v>79</v>
      </c>
      <c r="F931" s="182">
        <v>0.75170000000000003</v>
      </c>
      <c r="G931" s="182">
        <v>0.86293699999999995</v>
      </c>
      <c r="H931" s="182">
        <v>0.29817254999999998</v>
      </c>
      <c r="I931" s="182">
        <v>9.9571259999999995E-2</v>
      </c>
      <c r="J931" s="182">
        <v>0</v>
      </c>
      <c r="K931" s="182">
        <v>1</v>
      </c>
      <c r="L931" s="182">
        <v>86.2</v>
      </c>
      <c r="M931" s="182">
        <v>86.2</v>
      </c>
      <c r="N931" s="182">
        <v>1</v>
      </c>
      <c r="O931" s="182">
        <v>1</v>
      </c>
      <c r="P931" s="182"/>
      <c r="Q931" s="182"/>
      <c r="R931" s="182"/>
    </row>
    <row r="932" spans="2:18" x14ac:dyDescent="0.2">
      <c r="B932" s="182" t="s">
        <v>1929</v>
      </c>
      <c r="C932" s="182" t="s">
        <v>1930</v>
      </c>
      <c r="D932" s="182" t="s">
        <v>103</v>
      </c>
      <c r="E932" s="182">
        <v>1192</v>
      </c>
      <c r="F932" s="182">
        <v>7.7900260000000001</v>
      </c>
      <c r="G932" s="182">
        <v>2.9922800000000001</v>
      </c>
      <c r="H932" s="182">
        <v>3.3881165499999999</v>
      </c>
      <c r="I932" s="182">
        <v>0.79623571000000004</v>
      </c>
      <c r="J932" s="182">
        <v>3.2408888600000001</v>
      </c>
      <c r="K932" s="182">
        <v>8</v>
      </c>
      <c r="L932" s="182">
        <v>45.7</v>
      </c>
      <c r="M932" s="182">
        <v>45.7</v>
      </c>
      <c r="N932" s="182">
        <v>0.33</v>
      </c>
      <c r="O932" s="182">
        <v>0.33</v>
      </c>
      <c r="P932" s="182">
        <v>7</v>
      </c>
      <c r="Q932" s="182">
        <v>185.84</v>
      </c>
      <c r="R932" s="182">
        <v>0.56000000000000005</v>
      </c>
    </row>
    <row r="933" spans="2:18" x14ac:dyDescent="0.2">
      <c r="B933" s="182" t="s">
        <v>1913</v>
      </c>
      <c r="C933" s="182" t="s">
        <v>1914</v>
      </c>
      <c r="D933" s="182" t="s">
        <v>103</v>
      </c>
      <c r="E933" s="182">
        <v>1559</v>
      </c>
      <c r="F933" s="182"/>
      <c r="G933" s="182">
        <v>9.3595819999999996</v>
      </c>
      <c r="H933" s="182">
        <v>4.0751518200000003</v>
      </c>
      <c r="I933" s="182">
        <v>0.28476282000000003</v>
      </c>
      <c r="J933" s="182">
        <v>0.22120909999999999</v>
      </c>
      <c r="K933" s="182">
        <v>2</v>
      </c>
      <c r="L933" s="182">
        <v>12.5</v>
      </c>
      <c r="M933" s="182">
        <v>12.5</v>
      </c>
      <c r="N933" s="182">
        <v>0.16</v>
      </c>
      <c r="O933" s="182">
        <v>0.16</v>
      </c>
      <c r="P933" s="182">
        <v>2</v>
      </c>
      <c r="Q933" s="182">
        <v>9.6999999999999993</v>
      </c>
      <c r="R933" s="182">
        <v>0.04</v>
      </c>
    </row>
    <row r="934" spans="2:18" x14ac:dyDescent="0.2">
      <c r="B934" s="182" t="s">
        <v>1927</v>
      </c>
      <c r="C934" s="182" t="s">
        <v>1928</v>
      </c>
      <c r="D934" s="182" t="s">
        <v>103</v>
      </c>
      <c r="E934" s="182">
        <v>281</v>
      </c>
      <c r="F934" s="182">
        <v>6.1408160000000001</v>
      </c>
      <c r="G934" s="182">
        <v>5.7837899999999998</v>
      </c>
      <c r="H934" s="182">
        <v>2.3425121199999999</v>
      </c>
      <c r="I934" s="182">
        <v>0.99350974999999997</v>
      </c>
      <c r="J934" s="182">
        <v>0.21682003</v>
      </c>
      <c r="K934" s="182">
        <v>6</v>
      </c>
      <c r="L934" s="182">
        <v>241.7</v>
      </c>
      <c r="M934" s="182">
        <v>170.6</v>
      </c>
      <c r="N934" s="182">
        <v>3.05</v>
      </c>
      <c r="O934" s="182">
        <v>2.11</v>
      </c>
      <c r="P934" s="182">
        <v>3</v>
      </c>
      <c r="Q934" s="182">
        <v>52.74</v>
      </c>
      <c r="R934" s="182">
        <v>0.13</v>
      </c>
    </row>
    <row r="935" spans="2:18" x14ac:dyDescent="0.2">
      <c r="B935" s="182" t="s">
        <v>1925</v>
      </c>
      <c r="C935" s="182" t="s">
        <v>1926</v>
      </c>
      <c r="D935" s="182" t="s">
        <v>103</v>
      </c>
      <c r="E935" s="182">
        <v>448</v>
      </c>
      <c r="F935" s="182"/>
      <c r="G935" s="182">
        <v>4.9156899999999997</v>
      </c>
      <c r="H935" s="182">
        <v>0.82688105999999995</v>
      </c>
      <c r="I935" s="182">
        <v>0</v>
      </c>
      <c r="J935" s="182">
        <v>0.32523004</v>
      </c>
      <c r="K935" s="182"/>
      <c r="L935" s="182"/>
      <c r="M935" s="182"/>
      <c r="N935" s="182"/>
      <c r="O935" s="182"/>
      <c r="P935" s="182">
        <v>3</v>
      </c>
      <c r="Q935" s="182">
        <v>49.62</v>
      </c>
      <c r="R935" s="182">
        <v>0.12</v>
      </c>
    </row>
    <row r="936" spans="2:18" x14ac:dyDescent="0.2">
      <c r="B936" s="182" t="s">
        <v>539</v>
      </c>
      <c r="C936" s="182" t="s">
        <v>540</v>
      </c>
      <c r="D936" s="182" t="s">
        <v>237</v>
      </c>
      <c r="E936" s="182">
        <v>1362</v>
      </c>
      <c r="F936" s="182">
        <v>16.588170999999999</v>
      </c>
      <c r="G936" s="182">
        <v>10.292513</v>
      </c>
      <c r="H936" s="182">
        <v>2.44349068</v>
      </c>
      <c r="I936" s="182">
        <v>0.30925932</v>
      </c>
      <c r="J936" s="182">
        <v>0.44329601000000002</v>
      </c>
      <c r="K936" s="182">
        <v>4</v>
      </c>
      <c r="L936" s="182">
        <v>15.5</v>
      </c>
      <c r="M936" s="182">
        <v>8.9</v>
      </c>
      <c r="N936" s="182">
        <v>0.1</v>
      </c>
      <c r="O936" s="182">
        <v>0.08</v>
      </c>
      <c r="P936" s="182">
        <v>3</v>
      </c>
      <c r="Q936" s="182">
        <v>22.25</v>
      </c>
      <c r="R936" s="182">
        <v>0.06</v>
      </c>
    </row>
    <row r="937" spans="2:18" x14ac:dyDescent="0.2">
      <c r="B937" s="182" t="s">
        <v>1917</v>
      </c>
      <c r="C937" s="182" t="s">
        <v>1918</v>
      </c>
      <c r="D937" s="182" t="s">
        <v>103</v>
      </c>
      <c r="E937" s="182">
        <v>1163</v>
      </c>
      <c r="F937" s="182">
        <v>1.82385</v>
      </c>
      <c r="G937" s="182">
        <v>8.309552</v>
      </c>
      <c r="H937" s="182">
        <v>2.6768845200000002</v>
      </c>
      <c r="I937" s="182">
        <v>0.61193869000000001</v>
      </c>
      <c r="J937" s="182">
        <v>0.68820608999999999</v>
      </c>
      <c r="K937" s="182">
        <v>1</v>
      </c>
      <c r="L937" s="182">
        <v>36</v>
      </c>
      <c r="M937" s="182">
        <v>36</v>
      </c>
      <c r="N937" s="182">
        <v>1.01</v>
      </c>
      <c r="O937" s="182">
        <v>1.01</v>
      </c>
      <c r="P937" s="182">
        <v>6</v>
      </c>
      <c r="Q937" s="182">
        <v>40.450000000000003</v>
      </c>
      <c r="R937" s="182">
        <v>0.17</v>
      </c>
    </row>
    <row r="938" spans="2:18" x14ac:dyDescent="0.2">
      <c r="B938" s="182" t="s">
        <v>1915</v>
      </c>
      <c r="C938" s="182" t="s">
        <v>1916</v>
      </c>
      <c r="D938" s="182" t="s">
        <v>103</v>
      </c>
      <c r="E938" s="182">
        <v>1086</v>
      </c>
      <c r="F938" s="182">
        <v>5.8833200000000003</v>
      </c>
      <c r="G938" s="182">
        <v>4.5891929999999999</v>
      </c>
      <c r="H938" s="182">
        <v>3.0192590099999999</v>
      </c>
      <c r="I938" s="182">
        <v>1.77308164</v>
      </c>
      <c r="J938" s="182">
        <v>1.53354086</v>
      </c>
      <c r="K938" s="182">
        <v>4</v>
      </c>
      <c r="L938" s="182">
        <v>111.6</v>
      </c>
      <c r="M938" s="182">
        <v>111.6</v>
      </c>
      <c r="N938" s="182">
        <v>3.44</v>
      </c>
      <c r="O938" s="182">
        <v>3.44</v>
      </c>
      <c r="P938" s="182">
        <v>8</v>
      </c>
      <c r="Q938" s="182">
        <v>96.52</v>
      </c>
      <c r="R938" s="182">
        <v>0.34</v>
      </c>
    </row>
    <row r="939" spans="2:18" x14ac:dyDescent="0.2">
      <c r="B939" s="182" t="s">
        <v>1919</v>
      </c>
      <c r="C939" s="182" t="s">
        <v>1920</v>
      </c>
      <c r="D939" s="182" t="s">
        <v>103</v>
      </c>
      <c r="E939" s="182">
        <v>1176</v>
      </c>
      <c r="F939" s="182">
        <v>5.2009889999999999</v>
      </c>
      <c r="G939" s="182">
        <v>2.9326099999999999</v>
      </c>
      <c r="H939" s="182">
        <v>2.9986822399999999</v>
      </c>
      <c r="I939" s="182">
        <v>0.22523240999999999</v>
      </c>
      <c r="J939" s="182">
        <v>2.3937984600000002</v>
      </c>
      <c r="K939" s="182">
        <v>3</v>
      </c>
      <c r="L939" s="182">
        <v>13.1</v>
      </c>
      <c r="M939" s="182">
        <v>13.1</v>
      </c>
      <c r="N939" s="182">
        <v>0.12</v>
      </c>
      <c r="O939" s="182">
        <v>0.12</v>
      </c>
      <c r="P939" s="182">
        <v>9</v>
      </c>
      <c r="Q939" s="182">
        <v>139.13</v>
      </c>
      <c r="R939" s="182">
        <v>0.56000000000000005</v>
      </c>
    </row>
    <row r="940" spans="2:18" x14ac:dyDescent="0.2">
      <c r="B940" s="182" t="s">
        <v>1921</v>
      </c>
      <c r="C940" s="182" t="s">
        <v>1922</v>
      </c>
      <c r="D940" s="182" t="s">
        <v>103</v>
      </c>
      <c r="E940" s="182">
        <v>1525</v>
      </c>
      <c r="F940" s="182">
        <v>7.8040960000000004</v>
      </c>
      <c r="G940" s="182">
        <v>2.8134100000000002</v>
      </c>
      <c r="H940" s="182">
        <v>2.9022763</v>
      </c>
      <c r="I940" s="182">
        <v>3.572703E-2</v>
      </c>
      <c r="J940" s="182">
        <v>0.74350835999999998</v>
      </c>
      <c r="K940" s="182">
        <v>1</v>
      </c>
      <c r="L940" s="182">
        <v>1.6</v>
      </c>
      <c r="M940" s="182">
        <v>1.6</v>
      </c>
      <c r="N940" s="182">
        <v>0.02</v>
      </c>
      <c r="O940" s="182">
        <v>0.02</v>
      </c>
      <c r="P940" s="182">
        <v>1</v>
      </c>
      <c r="Q940" s="182">
        <v>33.32</v>
      </c>
      <c r="R940" s="182">
        <v>0.08</v>
      </c>
    </row>
    <row r="941" spans="2:18" x14ac:dyDescent="0.2">
      <c r="B941" s="182" t="s">
        <v>1923</v>
      </c>
      <c r="C941" s="182" t="s">
        <v>1924</v>
      </c>
      <c r="D941" s="182" t="s">
        <v>103</v>
      </c>
      <c r="E941" s="182">
        <v>217</v>
      </c>
      <c r="F941" s="182"/>
      <c r="G941" s="182">
        <v>3.2061190000000002</v>
      </c>
      <c r="H941" s="182">
        <v>2.8982752600000001</v>
      </c>
      <c r="I941" s="182">
        <v>0</v>
      </c>
      <c r="J941" s="182">
        <v>7.7247620000000003E-2</v>
      </c>
      <c r="K941" s="182"/>
      <c r="L941" s="182"/>
      <c r="M941" s="182"/>
      <c r="N941" s="182"/>
      <c r="O941" s="182"/>
      <c r="P941" s="182">
        <v>1</v>
      </c>
      <c r="Q941" s="182">
        <v>24.33</v>
      </c>
      <c r="R941" s="182">
        <v>0.1</v>
      </c>
    </row>
    <row r="942" spans="2:18" x14ac:dyDescent="0.2">
      <c r="B942" s="182">
        <v>9046</v>
      </c>
      <c r="C942" s="182" t="s">
        <v>784</v>
      </c>
      <c r="D942" s="182" t="s">
        <v>103</v>
      </c>
      <c r="E942" s="182">
        <v>1102</v>
      </c>
      <c r="F942" s="182">
        <v>5.9361030000000001</v>
      </c>
      <c r="G942" s="182">
        <v>0.28850399999999998</v>
      </c>
      <c r="H942" s="182">
        <v>3.5915978800000001</v>
      </c>
      <c r="I942" s="182">
        <v>1.02954401</v>
      </c>
      <c r="J942" s="182">
        <v>0.91292644000000001</v>
      </c>
      <c r="K942" s="182">
        <v>1</v>
      </c>
      <c r="L942" s="182">
        <v>63.9</v>
      </c>
      <c r="M942" s="182">
        <v>63.9</v>
      </c>
      <c r="N942" s="182">
        <v>1.01</v>
      </c>
      <c r="O942" s="182">
        <v>1.01</v>
      </c>
      <c r="P942" s="182">
        <v>4</v>
      </c>
      <c r="Q942" s="182">
        <v>56.62</v>
      </c>
      <c r="R942" s="182">
        <v>0.11</v>
      </c>
    </row>
    <row r="943" spans="2:18" x14ac:dyDescent="0.2">
      <c r="B943" s="182">
        <v>9050</v>
      </c>
      <c r="C943" s="182" t="s">
        <v>787</v>
      </c>
      <c r="D943" s="182" t="s">
        <v>103</v>
      </c>
      <c r="E943" s="182">
        <v>1595</v>
      </c>
      <c r="F943" s="182">
        <v>4.717085</v>
      </c>
      <c r="G943" s="182">
        <v>1.8595889999999999</v>
      </c>
      <c r="H943" s="182">
        <v>3.4294606000000001</v>
      </c>
      <c r="I943" s="182">
        <v>5.2656126600000004</v>
      </c>
      <c r="J943" s="182">
        <v>0.20189719</v>
      </c>
      <c r="K943" s="182">
        <v>4</v>
      </c>
      <c r="L943" s="182">
        <v>225.7</v>
      </c>
      <c r="M943" s="182">
        <v>225.7</v>
      </c>
      <c r="N943" s="182">
        <v>2.12</v>
      </c>
      <c r="O943" s="182">
        <v>2.12</v>
      </c>
      <c r="P943" s="182">
        <v>2</v>
      </c>
      <c r="Q943" s="182">
        <v>8.65</v>
      </c>
      <c r="R943" s="182">
        <v>0.02</v>
      </c>
    </row>
    <row r="944" spans="2:18" x14ac:dyDescent="0.2">
      <c r="B944" s="182">
        <v>9059</v>
      </c>
      <c r="C944" s="182" t="s">
        <v>792</v>
      </c>
      <c r="D944" s="182" t="s">
        <v>103</v>
      </c>
      <c r="E944" s="182">
        <v>988</v>
      </c>
      <c r="F944" s="182">
        <v>4.8726260000000003</v>
      </c>
      <c r="G944" s="182">
        <v>0.56862900000000005</v>
      </c>
      <c r="H944" s="182">
        <v>2.6894592099999999</v>
      </c>
      <c r="I944" s="182">
        <v>1.1884136999999999</v>
      </c>
      <c r="J944" s="182">
        <v>0</v>
      </c>
      <c r="K944" s="182">
        <v>3</v>
      </c>
      <c r="L944" s="182">
        <v>82.2</v>
      </c>
      <c r="M944" s="182">
        <v>65.7</v>
      </c>
      <c r="N944" s="182">
        <v>1.08</v>
      </c>
      <c r="O944" s="182">
        <v>1.05</v>
      </c>
      <c r="P944" s="182"/>
      <c r="Q944" s="182"/>
      <c r="R944" s="182"/>
    </row>
    <row r="945" spans="2:18" x14ac:dyDescent="0.2">
      <c r="B945" s="182">
        <v>9056</v>
      </c>
      <c r="C945" s="182" t="s">
        <v>790</v>
      </c>
      <c r="D945" s="182" t="s">
        <v>103</v>
      </c>
      <c r="E945" s="182">
        <v>1473</v>
      </c>
      <c r="F945" s="182">
        <v>4.8514869999999997</v>
      </c>
      <c r="G945" s="182">
        <v>1.65777</v>
      </c>
      <c r="H945" s="182">
        <v>4.2176649599999996</v>
      </c>
      <c r="I945" s="182">
        <v>2.1173894999999998</v>
      </c>
      <c r="J945" s="182">
        <v>0.77423185000000005</v>
      </c>
      <c r="K945" s="182">
        <v>5</v>
      </c>
      <c r="L945" s="182">
        <v>98.3</v>
      </c>
      <c r="M945" s="182">
        <v>98.3</v>
      </c>
      <c r="N945" s="182">
        <v>2.1</v>
      </c>
      <c r="O945" s="182">
        <v>2.1</v>
      </c>
      <c r="P945" s="182">
        <v>3</v>
      </c>
      <c r="Q945" s="182">
        <v>35.93</v>
      </c>
      <c r="R945" s="182">
        <v>0.05</v>
      </c>
    </row>
    <row r="946" spans="2:18" x14ac:dyDescent="0.2">
      <c r="B946" s="182">
        <v>9049</v>
      </c>
      <c r="C946" s="182" t="s">
        <v>786</v>
      </c>
      <c r="D946" s="182" t="s">
        <v>103</v>
      </c>
      <c r="E946" s="182">
        <v>834</v>
      </c>
      <c r="F946" s="182">
        <v>2.6010979999999999</v>
      </c>
      <c r="G946" s="182">
        <v>0.76181500000000002</v>
      </c>
      <c r="H946" s="182">
        <v>2.5176051300000002</v>
      </c>
      <c r="I946" s="182">
        <v>0.78621401000000002</v>
      </c>
      <c r="J946" s="182">
        <v>0</v>
      </c>
      <c r="K946" s="182">
        <v>1</v>
      </c>
      <c r="L946" s="182">
        <v>64.400000000000006</v>
      </c>
      <c r="M946" s="182">
        <v>64.400000000000006</v>
      </c>
      <c r="N946" s="182">
        <v>1.02</v>
      </c>
      <c r="O946" s="182">
        <v>1.02</v>
      </c>
      <c r="P946" s="182"/>
      <c r="Q946" s="182"/>
      <c r="R946" s="182"/>
    </row>
    <row r="947" spans="2:18" x14ac:dyDescent="0.2">
      <c r="B947" s="182">
        <v>9052</v>
      </c>
      <c r="C947" s="182" t="s">
        <v>788</v>
      </c>
      <c r="D947" s="182" t="s">
        <v>103</v>
      </c>
      <c r="E947" s="182">
        <v>1128</v>
      </c>
      <c r="F947" s="182">
        <v>4.2852040000000002</v>
      </c>
      <c r="G947" s="182">
        <v>0.71177100000000004</v>
      </c>
      <c r="H947" s="182">
        <v>3.33419781</v>
      </c>
      <c r="I947" s="182">
        <v>1.9466108099999999</v>
      </c>
      <c r="J947" s="182">
        <v>0</v>
      </c>
      <c r="K947" s="182">
        <v>5</v>
      </c>
      <c r="L947" s="182">
        <v>118</v>
      </c>
      <c r="M947" s="182">
        <v>118</v>
      </c>
      <c r="N947" s="182">
        <v>2.21</v>
      </c>
      <c r="O947" s="182">
        <v>2.21</v>
      </c>
      <c r="P947" s="182"/>
      <c r="Q947" s="182"/>
      <c r="R947" s="182"/>
    </row>
    <row r="948" spans="2:18" x14ac:dyDescent="0.2">
      <c r="B948" s="182">
        <v>9062</v>
      </c>
      <c r="C948" s="182" t="s">
        <v>794</v>
      </c>
      <c r="D948" s="182" t="s">
        <v>103</v>
      </c>
      <c r="E948" s="182">
        <v>729</v>
      </c>
      <c r="F948" s="182">
        <v>3.0975100000000002</v>
      </c>
      <c r="G948" s="182">
        <v>1.015787</v>
      </c>
      <c r="H948" s="182">
        <v>4.3382676599999996</v>
      </c>
      <c r="I948" s="182">
        <v>2.17577657</v>
      </c>
      <c r="J948" s="182">
        <v>1.404502E-2</v>
      </c>
      <c r="K948" s="182">
        <v>5</v>
      </c>
      <c r="L948" s="182">
        <v>204</v>
      </c>
      <c r="M948" s="182">
        <v>204</v>
      </c>
      <c r="N948" s="182">
        <v>4.32</v>
      </c>
      <c r="O948" s="182">
        <v>4.32</v>
      </c>
      <c r="P948" s="182">
        <v>1</v>
      </c>
      <c r="Q948" s="182">
        <v>1.32</v>
      </c>
      <c r="R948" s="182">
        <v>0</v>
      </c>
    </row>
    <row r="949" spans="2:18" x14ac:dyDescent="0.2">
      <c r="B949" s="182">
        <v>9060</v>
      </c>
      <c r="C949" s="182" t="s">
        <v>793</v>
      </c>
      <c r="D949" s="182" t="s">
        <v>103</v>
      </c>
      <c r="E949" s="182">
        <v>1344</v>
      </c>
      <c r="F949" s="182">
        <v>1.7053130000000001</v>
      </c>
      <c r="G949" s="182">
        <v>3.5639189999999998</v>
      </c>
      <c r="H949" s="182">
        <v>3.5142444899999998</v>
      </c>
      <c r="I949" s="182">
        <v>1.2747174299999999</v>
      </c>
      <c r="J949" s="182">
        <v>0</v>
      </c>
      <c r="K949" s="182">
        <v>1</v>
      </c>
      <c r="L949" s="182">
        <v>64.8</v>
      </c>
      <c r="M949" s="182">
        <v>64.8</v>
      </c>
      <c r="N949" s="182">
        <v>1.03</v>
      </c>
      <c r="O949" s="182">
        <v>1.03</v>
      </c>
      <c r="P949" s="182"/>
      <c r="Q949" s="182"/>
      <c r="R949" s="182"/>
    </row>
    <row r="950" spans="2:18" x14ac:dyDescent="0.2">
      <c r="B950" s="182">
        <v>9055</v>
      </c>
      <c r="C950" s="182" t="s">
        <v>789</v>
      </c>
      <c r="D950" s="182" t="s">
        <v>103</v>
      </c>
      <c r="E950" s="182">
        <v>1582</v>
      </c>
      <c r="F950" s="182">
        <v>2.6956000000000002</v>
      </c>
      <c r="G950" s="182">
        <v>2.1066310000000001</v>
      </c>
      <c r="H950" s="182">
        <v>4.1193537600000001</v>
      </c>
      <c r="I950" s="182">
        <v>1.96415246</v>
      </c>
      <c r="J950" s="182">
        <v>0</v>
      </c>
      <c r="K950" s="182">
        <v>3</v>
      </c>
      <c r="L950" s="182">
        <v>84.9</v>
      </c>
      <c r="M950" s="182">
        <v>84.9</v>
      </c>
      <c r="N950" s="182">
        <v>1.1200000000000001</v>
      </c>
      <c r="O950" s="182">
        <v>1.1200000000000001</v>
      </c>
      <c r="P950" s="182"/>
      <c r="Q950" s="182"/>
      <c r="R950" s="182"/>
    </row>
    <row r="951" spans="2:18" x14ac:dyDescent="0.2">
      <c r="B951" s="182">
        <v>9057</v>
      </c>
      <c r="C951" s="182" t="s">
        <v>791</v>
      </c>
      <c r="D951" s="182" t="s">
        <v>103</v>
      </c>
      <c r="E951" s="182">
        <v>675</v>
      </c>
      <c r="F951" s="182">
        <v>1.208199</v>
      </c>
      <c r="G951" s="182">
        <v>2.0875469999999998</v>
      </c>
      <c r="H951" s="182">
        <v>1.80637311</v>
      </c>
      <c r="I951" s="182">
        <v>0.61938548000000004</v>
      </c>
      <c r="J951" s="182">
        <v>0</v>
      </c>
      <c r="K951" s="182">
        <v>1</v>
      </c>
      <c r="L951" s="182">
        <v>62.7</v>
      </c>
      <c r="M951" s="182">
        <v>62.7</v>
      </c>
      <c r="N951" s="182">
        <v>1</v>
      </c>
      <c r="O951" s="182">
        <v>1</v>
      </c>
      <c r="P951" s="182"/>
      <c r="Q951" s="182"/>
      <c r="R951" s="182"/>
    </row>
    <row r="952" spans="2:18" x14ac:dyDescent="0.2">
      <c r="B952" s="182">
        <v>9047</v>
      </c>
      <c r="C952" s="182" t="s">
        <v>785</v>
      </c>
      <c r="D952" s="182" t="s">
        <v>103</v>
      </c>
      <c r="E952" s="182">
        <v>1107</v>
      </c>
      <c r="F952" s="182">
        <v>3.9773719999999999</v>
      </c>
      <c r="G952" s="182">
        <v>1.3633900000000001</v>
      </c>
      <c r="H952" s="182">
        <v>1.8341898400000001</v>
      </c>
      <c r="I952" s="182">
        <v>1.9669907200000001</v>
      </c>
      <c r="J952" s="182">
        <v>0.70049547999999995</v>
      </c>
      <c r="K952" s="182">
        <v>3</v>
      </c>
      <c r="L952" s="182">
        <v>121.5</v>
      </c>
      <c r="M952" s="182">
        <v>121.5</v>
      </c>
      <c r="N952" s="182">
        <v>2.0699999999999998</v>
      </c>
      <c r="O952" s="182">
        <v>2.0699999999999998</v>
      </c>
      <c r="P952" s="182">
        <v>2</v>
      </c>
      <c r="Q952" s="182">
        <v>43.25</v>
      </c>
      <c r="R952" s="182">
        <v>0.09</v>
      </c>
    </row>
    <row r="953" spans="2:18" x14ac:dyDescent="0.2">
      <c r="B953" s="182">
        <v>68202</v>
      </c>
      <c r="C953" s="182" t="s">
        <v>1011</v>
      </c>
      <c r="D953" s="182" t="s">
        <v>103</v>
      </c>
      <c r="E953" s="182">
        <v>456</v>
      </c>
      <c r="F953" s="182">
        <v>2.6544810000000001</v>
      </c>
      <c r="G953" s="182">
        <v>9.0473999999999999E-2</v>
      </c>
      <c r="H953" s="182">
        <v>1.17001764</v>
      </c>
      <c r="I953" s="182">
        <v>0</v>
      </c>
      <c r="J953" s="182">
        <v>0.28090043999999997</v>
      </c>
      <c r="K953" s="182"/>
      <c r="L953" s="182"/>
      <c r="M953" s="182"/>
      <c r="N953" s="182"/>
      <c r="O953" s="182"/>
      <c r="P953" s="182">
        <v>1</v>
      </c>
      <c r="Q953" s="182">
        <v>42.11</v>
      </c>
      <c r="R953" s="182">
        <v>0.09</v>
      </c>
    </row>
    <row r="954" spans="2:18" x14ac:dyDescent="0.2">
      <c r="B954" s="182">
        <v>49915</v>
      </c>
      <c r="C954" s="182" t="s">
        <v>968</v>
      </c>
      <c r="D954" s="182" t="s">
        <v>103</v>
      </c>
      <c r="E954" s="182">
        <v>1031</v>
      </c>
      <c r="F954" s="182">
        <v>5.2063389999999998</v>
      </c>
      <c r="G954" s="182">
        <v>0.26049800000000001</v>
      </c>
      <c r="H954" s="182">
        <v>2.8087282299999998</v>
      </c>
      <c r="I954" s="182">
        <v>0</v>
      </c>
      <c r="J954" s="182">
        <v>3.1258952400000002</v>
      </c>
      <c r="K954" s="182"/>
      <c r="L954" s="182"/>
      <c r="M954" s="182"/>
      <c r="N954" s="182"/>
      <c r="O954" s="182"/>
      <c r="P954" s="182">
        <v>14</v>
      </c>
      <c r="Q954" s="182">
        <v>207.24</v>
      </c>
      <c r="R954" s="182">
        <v>0.46</v>
      </c>
    </row>
    <row r="955" spans="2:18" x14ac:dyDescent="0.2">
      <c r="B955" s="182">
        <v>49914</v>
      </c>
      <c r="C955" s="182" t="s">
        <v>967</v>
      </c>
      <c r="D955" s="182" t="s">
        <v>103</v>
      </c>
      <c r="E955" s="182">
        <v>635</v>
      </c>
      <c r="F955" s="182">
        <v>4.0572239999999997</v>
      </c>
      <c r="G955" s="182">
        <v>0.62900999999999996</v>
      </c>
      <c r="H955" s="182">
        <v>2.0843499400000001</v>
      </c>
      <c r="I955" s="182">
        <v>5.4717100000000003E-3</v>
      </c>
      <c r="J955" s="182">
        <v>0.33356928000000002</v>
      </c>
      <c r="K955" s="182">
        <v>1</v>
      </c>
      <c r="L955" s="182">
        <v>0.6</v>
      </c>
      <c r="M955" s="182">
        <v>0.6</v>
      </c>
      <c r="N955" s="182">
        <v>0</v>
      </c>
      <c r="O955" s="182">
        <v>0</v>
      </c>
      <c r="P955" s="182">
        <v>1</v>
      </c>
      <c r="Q955" s="182">
        <v>35.909999999999997</v>
      </c>
      <c r="R955" s="182">
        <v>0.06</v>
      </c>
    </row>
    <row r="956" spans="2:18" x14ac:dyDescent="0.2">
      <c r="B956" s="182">
        <v>68181</v>
      </c>
      <c r="C956" s="182" t="s">
        <v>1005</v>
      </c>
      <c r="D956" s="182" t="s">
        <v>103</v>
      </c>
      <c r="E956" s="182">
        <v>1025</v>
      </c>
      <c r="F956" s="182">
        <v>2.863102</v>
      </c>
      <c r="G956" s="182">
        <v>3.535739</v>
      </c>
      <c r="H956" s="182">
        <v>3.3202894399999998</v>
      </c>
      <c r="I956" s="182">
        <v>0.61610830999999999</v>
      </c>
      <c r="J956" s="182">
        <v>0.10533766999999999</v>
      </c>
      <c r="K956" s="182">
        <v>6</v>
      </c>
      <c r="L956" s="182">
        <v>41.1</v>
      </c>
      <c r="M956" s="182">
        <v>41.1</v>
      </c>
      <c r="N956" s="182">
        <v>0.55000000000000004</v>
      </c>
      <c r="O956" s="182">
        <v>0.55000000000000004</v>
      </c>
      <c r="P956" s="182">
        <v>1</v>
      </c>
      <c r="Q956" s="182">
        <v>7.02</v>
      </c>
      <c r="R956" s="182">
        <v>0.02</v>
      </c>
    </row>
    <row r="957" spans="2:18" x14ac:dyDescent="0.2">
      <c r="B957" s="182">
        <v>49918</v>
      </c>
      <c r="C957" s="182" t="s">
        <v>971</v>
      </c>
      <c r="D957" s="182" t="s">
        <v>103</v>
      </c>
      <c r="E957" s="182">
        <v>1153</v>
      </c>
      <c r="F957" s="182">
        <v>1.6651279999999999</v>
      </c>
      <c r="G957" s="182">
        <v>6.2310280000000002</v>
      </c>
      <c r="H957" s="182">
        <v>4.0105636499999999</v>
      </c>
      <c r="I957" s="182">
        <v>0.17104204000000001</v>
      </c>
      <c r="J957" s="182">
        <v>0.51088767999999996</v>
      </c>
      <c r="K957" s="182">
        <v>6</v>
      </c>
      <c r="L957" s="182">
        <v>10.1</v>
      </c>
      <c r="M957" s="182">
        <v>10.1</v>
      </c>
      <c r="N957" s="182">
        <v>0.04</v>
      </c>
      <c r="O957" s="182">
        <v>0.04</v>
      </c>
      <c r="P957" s="182">
        <v>3</v>
      </c>
      <c r="Q957" s="182">
        <v>30.29</v>
      </c>
      <c r="R957" s="182">
        <v>7.0000000000000007E-2</v>
      </c>
    </row>
    <row r="958" spans="2:18" x14ac:dyDescent="0.2">
      <c r="B958" s="182">
        <v>49916</v>
      </c>
      <c r="C958" s="182" t="s">
        <v>969</v>
      </c>
      <c r="D958" s="182" t="s">
        <v>103</v>
      </c>
      <c r="E958" s="182">
        <v>891</v>
      </c>
      <c r="F958" s="182">
        <v>2.1478989999999998</v>
      </c>
      <c r="G958" s="182">
        <v>4.3373730000000004</v>
      </c>
      <c r="H958" s="182">
        <v>3.5773084599999998</v>
      </c>
      <c r="I958" s="182">
        <v>0.20475009</v>
      </c>
      <c r="J958" s="182">
        <v>2.0891970500000001</v>
      </c>
      <c r="K958" s="182">
        <v>3</v>
      </c>
      <c r="L958" s="182">
        <v>15.7</v>
      </c>
      <c r="M958" s="182">
        <v>15.7</v>
      </c>
      <c r="N958" s="182">
        <v>1.55</v>
      </c>
      <c r="O958" s="182">
        <v>1.55</v>
      </c>
      <c r="P958" s="182">
        <v>4</v>
      </c>
      <c r="Q958" s="182">
        <v>160.27000000000001</v>
      </c>
      <c r="R958" s="182">
        <v>0.27</v>
      </c>
    </row>
    <row r="959" spans="2:18" x14ac:dyDescent="0.2">
      <c r="B959" s="182">
        <v>68179</v>
      </c>
      <c r="C959" s="182" t="s">
        <v>1004</v>
      </c>
      <c r="D959" s="182" t="s">
        <v>103</v>
      </c>
      <c r="E959" s="182">
        <v>842</v>
      </c>
      <c r="F959" s="182">
        <v>3.2943319999999998</v>
      </c>
      <c r="G959" s="182">
        <v>0.16958000000000001</v>
      </c>
      <c r="H959" s="182">
        <v>2.3297469</v>
      </c>
      <c r="I959" s="182">
        <v>0</v>
      </c>
      <c r="J959" s="182">
        <v>2.1945349999999999E-2</v>
      </c>
      <c r="K959" s="182"/>
      <c r="L959" s="182"/>
      <c r="M959" s="182"/>
      <c r="N959" s="182"/>
      <c r="O959" s="182"/>
      <c r="P959" s="182">
        <v>2</v>
      </c>
      <c r="Q959" s="182">
        <v>1.78</v>
      </c>
      <c r="R959" s="182">
        <v>0</v>
      </c>
    </row>
    <row r="960" spans="2:18" x14ac:dyDescent="0.2">
      <c r="B960" s="182">
        <v>68190</v>
      </c>
      <c r="C960" s="182" t="s">
        <v>1008</v>
      </c>
      <c r="D960" s="182" t="s">
        <v>103</v>
      </c>
      <c r="E960" s="182">
        <v>335</v>
      </c>
      <c r="F960" s="182">
        <v>2.2526899999999999</v>
      </c>
      <c r="G960" s="182">
        <v>1.6605829999999999</v>
      </c>
      <c r="H960" s="182">
        <v>3.35477457</v>
      </c>
      <c r="I960" s="182">
        <v>0</v>
      </c>
      <c r="J960" s="182">
        <v>0.33005802000000001</v>
      </c>
      <c r="K960" s="182"/>
      <c r="L960" s="182"/>
      <c r="M960" s="182"/>
      <c r="N960" s="182"/>
      <c r="O960" s="182"/>
      <c r="P960" s="182">
        <v>2</v>
      </c>
      <c r="Q960" s="182">
        <v>67.34</v>
      </c>
      <c r="R960" s="182">
        <v>0.14000000000000001</v>
      </c>
    </row>
    <row r="961" spans="2:18" x14ac:dyDescent="0.2">
      <c r="B961" s="182">
        <v>68186</v>
      </c>
      <c r="C961" s="182" t="s">
        <v>1006</v>
      </c>
      <c r="D961" s="182" t="s">
        <v>103</v>
      </c>
      <c r="E961" s="182">
        <v>495</v>
      </c>
      <c r="F961" s="182">
        <v>1.7980449999999999</v>
      </c>
      <c r="G961" s="182">
        <v>1.119013</v>
      </c>
      <c r="H961" s="182">
        <v>1.6446168800000001</v>
      </c>
      <c r="I961" s="182">
        <v>1.17946</v>
      </c>
      <c r="J961" s="182">
        <v>0.55916743999999996</v>
      </c>
      <c r="K961" s="182">
        <v>1</v>
      </c>
      <c r="L961" s="182">
        <v>162.9</v>
      </c>
      <c r="M961" s="182"/>
      <c r="N961" s="182">
        <v>1</v>
      </c>
      <c r="O961" s="182"/>
      <c r="P961" s="182">
        <v>3</v>
      </c>
      <c r="Q961" s="182">
        <v>77.209999999999994</v>
      </c>
      <c r="R961" s="182">
        <v>0.18</v>
      </c>
    </row>
    <row r="962" spans="2:18" x14ac:dyDescent="0.2">
      <c r="B962" s="182">
        <v>68195</v>
      </c>
      <c r="C962" s="182" t="s">
        <v>1009</v>
      </c>
      <c r="D962" s="182" t="s">
        <v>103</v>
      </c>
      <c r="E962" s="182">
        <v>919</v>
      </c>
      <c r="F962" s="182">
        <v>3.7332800000000002</v>
      </c>
      <c r="G962" s="182">
        <v>0.31055100000000002</v>
      </c>
      <c r="H962" s="182">
        <v>3.0242126699999998</v>
      </c>
      <c r="I962" s="182">
        <v>1.25524459</v>
      </c>
      <c r="J962" s="182">
        <v>2.4016987900000002</v>
      </c>
      <c r="K962" s="182">
        <v>3</v>
      </c>
      <c r="L962" s="182">
        <v>93.4</v>
      </c>
      <c r="M962" s="182">
        <v>93.4</v>
      </c>
      <c r="N962" s="182">
        <v>1.89</v>
      </c>
      <c r="O962" s="182">
        <v>1.89</v>
      </c>
      <c r="P962" s="182">
        <v>5</v>
      </c>
      <c r="Q962" s="182">
        <v>178.63</v>
      </c>
      <c r="R962" s="182">
        <v>0.34</v>
      </c>
    </row>
    <row r="963" spans="2:18" x14ac:dyDescent="0.2">
      <c r="B963" s="182">
        <v>68204</v>
      </c>
      <c r="C963" s="182" t="s">
        <v>1012</v>
      </c>
      <c r="D963" s="182" t="s">
        <v>103</v>
      </c>
      <c r="E963" s="182">
        <v>1046</v>
      </c>
      <c r="F963" s="182">
        <v>2.027558</v>
      </c>
      <c r="G963" s="182">
        <v>6.9862650000000004</v>
      </c>
      <c r="H963" s="182">
        <v>3.4029775400000002</v>
      </c>
      <c r="I963" s="182">
        <v>2.2242048200000002</v>
      </c>
      <c r="J963" s="182">
        <v>1.5436357199999999</v>
      </c>
      <c r="K963" s="182">
        <v>5</v>
      </c>
      <c r="L963" s="182">
        <v>145.30000000000001</v>
      </c>
      <c r="M963" s="182">
        <v>136.6</v>
      </c>
      <c r="N963" s="182">
        <v>2.08</v>
      </c>
      <c r="O963" s="182">
        <v>2.0499999999999998</v>
      </c>
      <c r="P963" s="182">
        <v>8</v>
      </c>
      <c r="Q963" s="182">
        <v>100.87</v>
      </c>
      <c r="R963" s="182">
        <v>0.23</v>
      </c>
    </row>
    <row r="964" spans="2:18" x14ac:dyDescent="0.2">
      <c r="B964" s="182">
        <v>68188</v>
      </c>
      <c r="C964" s="182" t="s">
        <v>1007</v>
      </c>
      <c r="D964" s="182" t="s">
        <v>103</v>
      </c>
      <c r="E964" s="182">
        <v>890</v>
      </c>
      <c r="F964" s="182">
        <v>4.4588409999999996</v>
      </c>
      <c r="G964" s="182">
        <v>0.29626000000000002</v>
      </c>
      <c r="H964" s="182">
        <v>3.3766850100000001</v>
      </c>
      <c r="I964" s="182">
        <v>1.55210662</v>
      </c>
      <c r="J964" s="182">
        <v>0.21594221999999999</v>
      </c>
      <c r="K964" s="182">
        <v>5</v>
      </c>
      <c r="L964" s="182">
        <v>119.2</v>
      </c>
      <c r="M964" s="182">
        <v>119.2</v>
      </c>
      <c r="N964" s="182">
        <v>2.67</v>
      </c>
      <c r="O964" s="182">
        <v>2.67</v>
      </c>
      <c r="P964" s="182">
        <v>3</v>
      </c>
      <c r="Q964" s="182">
        <v>16.579999999999998</v>
      </c>
      <c r="R964" s="182">
        <v>0.04</v>
      </c>
    </row>
    <row r="965" spans="2:18" x14ac:dyDescent="0.2">
      <c r="B965" s="182">
        <v>68197</v>
      </c>
      <c r="C965" s="182" t="s">
        <v>1010</v>
      </c>
      <c r="D965" s="182" t="s">
        <v>103</v>
      </c>
      <c r="E965" s="182">
        <v>722</v>
      </c>
      <c r="F965" s="182">
        <v>5.2111070000000002</v>
      </c>
      <c r="G965" s="182">
        <v>0.71667999999999998</v>
      </c>
      <c r="H965" s="182">
        <v>1.9408841699999999</v>
      </c>
      <c r="I965" s="182">
        <v>1.2497582599999999</v>
      </c>
      <c r="J965" s="182">
        <v>1.6976920499999999</v>
      </c>
      <c r="K965" s="182">
        <v>4</v>
      </c>
      <c r="L965" s="182">
        <v>118.3</v>
      </c>
      <c r="M965" s="182">
        <v>118.3</v>
      </c>
      <c r="N965" s="182">
        <v>1.1399999999999999</v>
      </c>
      <c r="O965" s="182">
        <v>1.1399999999999999</v>
      </c>
      <c r="P965" s="182">
        <v>3</v>
      </c>
      <c r="Q965" s="182">
        <v>160.72</v>
      </c>
      <c r="R965" s="182">
        <v>0.28999999999999998</v>
      </c>
    </row>
    <row r="966" spans="2:18" x14ac:dyDescent="0.2">
      <c r="B966" s="182">
        <v>49917</v>
      </c>
      <c r="C966" s="182" t="s">
        <v>970</v>
      </c>
      <c r="D966" s="182" t="s">
        <v>103</v>
      </c>
      <c r="E966" s="182">
        <v>291</v>
      </c>
      <c r="F966" s="182">
        <v>2.8767680000000002</v>
      </c>
      <c r="G966" s="182">
        <v>1.170123</v>
      </c>
      <c r="H966" s="182">
        <v>3.3936417900000002</v>
      </c>
      <c r="I966" s="182">
        <v>9.5535399999999993E-3</v>
      </c>
      <c r="J966" s="182">
        <v>0.51966581999999995</v>
      </c>
      <c r="K966" s="182">
        <v>3</v>
      </c>
      <c r="L966" s="182">
        <v>2.2000000000000002</v>
      </c>
      <c r="M966" s="182">
        <v>2.2000000000000002</v>
      </c>
      <c r="N966" s="182">
        <v>0.01</v>
      </c>
      <c r="O966" s="182">
        <v>0.01</v>
      </c>
      <c r="P966" s="182">
        <v>1</v>
      </c>
      <c r="Q966" s="182">
        <v>122.06</v>
      </c>
      <c r="R966" s="182">
        <v>0.25</v>
      </c>
    </row>
    <row r="967" spans="2:18" x14ac:dyDescent="0.2">
      <c r="B967" s="182" t="s">
        <v>1905</v>
      </c>
      <c r="C967" s="182" t="s">
        <v>1906</v>
      </c>
      <c r="D967" s="182" t="s">
        <v>103</v>
      </c>
      <c r="E967" s="182">
        <v>1028</v>
      </c>
      <c r="F967" s="182">
        <v>3.1916449999999998</v>
      </c>
      <c r="G967" s="182">
        <v>0.43464999999999998</v>
      </c>
      <c r="H967" s="182">
        <v>2.5019820300000002</v>
      </c>
      <c r="I967" s="182">
        <v>3.6421668500000002</v>
      </c>
      <c r="J967" s="182">
        <v>0</v>
      </c>
      <c r="K967" s="182">
        <v>4</v>
      </c>
      <c r="L967" s="182">
        <v>242.2</v>
      </c>
      <c r="M967" s="182">
        <v>242.2</v>
      </c>
      <c r="N967" s="182">
        <v>3.01</v>
      </c>
      <c r="O967" s="182">
        <v>3.01</v>
      </c>
      <c r="P967" s="182"/>
      <c r="Q967" s="182"/>
      <c r="R967" s="182"/>
    </row>
    <row r="968" spans="2:18" x14ac:dyDescent="0.2">
      <c r="B968" s="182" t="s">
        <v>1907</v>
      </c>
      <c r="C968" s="182" t="s">
        <v>1908</v>
      </c>
      <c r="D968" s="182" t="s">
        <v>103</v>
      </c>
      <c r="E968" s="182">
        <v>608</v>
      </c>
      <c r="F968" s="182">
        <v>6.1712369999999996</v>
      </c>
      <c r="G968" s="182">
        <v>1.4314979999999999</v>
      </c>
      <c r="H968" s="182">
        <v>3.4294606000000001</v>
      </c>
      <c r="I968" s="182">
        <v>1.1298927700000001</v>
      </c>
      <c r="J968" s="182">
        <v>0</v>
      </c>
      <c r="K968" s="182">
        <v>4</v>
      </c>
      <c r="L968" s="182">
        <v>127</v>
      </c>
      <c r="M968" s="182">
        <v>127</v>
      </c>
      <c r="N968" s="182">
        <v>4.4400000000000004</v>
      </c>
      <c r="O968" s="182">
        <v>4.4400000000000004</v>
      </c>
      <c r="P968" s="182"/>
      <c r="Q968" s="182"/>
      <c r="R968" s="182"/>
    </row>
    <row r="969" spans="2:18" x14ac:dyDescent="0.2">
      <c r="B969" s="182" t="s">
        <v>1911</v>
      </c>
      <c r="C969" s="182" t="s">
        <v>1912</v>
      </c>
      <c r="D969" s="182" t="s">
        <v>103</v>
      </c>
      <c r="E969" s="182">
        <v>203</v>
      </c>
      <c r="F969" s="182">
        <v>0.26040999999999997</v>
      </c>
      <c r="G969" s="182">
        <v>1.5753900000000001</v>
      </c>
      <c r="H969" s="182">
        <v>2.5176051300000002</v>
      </c>
      <c r="I969" s="182">
        <v>0.42929487999999999</v>
      </c>
      <c r="J969" s="182">
        <v>0</v>
      </c>
      <c r="K969" s="182">
        <v>1</v>
      </c>
      <c r="L969" s="182">
        <v>144.5</v>
      </c>
      <c r="M969" s="182">
        <v>144.5</v>
      </c>
      <c r="N969" s="182">
        <v>1.47</v>
      </c>
      <c r="O969" s="182">
        <v>1.47</v>
      </c>
      <c r="P969" s="182"/>
      <c r="Q969" s="182"/>
      <c r="R969" s="182"/>
    </row>
    <row r="970" spans="2:18" x14ac:dyDescent="0.2">
      <c r="B970" s="182" t="s">
        <v>1903</v>
      </c>
      <c r="C970" s="182" t="s">
        <v>1904</v>
      </c>
      <c r="D970" s="182" t="s">
        <v>103</v>
      </c>
      <c r="E970" s="182">
        <v>89</v>
      </c>
      <c r="F970" s="182">
        <v>0.40312999999999999</v>
      </c>
      <c r="G970" s="182">
        <v>2.4214989999999998</v>
      </c>
      <c r="H970" s="182">
        <v>0</v>
      </c>
      <c r="I970" s="182">
        <v>1.0241200000000001E-3</v>
      </c>
      <c r="J970" s="182">
        <v>7.02251E-3</v>
      </c>
      <c r="K970" s="182">
        <v>1</v>
      </c>
      <c r="L970" s="182">
        <v>0.8</v>
      </c>
      <c r="M970" s="182"/>
      <c r="N970" s="182">
        <v>0.02</v>
      </c>
      <c r="O970" s="182"/>
      <c r="P970" s="182">
        <v>1</v>
      </c>
      <c r="Q970" s="182">
        <v>5.39</v>
      </c>
      <c r="R970" s="182">
        <v>0.01</v>
      </c>
    </row>
    <row r="971" spans="2:18" x14ac:dyDescent="0.2">
      <c r="B971" s="182" t="s">
        <v>1901</v>
      </c>
      <c r="C971" s="182" t="s">
        <v>1902</v>
      </c>
      <c r="D971" s="182" t="s">
        <v>103</v>
      </c>
      <c r="E971" s="182">
        <v>2021</v>
      </c>
      <c r="F971" s="182">
        <v>4.9675510000000003</v>
      </c>
      <c r="G971" s="182">
        <v>1.3894299999999999</v>
      </c>
      <c r="H971" s="182">
        <v>2.66735824</v>
      </c>
      <c r="I971" s="182">
        <v>1.77439836</v>
      </c>
      <c r="J971" s="182">
        <v>0.31601299999999999</v>
      </c>
      <c r="K971" s="182">
        <v>8</v>
      </c>
      <c r="L971" s="182">
        <v>60</v>
      </c>
      <c r="M971" s="182">
        <v>60</v>
      </c>
      <c r="N971" s="182">
        <v>0.47</v>
      </c>
      <c r="O971" s="182">
        <v>0.47</v>
      </c>
      <c r="P971" s="182">
        <v>1</v>
      </c>
      <c r="Q971" s="182">
        <v>10.69</v>
      </c>
      <c r="R971" s="182">
        <v>0.02</v>
      </c>
    </row>
    <row r="972" spans="2:18" x14ac:dyDescent="0.2">
      <c r="B972" s="182" t="s">
        <v>1899</v>
      </c>
      <c r="C972" s="182" t="s">
        <v>1900</v>
      </c>
      <c r="D972" s="182" t="s">
        <v>103</v>
      </c>
      <c r="E972" s="182">
        <v>1466</v>
      </c>
      <c r="F972" s="182">
        <v>4.4201379999999997</v>
      </c>
      <c r="G972" s="182">
        <v>1.6072500000000001</v>
      </c>
      <c r="H972" s="182">
        <v>3.2926632300000001</v>
      </c>
      <c r="I972" s="182">
        <v>2.1317856499999999</v>
      </c>
      <c r="J972" s="182">
        <v>0.21506439999999999</v>
      </c>
      <c r="K972" s="182">
        <v>3</v>
      </c>
      <c r="L972" s="182">
        <v>99.4</v>
      </c>
      <c r="M972" s="182">
        <v>80.5</v>
      </c>
      <c r="N972" s="182">
        <v>1.03</v>
      </c>
      <c r="O972" s="182">
        <v>0.98</v>
      </c>
      <c r="P972" s="182">
        <v>2</v>
      </c>
      <c r="Q972" s="182">
        <v>10.029999999999999</v>
      </c>
      <c r="R972" s="182">
        <v>0.02</v>
      </c>
    </row>
    <row r="973" spans="2:18" x14ac:dyDescent="0.2">
      <c r="B973" s="182" t="s">
        <v>1909</v>
      </c>
      <c r="C973" s="182" t="s">
        <v>1910</v>
      </c>
      <c r="D973" s="182" t="s">
        <v>103</v>
      </c>
      <c r="E973" s="182">
        <v>144</v>
      </c>
      <c r="F973" s="182"/>
      <c r="G973" s="182">
        <v>0.78608</v>
      </c>
      <c r="H973" s="182">
        <v>3.9939879199999999</v>
      </c>
      <c r="I973" s="182">
        <v>0.10042191</v>
      </c>
      <c r="J973" s="182">
        <v>0</v>
      </c>
      <c r="K973" s="182">
        <v>3</v>
      </c>
      <c r="L973" s="182">
        <v>47.7</v>
      </c>
      <c r="M973" s="182">
        <v>47.7</v>
      </c>
      <c r="N973" s="182">
        <v>0.92</v>
      </c>
      <c r="O973" s="182">
        <v>0.92</v>
      </c>
      <c r="P973" s="182"/>
      <c r="Q973" s="182"/>
      <c r="R973" s="182"/>
    </row>
    <row r="974" spans="2:18" x14ac:dyDescent="0.2">
      <c r="B974" s="182" t="s">
        <v>1933</v>
      </c>
      <c r="C974" s="182" t="s">
        <v>1934</v>
      </c>
      <c r="D974" s="182" t="s">
        <v>103</v>
      </c>
      <c r="E974" s="182">
        <v>41</v>
      </c>
      <c r="F974" s="182">
        <v>8.3088409999999993</v>
      </c>
      <c r="G974" s="182">
        <v>0.53756000000000004</v>
      </c>
      <c r="H974" s="182">
        <v>3.5820715999999999</v>
      </c>
      <c r="I974" s="182">
        <v>0.11262352</v>
      </c>
      <c r="J974" s="182">
        <v>0</v>
      </c>
      <c r="K974" s="182">
        <v>3</v>
      </c>
      <c r="L974" s="182">
        <v>187.8</v>
      </c>
      <c r="M974" s="182">
        <v>187.8</v>
      </c>
      <c r="N974" s="182">
        <v>2.0699999999999998</v>
      </c>
      <c r="O974" s="182">
        <v>2.0699999999999998</v>
      </c>
      <c r="P974" s="182"/>
      <c r="Q974" s="182"/>
      <c r="R974" s="182"/>
    </row>
    <row r="975" spans="2:18" x14ac:dyDescent="0.2">
      <c r="B975" s="182" t="s">
        <v>543</v>
      </c>
      <c r="C975" s="182" t="s">
        <v>544</v>
      </c>
      <c r="D975" s="182" t="s">
        <v>237</v>
      </c>
      <c r="E975" s="182">
        <v>30</v>
      </c>
      <c r="F975" s="182">
        <v>7.1682420000000002</v>
      </c>
      <c r="G975" s="182">
        <v>5.7750000000000003E-2</v>
      </c>
      <c r="H975" s="182">
        <v>1.55468881</v>
      </c>
      <c r="I975" s="182">
        <v>0</v>
      </c>
      <c r="J975" s="182">
        <v>0.11938269</v>
      </c>
      <c r="K975" s="182"/>
      <c r="L975" s="182"/>
      <c r="M975" s="182"/>
      <c r="N975" s="182"/>
      <c r="O975" s="182"/>
      <c r="P975" s="182">
        <v>1</v>
      </c>
      <c r="Q975" s="182">
        <v>272</v>
      </c>
      <c r="R975" s="182">
        <v>0.56999999999999995</v>
      </c>
    </row>
    <row r="976" spans="2:18" x14ac:dyDescent="0.2">
      <c r="B976" s="182" t="s">
        <v>541</v>
      </c>
      <c r="C976" s="182" t="s">
        <v>542</v>
      </c>
      <c r="D976" s="182" t="s">
        <v>237</v>
      </c>
      <c r="E976" s="182">
        <v>371</v>
      </c>
      <c r="F976" s="182">
        <v>46.870564000000002</v>
      </c>
      <c r="G976" s="182">
        <v>8.4709999999999994E-2</v>
      </c>
      <c r="H976" s="182">
        <v>1.0069277400000001</v>
      </c>
      <c r="I976" s="182">
        <v>0.27065928</v>
      </c>
      <c r="J976" s="182">
        <v>1.4216195899999999</v>
      </c>
      <c r="K976" s="182">
        <v>10</v>
      </c>
      <c r="L976" s="182">
        <v>49.9</v>
      </c>
      <c r="M976" s="182">
        <v>49.9</v>
      </c>
      <c r="N976" s="182">
        <v>0.41</v>
      </c>
      <c r="O976" s="182">
        <v>0.41</v>
      </c>
      <c r="P976" s="182">
        <v>6</v>
      </c>
      <c r="Q976" s="182">
        <v>261.91000000000003</v>
      </c>
      <c r="R976" s="182">
        <v>0.69</v>
      </c>
    </row>
    <row r="977" spans="2:18" x14ac:dyDescent="0.2">
      <c r="B977" s="182" t="s">
        <v>1931</v>
      </c>
      <c r="C977" s="182" t="s">
        <v>1932</v>
      </c>
      <c r="D977" s="182" t="s">
        <v>103</v>
      </c>
      <c r="E977" s="182">
        <v>317</v>
      </c>
      <c r="F977" s="182">
        <v>9.608784</v>
      </c>
      <c r="G977" s="182">
        <v>2.1051299999999999</v>
      </c>
      <c r="H977" s="182">
        <v>4.0259962199999997</v>
      </c>
      <c r="I977" s="182">
        <v>0.76571705000000001</v>
      </c>
      <c r="J977" s="182">
        <v>0.19750812000000001</v>
      </c>
      <c r="K977" s="182">
        <v>3</v>
      </c>
      <c r="L977" s="182">
        <v>165.1</v>
      </c>
      <c r="M977" s="182">
        <v>165.1</v>
      </c>
      <c r="N977" s="182">
        <v>2.38</v>
      </c>
      <c r="O977" s="182">
        <v>2.38</v>
      </c>
      <c r="P977" s="182">
        <v>4</v>
      </c>
      <c r="Q977" s="182">
        <v>42.59</v>
      </c>
      <c r="R977" s="182">
        <v>0.15</v>
      </c>
    </row>
    <row r="978" spans="2:18" x14ac:dyDescent="0.2">
      <c r="B978" s="182" t="s">
        <v>1935</v>
      </c>
      <c r="C978" s="182" t="s">
        <v>1936</v>
      </c>
      <c r="D978" s="182" t="s">
        <v>103</v>
      </c>
      <c r="E978" s="182">
        <v>66</v>
      </c>
      <c r="F978" s="182">
        <v>5.6686639999999997</v>
      </c>
      <c r="G978" s="182">
        <v>3.68384</v>
      </c>
      <c r="H978" s="182">
        <v>1.4380871500000001</v>
      </c>
      <c r="I978" s="182">
        <v>6.2178499999999996E-3</v>
      </c>
      <c r="J978" s="182">
        <v>0</v>
      </c>
      <c r="K978" s="182">
        <v>1</v>
      </c>
      <c r="L978" s="182">
        <v>6.4</v>
      </c>
      <c r="M978" s="182">
        <v>6.4</v>
      </c>
      <c r="N978" s="182">
        <v>1</v>
      </c>
      <c r="O978" s="182">
        <v>1</v>
      </c>
      <c r="P978" s="182"/>
      <c r="Q978" s="182"/>
      <c r="R978" s="182"/>
    </row>
    <row r="979" spans="2:18" x14ac:dyDescent="0.2">
      <c r="B979" s="182" t="s">
        <v>1937</v>
      </c>
      <c r="C979" s="182" t="s">
        <v>1938</v>
      </c>
      <c r="D979" s="182" t="s">
        <v>103</v>
      </c>
      <c r="E979" s="182">
        <v>641</v>
      </c>
      <c r="F979" s="182">
        <v>10.12879</v>
      </c>
      <c r="G979" s="182">
        <v>2.4344399999999999</v>
      </c>
      <c r="H979" s="182">
        <v>1.9212600399999999</v>
      </c>
      <c r="I979" s="182">
        <v>0.15588511999999999</v>
      </c>
      <c r="J979" s="182">
        <v>0.7711595</v>
      </c>
      <c r="K979" s="182">
        <v>1</v>
      </c>
      <c r="L979" s="182">
        <v>16.600000000000001</v>
      </c>
      <c r="M979" s="182">
        <v>16.600000000000001</v>
      </c>
      <c r="N979" s="182">
        <v>0.08</v>
      </c>
      <c r="O979" s="182">
        <v>0.08</v>
      </c>
      <c r="P979" s="182">
        <v>3</v>
      </c>
      <c r="Q979" s="182">
        <v>82.23</v>
      </c>
      <c r="R979" s="182">
        <v>0.17</v>
      </c>
    </row>
    <row r="980" spans="2:18" x14ac:dyDescent="0.2">
      <c r="B980" s="182" t="s">
        <v>1961</v>
      </c>
      <c r="C980" s="182" t="s">
        <v>1962</v>
      </c>
      <c r="D980" s="182" t="s">
        <v>103</v>
      </c>
      <c r="E980" s="182">
        <v>683</v>
      </c>
      <c r="F980" s="182">
        <v>6.5211600000000001</v>
      </c>
      <c r="G980" s="182">
        <v>1.50505</v>
      </c>
      <c r="H980" s="182">
        <v>4.4779229100000002</v>
      </c>
      <c r="I980" s="182">
        <v>2.95103472</v>
      </c>
      <c r="J980" s="182">
        <v>4.8279799999999999E-3</v>
      </c>
      <c r="K980" s="182">
        <v>4</v>
      </c>
      <c r="L980" s="182">
        <v>295.3</v>
      </c>
      <c r="M980" s="182">
        <v>295.3</v>
      </c>
      <c r="N980" s="182">
        <v>1.95</v>
      </c>
      <c r="O980" s="182">
        <v>1.95</v>
      </c>
      <c r="P980" s="182">
        <v>1</v>
      </c>
      <c r="Q980" s="182">
        <v>0.48</v>
      </c>
      <c r="R980" s="182">
        <v>0</v>
      </c>
    </row>
    <row r="981" spans="2:18" x14ac:dyDescent="0.2">
      <c r="B981" s="182" t="s">
        <v>1963</v>
      </c>
      <c r="C981" s="182" t="s">
        <v>1964</v>
      </c>
      <c r="D981" s="182" t="s">
        <v>103</v>
      </c>
      <c r="E981" s="182">
        <v>1126</v>
      </c>
      <c r="F981" s="182">
        <v>1.4842900000000001</v>
      </c>
      <c r="G981" s="182">
        <v>5.2725049999999998</v>
      </c>
      <c r="H981" s="182">
        <v>3.4351763700000002</v>
      </c>
      <c r="I981" s="182">
        <v>0.21411343999999999</v>
      </c>
      <c r="J981" s="182">
        <v>8.7781390000000001E-2</v>
      </c>
      <c r="K981" s="182">
        <v>4</v>
      </c>
      <c r="L981" s="182">
        <v>13</v>
      </c>
      <c r="M981" s="182">
        <v>13</v>
      </c>
      <c r="N981" s="182">
        <v>0.04</v>
      </c>
      <c r="O981" s="182">
        <v>0.04</v>
      </c>
      <c r="P981" s="182">
        <v>1</v>
      </c>
      <c r="Q981" s="182">
        <v>5.33</v>
      </c>
      <c r="R981" s="182">
        <v>0.02</v>
      </c>
    </row>
    <row r="982" spans="2:18" x14ac:dyDescent="0.2">
      <c r="B982" s="182" t="s">
        <v>1959</v>
      </c>
      <c r="C982" s="182" t="s">
        <v>1960</v>
      </c>
      <c r="D982" s="182" t="s">
        <v>103</v>
      </c>
      <c r="E982" s="182">
        <v>277</v>
      </c>
      <c r="F982" s="182"/>
      <c r="G982" s="182">
        <v>1.7222</v>
      </c>
      <c r="H982" s="182">
        <v>1.04484233</v>
      </c>
      <c r="I982" s="182">
        <v>3.3942099999999999E-3</v>
      </c>
      <c r="J982" s="182">
        <v>0</v>
      </c>
      <c r="K982" s="182">
        <v>1</v>
      </c>
      <c r="L982" s="182">
        <v>0.8</v>
      </c>
      <c r="M982" s="182">
        <v>0.8</v>
      </c>
      <c r="N982" s="182">
        <v>0</v>
      </c>
      <c r="O982" s="182">
        <v>0</v>
      </c>
      <c r="P982" s="182"/>
      <c r="Q982" s="182"/>
      <c r="R982" s="182"/>
    </row>
    <row r="983" spans="2:18" x14ac:dyDescent="0.2">
      <c r="B983" s="182" t="s">
        <v>1955</v>
      </c>
      <c r="C983" s="182" t="s">
        <v>1956</v>
      </c>
      <c r="D983" s="182" t="s">
        <v>103</v>
      </c>
      <c r="E983" s="182">
        <v>244</v>
      </c>
      <c r="F983" s="182">
        <v>6.4464550000000003</v>
      </c>
      <c r="G983" s="182">
        <v>1.08142</v>
      </c>
      <c r="H983" s="182">
        <v>5.1152310099999996</v>
      </c>
      <c r="I983" s="182">
        <v>0.79802059999999997</v>
      </c>
      <c r="J983" s="182">
        <v>0</v>
      </c>
      <c r="K983" s="182">
        <v>9</v>
      </c>
      <c r="L983" s="182">
        <v>223.5</v>
      </c>
      <c r="M983" s="182">
        <v>223.5</v>
      </c>
      <c r="N983" s="182">
        <v>2.63</v>
      </c>
      <c r="O983" s="182">
        <v>2.63</v>
      </c>
      <c r="P983" s="182"/>
      <c r="Q983" s="182"/>
      <c r="R983" s="182"/>
    </row>
    <row r="984" spans="2:18" x14ac:dyDescent="0.2">
      <c r="B984" s="182" t="s">
        <v>555</v>
      </c>
      <c r="C984" s="182" t="s">
        <v>556</v>
      </c>
      <c r="D984" s="182" t="s">
        <v>237</v>
      </c>
      <c r="E984" s="182">
        <v>1137</v>
      </c>
      <c r="F984" s="182">
        <v>26.862832999999998</v>
      </c>
      <c r="G984" s="182">
        <v>2.3548960000000001</v>
      </c>
      <c r="H984" s="182">
        <v>4.27539421</v>
      </c>
      <c r="I984" s="182">
        <v>0.29858838999999998</v>
      </c>
      <c r="J984" s="182">
        <v>1.67706343</v>
      </c>
      <c r="K984" s="182">
        <v>5</v>
      </c>
      <c r="L984" s="182">
        <v>17.899999999999999</v>
      </c>
      <c r="M984" s="182">
        <v>17.8</v>
      </c>
      <c r="N984" s="182">
        <v>0.04</v>
      </c>
      <c r="O984" s="182">
        <v>0.04</v>
      </c>
      <c r="P984" s="182">
        <v>17</v>
      </c>
      <c r="Q984" s="182">
        <v>100.82</v>
      </c>
      <c r="R984" s="182">
        <v>0.28000000000000003</v>
      </c>
    </row>
    <row r="985" spans="2:18" x14ac:dyDescent="0.2">
      <c r="B985" s="182" t="s">
        <v>1957</v>
      </c>
      <c r="C985" s="182" t="s">
        <v>1958</v>
      </c>
      <c r="D985" s="182" t="s">
        <v>103</v>
      </c>
      <c r="E985" s="182">
        <v>770</v>
      </c>
      <c r="F985" s="182">
        <v>4.8974900000000003</v>
      </c>
      <c r="G985" s="182">
        <v>0.54483400000000004</v>
      </c>
      <c r="H985" s="182">
        <v>4.31540459</v>
      </c>
      <c r="I985" s="182">
        <v>2.1257729999999999E-2</v>
      </c>
      <c r="J985" s="182">
        <v>0</v>
      </c>
      <c r="K985" s="182">
        <v>3</v>
      </c>
      <c r="L985" s="182">
        <v>1.9</v>
      </c>
      <c r="M985" s="182">
        <v>1.9</v>
      </c>
      <c r="N985" s="182">
        <v>0.01</v>
      </c>
      <c r="O985" s="182">
        <v>0.01</v>
      </c>
      <c r="P985" s="182"/>
      <c r="Q985" s="182"/>
      <c r="R985" s="182"/>
    </row>
    <row r="986" spans="2:18" x14ac:dyDescent="0.2">
      <c r="B986" s="182" t="s">
        <v>557</v>
      </c>
      <c r="C986" s="182" t="s">
        <v>558</v>
      </c>
      <c r="D986" s="182" t="s">
        <v>237</v>
      </c>
      <c r="E986" s="182">
        <v>762</v>
      </c>
      <c r="F986" s="182">
        <v>24.382239999999999</v>
      </c>
      <c r="G986" s="182">
        <v>4.1555799999999996</v>
      </c>
      <c r="H986" s="182">
        <v>4.1915629499999998</v>
      </c>
      <c r="I986" s="182">
        <v>2.7406227300000001</v>
      </c>
      <c r="J986" s="182">
        <v>3.9159277399999999</v>
      </c>
      <c r="K986" s="182">
        <v>9</v>
      </c>
      <c r="L986" s="182">
        <v>245.8</v>
      </c>
      <c r="M986" s="182">
        <v>245.5</v>
      </c>
      <c r="N986" s="182">
        <v>2.82</v>
      </c>
      <c r="O986" s="182">
        <v>2.81</v>
      </c>
      <c r="P986" s="182">
        <v>13</v>
      </c>
      <c r="Q986" s="182">
        <v>351.26</v>
      </c>
      <c r="R986" s="182">
        <v>0.78</v>
      </c>
    </row>
    <row r="987" spans="2:18" x14ac:dyDescent="0.2">
      <c r="B987" s="182" t="s">
        <v>1953</v>
      </c>
      <c r="C987" s="182" t="s">
        <v>1954</v>
      </c>
      <c r="D987" s="182" t="s">
        <v>103</v>
      </c>
      <c r="E987" s="182">
        <v>864</v>
      </c>
      <c r="F987" s="182">
        <v>1.23746</v>
      </c>
      <c r="G987" s="182">
        <v>5.88931</v>
      </c>
      <c r="H987" s="182">
        <v>4.3477939399999999</v>
      </c>
      <c r="I987" s="182">
        <v>0.14489780999999999</v>
      </c>
      <c r="J987" s="182">
        <v>0.17819621999999999</v>
      </c>
      <c r="K987" s="182">
        <v>3</v>
      </c>
      <c r="L987" s="182">
        <v>11.5</v>
      </c>
      <c r="M987" s="182">
        <v>11.5</v>
      </c>
      <c r="N987" s="182">
        <v>0.12</v>
      </c>
      <c r="O987" s="182">
        <v>0.12</v>
      </c>
      <c r="P987" s="182">
        <v>3</v>
      </c>
      <c r="Q987" s="182">
        <v>14.1</v>
      </c>
      <c r="R987" s="182">
        <v>0.06</v>
      </c>
    </row>
    <row r="988" spans="2:18" x14ac:dyDescent="0.2">
      <c r="B988" s="182" t="s">
        <v>553</v>
      </c>
      <c r="C988" s="182" t="s">
        <v>554</v>
      </c>
      <c r="D988" s="182" t="s">
        <v>237</v>
      </c>
      <c r="E988" s="182">
        <v>757</v>
      </c>
      <c r="F988" s="182">
        <v>21.839386000000001</v>
      </c>
      <c r="G988" s="182">
        <v>8.0602099999999997</v>
      </c>
      <c r="H988" s="182">
        <v>4.3790401299999999</v>
      </c>
      <c r="I988" s="182">
        <v>0.91108303000000002</v>
      </c>
      <c r="J988" s="182">
        <v>4.7401949999999998E-2</v>
      </c>
      <c r="K988" s="182">
        <v>7</v>
      </c>
      <c r="L988" s="182">
        <v>82.3</v>
      </c>
      <c r="M988" s="182">
        <v>82.3</v>
      </c>
      <c r="N988" s="182">
        <v>1.1100000000000001</v>
      </c>
      <c r="O988" s="182">
        <v>1.1100000000000001</v>
      </c>
      <c r="P988" s="182">
        <v>2</v>
      </c>
      <c r="Q988" s="182">
        <v>4.28</v>
      </c>
      <c r="R988" s="182">
        <v>0.02</v>
      </c>
    </row>
    <row r="989" spans="2:18" x14ac:dyDescent="0.2">
      <c r="B989" s="182" t="s">
        <v>551</v>
      </c>
      <c r="C989" s="182" t="s">
        <v>552</v>
      </c>
      <c r="D989" s="182" t="s">
        <v>237</v>
      </c>
      <c r="E989" s="182">
        <v>1157</v>
      </c>
      <c r="F989" s="182">
        <v>19.433185000000002</v>
      </c>
      <c r="G989" s="182">
        <v>6.7315389999999997</v>
      </c>
      <c r="H989" s="182">
        <v>5.32976282</v>
      </c>
      <c r="I989" s="182">
        <v>3.3852746200000001</v>
      </c>
      <c r="J989" s="182">
        <v>0.78564343000000003</v>
      </c>
      <c r="K989" s="182">
        <v>2</v>
      </c>
      <c r="L989" s="182">
        <v>200</v>
      </c>
      <c r="M989" s="182">
        <v>200</v>
      </c>
      <c r="N989" s="182">
        <v>1.8</v>
      </c>
      <c r="O989" s="182">
        <v>1.8</v>
      </c>
      <c r="P989" s="182">
        <v>3</v>
      </c>
      <c r="Q989" s="182">
        <v>46.41</v>
      </c>
      <c r="R989" s="182">
        <v>0.11</v>
      </c>
    </row>
    <row r="990" spans="2:18" x14ac:dyDescent="0.2">
      <c r="B990" s="182" t="s">
        <v>1939</v>
      </c>
      <c r="C990" s="182" t="s">
        <v>1940</v>
      </c>
      <c r="D990" s="182" t="s">
        <v>103</v>
      </c>
      <c r="E990" s="182">
        <v>1781</v>
      </c>
      <c r="F990" s="182">
        <v>7.1471169999999997</v>
      </c>
      <c r="G990" s="182">
        <v>1.19278</v>
      </c>
      <c r="H990" s="182">
        <v>2.8180639799999998</v>
      </c>
      <c r="I990" s="182">
        <v>9.1217005699999998</v>
      </c>
      <c r="J990" s="182">
        <v>2.8748404700000001</v>
      </c>
      <c r="K990" s="182">
        <v>4</v>
      </c>
      <c r="L990" s="182">
        <v>350.1</v>
      </c>
      <c r="M990" s="182">
        <v>2.6</v>
      </c>
      <c r="N990" s="182">
        <v>2.7</v>
      </c>
      <c r="O990" s="182">
        <v>0.03</v>
      </c>
      <c r="P990" s="182">
        <v>4</v>
      </c>
      <c r="Q990" s="182">
        <v>110.33</v>
      </c>
      <c r="R990" s="182">
        <v>0.26</v>
      </c>
    </row>
    <row r="991" spans="2:18" x14ac:dyDescent="0.2">
      <c r="B991" s="182" t="s">
        <v>1943</v>
      </c>
      <c r="C991" s="182" t="s">
        <v>1944</v>
      </c>
      <c r="D991" s="182" t="s">
        <v>103</v>
      </c>
      <c r="E991" s="182">
        <v>1334</v>
      </c>
      <c r="F991" s="182">
        <v>2.2215099999999999</v>
      </c>
      <c r="G991" s="182">
        <v>2.4397220000000002</v>
      </c>
      <c r="H991" s="182">
        <v>3.3896407499999999</v>
      </c>
      <c r="I991" s="182">
        <v>3.0904461900000002</v>
      </c>
      <c r="J991" s="182">
        <v>0.58681857999999998</v>
      </c>
      <c r="K991" s="182">
        <v>3</v>
      </c>
      <c r="L991" s="182">
        <v>158.30000000000001</v>
      </c>
      <c r="M991" s="182">
        <v>158.30000000000001</v>
      </c>
      <c r="N991" s="182">
        <v>1.04</v>
      </c>
      <c r="O991" s="182">
        <v>1.04</v>
      </c>
      <c r="P991" s="182">
        <v>2</v>
      </c>
      <c r="Q991" s="182">
        <v>30.07</v>
      </c>
      <c r="R991" s="182">
        <v>7.0000000000000007E-2</v>
      </c>
    </row>
    <row r="992" spans="2:18" x14ac:dyDescent="0.2">
      <c r="B992" s="182" t="s">
        <v>1941</v>
      </c>
      <c r="C992" s="182" t="s">
        <v>1942</v>
      </c>
      <c r="D992" s="182" t="s">
        <v>103</v>
      </c>
      <c r="E992" s="182">
        <v>252</v>
      </c>
      <c r="F992" s="182">
        <v>2.2869169999999999</v>
      </c>
      <c r="G992" s="182">
        <v>2.4412349999999998</v>
      </c>
      <c r="H992" s="182">
        <v>2.5435166100000002</v>
      </c>
      <c r="I992" s="182">
        <v>0.10248477</v>
      </c>
      <c r="J992" s="182">
        <v>0.49377030999999999</v>
      </c>
      <c r="K992" s="182">
        <v>2</v>
      </c>
      <c r="L992" s="182">
        <v>27.8</v>
      </c>
      <c r="M992" s="182">
        <v>27.8</v>
      </c>
      <c r="N992" s="182">
        <v>0.28999999999999998</v>
      </c>
      <c r="O992" s="182">
        <v>0.28999999999999998</v>
      </c>
      <c r="P992" s="182">
        <v>2</v>
      </c>
      <c r="Q992" s="182">
        <v>133.93</v>
      </c>
      <c r="R992" s="182">
        <v>0.3</v>
      </c>
    </row>
    <row r="993" spans="2:18" x14ac:dyDescent="0.2">
      <c r="B993" s="182" t="s">
        <v>1945</v>
      </c>
      <c r="C993" s="182" t="s">
        <v>1946</v>
      </c>
      <c r="D993" s="182" t="s">
        <v>103</v>
      </c>
      <c r="E993" s="182">
        <v>52</v>
      </c>
      <c r="F993" s="182">
        <v>0.75934999999999997</v>
      </c>
      <c r="G993" s="182">
        <v>5.8770000000000003E-2</v>
      </c>
      <c r="H993" s="182">
        <v>0.10707538</v>
      </c>
      <c r="I993" s="182">
        <v>1.79952E-3</v>
      </c>
      <c r="J993" s="182">
        <v>0</v>
      </c>
      <c r="K993" s="182">
        <v>1</v>
      </c>
      <c r="L993" s="182">
        <v>2.4</v>
      </c>
      <c r="M993" s="182">
        <v>2.4</v>
      </c>
      <c r="N993" s="182">
        <v>0.02</v>
      </c>
      <c r="O993" s="182">
        <v>0.02</v>
      </c>
      <c r="P993" s="182"/>
      <c r="Q993" s="182"/>
      <c r="R993" s="182"/>
    </row>
    <row r="994" spans="2:18" x14ac:dyDescent="0.2">
      <c r="B994" s="182" t="s">
        <v>1949</v>
      </c>
      <c r="C994" s="182" t="s">
        <v>1950</v>
      </c>
      <c r="D994" s="182" t="s">
        <v>103</v>
      </c>
      <c r="E994" s="182">
        <v>695</v>
      </c>
      <c r="F994" s="182">
        <v>2.3727360000000002</v>
      </c>
      <c r="G994" s="182">
        <v>2.2247699999999999</v>
      </c>
      <c r="H994" s="182">
        <v>3.0870861199999999</v>
      </c>
      <c r="I994" s="182">
        <v>0.93441825000000001</v>
      </c>
      <c r="J994" s="182">
        <v>0.91117081</v>
      </c>
      <c r="K994" s="182">
        <v>3</v>
      </c>
      <c r="L994" s="182">
        <v>91.9</v>
      </c>
      <c r="M994" s="182">
        <v>6.9</v>
      </c>
      <c r="N994" s="182">
        <v>1.08</v>
      </c>
      <c r="O994" s="182">
        <v>0.1</v>
      </c>
      <c r="P994" s="182">
        <v>3</v>
      </c>
      <c r="Q994" s="182">
        <v>89.61</v>
      </c>
      <c r="R994" s="182">
        <v>0.28000000000000003</v>
      </c>
    </row>
    <row r="995" spans="2:18" x14ac:dyDescent="0.2">
      <c r="B995" s="182" t="s">
        <v>1947</v>
      </c>
      <c r="C995" s="182" t="s">
        <v>1948</v>
      </c>
      <c r="D995" s="182" t="s">
        <v>103</v>
      </c>
      <c r="E995" s="182">
        <v>932</v>
      </c>
      <c r="F995" s="182">
        <v>3.9616850000000001</v>
      </c>
      <c r="G995" s="182">
        <v>1.1116649999999999</v>
      </c>
      <c r="H995" s="182">
        <v>2.99125175</v>
      </c>
      <c r="I995" s="182">
        <v>5.6619000000000001E-3</v>
      </c>
      <c r="J995" s="182">
        <v>1.1881210900000001</v>
      </c>
      <c r="K995" s="182">
        <v>1</v>
      </c>
      <c r="L995" s="182">
        <v>0.4</v>
      </c>
      <c r="M995" s="182">
        <v>0.4</v>
      </c>
      <c r="N995" s="182">
        <v>0</v>
      </c>
      <c r="O995" s="182">
        <v>0</v>
      </c>
      <c r="P995" s="182">
        <v>4</v>
      </c>
      <c r="Q995" s="182">
        <v>87.14</v>
      </c>
      <c r="R995" s="182">
        <v>0.28999999999999998</v>
      </c>
    </row>
    <row r="996" spans="2:18" x14ac:dyDescent="0.2">
      <c r="B996" s="182">
        <v>35696</v>
      </c>
      <c r="C996" s="182" t="s">
        <v>908</v>
      </c>
      <c r="D996" s="182" t="s">
        <v>103</v>
      </c>
      <c r="E996" s="182">
        <v>1351</v>
      </c>
      <c r="F996" s="182">
        <v>13.320268</v>
      </c>
      <c r="G996" s="182">
        <v>1.9041570000000001</v>
      </c>
      <c r="H996" s="182">
        <v>3.7365878499999998</v>
      </c>
      <c r="I996" s="182">
        <v>4.2888962299999998</v>
      </c>
      <c r="J996" s="182">
        <v>0.16151774999999999</v>
      </c>
      <c r="K996" s="182">
        <v>7</v>
      </c>
      <c r="L996" s="182">
        <v>217</v>
      </c>
      <c r="M996" s="182">
        <v>16.7</v>
      </c>
      <c r="N996" s="182">
        <v>2.0499999999999998</v>
      </c>
      <c r="O996" s="182">
        <v>0.49</v>
      </c>
      <c r="P996" s="182">
        <v>2</v>
      </c>
      <c r="Q996" s="182">
        <v>8.17</v>
      </c>
      <c r="R996" s="182">
        <v>0.02</v>
      </c>
    </row>
    <row r="997" spans="2:18" x14ac:dyDescent="0.2">
      <c r="B997" s="182">
        <v>35701</v>
      </c>
      <c r="C997" s="182" t="s">
        <v>909</v>
      </c>
      <c r="D997" s="182" t="s">
        <v>103</v>
      </c>
      <c r="E997" s="182">
        <v>1062</v>
      </c>
      <c r="F997" s="182">
        <v>10.383798000000001</v>
      </c>
      <c r="G997" s="182">
        <v>2.5585170000000002</v>
      </c>
      <c r="H997" s="182">
        <v>2.5208440699999999</v>
      </c>
      <c r="I997" s="182">
        <v>6.3348900000000001E-3</v>
      </c>
      <c r="J997" s="182">
        <v>0.15976213</v>
      </c>
      <c r="K997" s="182">
        <v>2</v>
      </c>
      <c r="L997" s="182">
        <v>0.4</v>
      </c>
      <c r="M997" s="182">
        <v>0.4</v>
      </c>
      <c r="N997" s="182">
        <v>0</v>
      </c>
      <c r="O997" s="182">
        <v>0</v>
      </c>
      <c r="P997" s="182">
        <v>2</v>
      </c>
      <c r="Q997" s="182">
        <v>10.28</v>
      </c>
      <c r="R997" s="182">
        <v>0.03</v>
      </c>
    </row>
    <row r="998" spans="2:18" x14ac:dyDescent="0.2">
      <c r="B998" s="182">
        <v>35702</v>
      </c>
      <c r="C998" s="182" t="s">
        <v>910</v>
      </c>
      <c r="D998" s="182" t="s">
        <v>103</v>
      </c>
      <c r="E998" s="182">
        <v>854</v>
      </c>
      <c r="F998" s="182">
        <v>7.2803269999999998</v>
      </c>
      <c r="G998" s="182">
        <v>1.457525</v>
      </c>
      <c r="H998" s="182">
        <v>2.0872078300000001</v>
      </c>
      <c r="I998" s="182">
        <v>0.24356409000000001</v>
      </c>
      <c r="J998" s="182">
        <v>0</v>
      </c>
      <c r="K998" s="182">
        <v>4</v>
      </c>
      <c r="L998" s="182">
        <v>19.5</v>
      </c>
      <c r="M998" s="182">
        <v>19.5</v>
      </c>
      <c r="N998" s="182">
        <v>0.13</v>
      </c>
      <c r="O998" s="182">
        <v>0.13</v>
      </c>
      <c r="P998" s="182"/>
      <c r="Q998" s="182"/>
      <c r="R998" s="182"/>
    </row>
    <row r="999" spans="2:18" x14ac:dyDescent="0.2">
      <c r="B999" s="182">
        <v>35694</v>
      </c>
      <c r="C999" s="182" t="s">
        <v>907</v>
      </c>
      <c r="D999" s="182" t="s">
        <v>103</v>
      </c>
      <c r="E999" s="182">
        <v>230</v>
      </c>
      <c r="F999" s="182">
        <v>7.1969000000000005E-2</v>
      </c>
      <c r="G999" s="182">
        <v>0.97811000000000003</v>
      </c>
      <c r="H999" s="182">
        <v>1.14315353</v>
      </c>
      <c r="I999" s="182">
        <v>0</v>
      </c>
      <c r="J999" s="182">
        <v>0.18653544999999999</v>
      </c>
      <c r="K999" s="182"/>
      <c r="L999" s="182"/>
      <c r="M999" s="182"/>
      <c r="N999" s="182"/>
      <c r="O999" s="182"/>
      <c r="P999" s="182">
        <v>1</v>
      </c>
      <c r="Q999" s="182">
        <v>55.43</v>
      </c>
      <c r="R999" s="182">
        <v>0.11</v>
      </c>
    </row>
    <row r="1000" spans="2:18" x14ac:dyDescent="0.2">
      <c r="B1000" s="182">
        <v>19857</v>
      </c>
      <c r="C1000" s="182" t="s">
        <v>820</v>
      </c>
      <c r="D1000" s="182" t="s">
        <v>103</v>
      </c>
      <c r="E1000" s="182">
        <v>2407</v>
      </c>
      <c r="F1000" s="182">
        <v>21.686161999999999</v>
      </c>
      <c r="G1000" s="182">
        <v>3.486755</v>
      </c>
      <c r="H1000" s="182">
        <v>7.5230933999999996</v>
      </c>
      <c r="I1000" s="182">
        <v>37.206271999999998</v>
      </c>
      <c r="J1000" s="182">
        <v>2.8871298699999999</v>
      </c>
      <c r="K1000" s="182">
        <v>20</v>
      </c>
      <c r="L1000" s="182">
        <v>1056.5</v>
      </c>
      <c r="M1000" s="182">
        <v>531.29999999999995</v>
      </c>
      <c r="N1000" s="182">
        <v>5.55</v>
      </c>
      <c r="O1000" s="182">
        <v>3.22</v>
      </c>
      <c r="P1000" s="182">
        <v>4</v>
      </c>
      <c r="Q1000" s="182">
        <v>81.99</v>
      </c>
      <c r="R1000" s="182">
        <v>0.16</v>
      </c>
    </row>
    <row r="1001" spans="2:18" x14ac:dyDescent="0.2">
      <c r="B1001" s="182">
        <v>19856</v>
      </c>
      <c r="C1001" s="182" t="s">
        <v>819</v>
      </c>
      <c r="D1001" s="182" t="s">
        <v>103</v>
      </c>
      <c r="E1001" s="182">
        <v>1325</v>
      </c>
      <c r="F1001" s="182">
        <v>14.387954000000001</v>
      </c>
      <c r="G1001" s="182">
        <v>4.3784270000000003</v>
      </c>
      <c r="H1001" s="182">
        <v>3.85471371</v>
      </c>
      <c r="I1001" s="182">
        <v>18.873014300000001</v>
      </c>
      <c r="J1001" s="182">
        <v>0.65660479000000005</v>
      </c>
      <c r="K1001" s="182">
        <v>14</v>
      </c>
      <c r="L1001" s="182">
        <v>973.6</v>
      </c>
      <c r="M1001" s="182">
        <v>71.599999999999994</v>
      </c>
      <c r="N1001" s="182">
        <v>3.26</v>
      </c>
      <c r="O1001" s="182">
        <v>1.24</v>
      </c>
      <c r="P1001" s="182">
        <v>4</v>
      </c>
      <c r="Q1001" s="182">
        <v>33.869999999999997</v>
      </c>
      <c r="R1001" s="182">
        <v>7.0000000000000007E-2</v>
      </c>
    </row>
    <row r="1002" spans="2:18" x14ac:dyDescent="0.2">
      <c r="B1002" s="182">
        <v>35693</v>
      </c>
      <c r="C1002" s="182" t="s">
        <v>258</v>
      </c>
      <c r="D1002" s="182" t="s">
        <v>237</v>
      </c>
      <c r="E1002" s="182">
        <v>920</v>
      </c>
      <c r="F1002" s="182">
        <v>18.227893000000002</v>
      </c>
      <c r="G1002" s="182">
        <v>1.49458</v>
      </c>
      <c r="H1002" s="182">
        <v>1.9591746299999999</v>
      </c>
      <c r="I1002" s="182">
        <v>1.7968265000000001</v>
      </c>
      <c r="J1002" s="182">
        <v>0</v>
      </c>
      <c r="K1002" s="182">
        <v>4</v>
      </c>
      <c r="L1002" s="182">
        <v>133.5</v>
      </c>
      <c r="M1002" s="182">
        <v>133.5</v>
      </c>
      <c r="N1002" s="182">
        <v>0.99</v>
      </c>
      <c r="O1002" s="182">
        <v>0.99</v>
      </c>
      <c r="P1002" s="182"/>
      <c r="Q1002" s="182"/>
      <c r="R1002" s="182"/>
    </row>
    <row r="1003" spans="2:18" x14ac:dyDescent="0.2">
      <c r="B1003" s="182">
        <v>35695</v>
      </c>
      <c r="C1003" s="182" t="s">
        <v>259</v>
      </c>
      <c r="D1003" s="182" t="s">
        <v>237</v>
      </c>
      <c r="E1003" s="182">
        <v>361</v>
      </c>
      <c r="F1003" s="182">
        <v>9.4506379999999996</v>
      </c>
      <c r="G1003" s="182">
        <v>1.0079849999999999</v>
      </c>
      <c r="H1003" s="182">
        <v>1.01531086</v>
      </c>
      <c r="I1003" s="182">
        <v>0.52399636999999999</v>
      </c>
      <c r="J1003" s="182">
        <v>0.99368531999999998</v>
      </c>
      <c r="K1003" s="182">
        <v>4</v>
      </c>
      <c r="L1003" s="182">
        <v>99.2</v>
      </c>
      <c r="M1003" s="182">
        <v>99.2</v>
      </c>
      <c r="N1003" s="182">
        <v>2.96</v>
      </c>
      <c r="O1003" s="182">
        <v>2.96</v>
      </c>
      <c r="P1003" s="182">
        <v>5</v>
      </c>
      <c r="Q1003" s="182">
        <v>188.14</v>
      </c>
      <c r="R1003" s="182">
        <v>0.38</v>
      </c>
    </row>
    <row r="1004" spans="2:18" x14ac:dyDescent="0.2">
      <c r="B1004" s="182">
        <v>17037</v>
      </c>
      <c r="C1004" s="182" t="s">
        <v>809</v>
      </c>
      <c r="D1004" s="182" t="s">
        <v>103</v>
      </c>
      <c r="E1004" s="182">
        <v>622</v>
      </c>
      <c r="F1004" s="182">
        <v>1.2821469999999999</v>
      </c>
      <c r="G1004" s="182">
        <v>3.869488</v>
      </c>
      <c r="H1004" s="182">
        <v>2.6488772599999999</v>
      </c>
      <c r="I1004" s="182">
        <v>5.4190380000000003E-2</v>
      </c>
      <c r="J1004" s="182">
        <v>0.23174286999999999</v>
      </c>
      <c r="K1004" s="182">
        <v>5</v>
      </c>
      <c r="L1004" s="182">
        <v>6</v>
      </c>
      <c r="M1004" s="182">
        <v>6</v>
      </c>
      <c r="N1004" s="182">
        <v>0.03</v>
      </c>
      <c r="O1004" s="182">
        <v>0.03</v>
      </c>
      <c r="P1004" s="182">
        <v>1</v>
      </c>
      <c r="Q1004" s="182">
        <v>25.47</v>
      </c>
      <c r="R1004" s="182">
        <v>7.0000000000000007E-2</v>
      </c>
    </row>
    <row r="1005" spans="2:18" x14ac:dyDescent="0.2">
      <c r="B1005" s="182">
        <v>5511</v>
      </c>
      <c r="C1005" s="182" t="s">
        <v>696</v>
      </c>
      <c r="D1005" s="182" t="s">
        <v>103</v>
      </c>
      <c r="E1005" s="182">
        <v>65</v>
      </c>
      <c r="F1005" s="182">
        <v>1.5146299999999999</v>
      </c>
      <c r="G1005" s="182">
        <v>1.44025</v>
      </c>
      <c r="H1005" s="182">
        <v>1.29766979</v>
      </c>
      <c r="I1005" s="182">
        <v>1.8141500000000001E-3</v>
      </c>
      <c r="J1005" s="182">
        <v>0</v>
      </c>
      <c r="K1005" s="182">
        <v>1</v>
      </c>
      <c r="L1005" s="182">
        <v>1.9</v>
      </c>
      <c r="M1005" s="182">
        <v>1.9</v>
      </c>
      <c r="N1005" s="182">
        <v>0.03</v>
      </c>
      <c r="O1005" s="182">
        <v>0.03</v>
      </c>
      <c r="P1005" s="182"/>
      <c r="Q1005" s="182"/>
      <c r="R1005" s="182"/>
    </row>
    <row r="1006" spans="2:18" x14ac:dyDescent="0.2">
      <c r="B1006" s="182">
        <v>5506</v>
      </c>
      <c r="C1006" s="182" t="s">
        <v>692</v>
      </c>
      <c r="D1006" s="182" t="s">
        <v>103</v>
      </c>
      <c r="E1006" s="182">
        <v>1144</v>
      </c>
      <c r="F1006" s="182">
        <v>5.5969800000000003</v>
      </c>
      <c r="G1006" s="182">
        <v>0.46335700000000002</v>
      </c>
      <c r="H1006" s="182">
        <v>3.7501151699999999</v>
      </c>
      <c r="I1006" s="182">
        <v>0.29065880999999999</v>
      </c>
      <c r="J1006" s="182">
        <v>16.118857500000001</v>
      </c>
      <c r="K1006" s="182">
        <v>6</v>
      </c>
      <c r="L1006" s="182">
        <v>17.399999999999999</v>
      </c>
      <c r="M1006" s="182">
        <v>17.399999999999999</v>
      </c>
      <c r="N1006" s="182">
        <v>0.15</v>
      </c>
      <c r="O1006" s="182">
        <v>0.15</v>
      </c>
      <c r="P1006" s="182">
        <v>15</v>
      </c>
      <c r="Q1006" s="182">
        <v>963.07</v>
      </c>
      <c r="R1006" s="182">
        <v>1.9</v>
      </c>
    </row>
    <row r="1007" spans="2:18" x14ac:dyDescent="0.2">
      <c r="B1007" s="182">
        <v>17039</v>
      </c>
      <c r="C1007" s="182" t="s">
        <v>811</v>
      </c>
      <c r="D1007" s="182" t="s">
        <v>103</v>
      </c>
      <c r="E1007" s="182">
        <v>826</v>
      </c>
      <c r="F1007" s="182">
        <v>2.572276</v>
      </c>
      <c r="G1007" s="182">
        <v>6.3690249999999997</v>
      </c>
      <c r="H1007" s="182">
        <v>6.8090034900000003</v>
      </c>
      <c r="I1007" s="182">
        <v>5.8564819999999997E-2</v>
      </c>
      <c r="J1007" s="182">
        <v>5.2668799999999998E-3</v>
      </c>
      <c r="K1007" s="182">
        <v>1</v>
      </c>
      <c r="L1007" s="182">
        <v>4.8</v>
      </c>
      <c r="M1007" s="182">
        <v>4.8</v>
      </c>
      <c r="N1007" s="182">
        <v>1.1599999999999999</v>
      </c>
      <c r="O1007" s="182">
        <v>1.1599999999999999</v>
      </c>
      <c r="P1007" s="182">
        <v>1</v>
      </c>
      <c r="Q1007" s="182">
        <v>0.44</v>
      </c>
      <c r="R1007" s="182">
        <v>0</v>
      </c>
    </row>
    <row r="1008" spans="2:18" x14ac:dyDescent="0.2">
      <c r="B1008" s="182">
        <v>5500</v>
      </c>
      <c r="C1008" s="182" t="s">
        <v>689</v>
      </c>
      <c r="D1008" s="182" t="s">
        <v>103</v>
      </c>
      <c r="E1008" s="182">
        <v>737</v>
      </c>
      <c r="F1008" s="182">
        <v>2.7048589999999999</v>
      </c>
      <c r="G1008" s="182">
        <v>3.1301809999999999</v>
      </c>
      <c r="H1008" s="182">
        <v>2.6686919200000001</v>
      </c>
      <c r="I1008" s="182">
        <v>0.27841329999999997</v>
      </c>
      <c r="J1008" s="182">
        <v>9.1292639999999994E-2</v>
      </c>
      <c r="K1008" s="182">
        <v>1</v>
      </c>
      <c r="L1008" s="182">
        <v>25.8</v>
      </c>
      <c r="M1008" s="182">
        <v>25.8</v>
      </c>
      <c r="N1008" s="182">
        <v>0.4</v>
      </c>
      <c r="O1008" s="182">
        <v>0.4</v>
      </c>
      <c r="P1008" s="182">
        <v>1</v>
      </c>
      <c r="Q1008" s="182">
        <v>8.4700000000000006</v>
      </c>
      <c r="R1008" s="182">
        <v>0.04</v>
      </c>
    </row>
    <row r="1009" spans="2:18" x14ac:dyDescent="0.2">
      <c r="B1009" s="182">
        <v>17038</v>
      </c>
      <c r="C1009" s="182" t="s">
        <v>810</v>
      </c>
      <c r="D1009" s="182" t="s">
        <v>103</v>
      </c>
      <c r="E1009" s="182">
        <v>582</v>
      </c>
      <c r="F1009" s="182">
        <v>5.3506919999999996</v>
      </c>
      <c r="G1009" s="182">
        <v>0.35544999999999999</v>
      </c>
      <c r="H1009" s="182">
        <v>2.66735824</v>
      </c>
      <c r="I1009" s="182">
        <v>9.2565469999999997E-2</v>
      </c>
      <c r="J1009" s="182">
        <v>0</v>
      </c>
      <c r="K1009" s="182">
        <v>2</v>
      </c>
      <c r="L1009" s="182">
        <v>10.9</v>
      </c>
      <c r="M1009" s="182">
        <v>10.9</v>
      </c>
      <c r="N1009" s="182">
        <v>0.1</v>
      </c>
      <c r="O1009" s="182">
        <v>0.1</v>
      </c>
      <c r="P1009" s="182"/>
      <c r="Q1009" s="182"/>
      <c r="R1009" s="182"/>
    </row>
    <row r="1010" spans="2:18" x14ac:dyDescent="0.2">
      <c r="B1010" s="182">
        <v>5509</v>
      </c>
      <c r="C1010" s="182" t="s">
        <v>694</v>
      </c>
      <c r="D1010" s="182" t="s">
        <v>103</v>
      </c>
      <c r="E1010" s="182">
        <v>1101</v>
      </c>
      <c r="F1010" s="182">
        <v>3.4416980000000001</v>
      </c>
      <c r="G1010" s="182">
        <v>4.2679359999999997</v>
      </c>
      <c r="H1010" s="182">
        <v>3.9057745700000002</v>
      </c>
      <c r="I1010" s="182">
        <v>2.2587760600000002</v>
      </c>
      <c r="J1010" s="182">
        <v>0.10621548</v>
      </c>
      <c r="K1010" s="182">
        <v>9</v>
      </c>
      <c r="L1010" s="182">
        <v>140.19999999999999</v>
      </c>
      <c r="M1010" s="182">
        <v>140.19999999999999</v>
      </c>
      <c r="N1010" s="182">
        <v>2.0499999999999998</v>
      </c>
      <c r="O1010" s="182">
        <v>2.0499999999999998</v>
      </c>
      <c r="P1010" s="182">
        <v>2</v>
      </c>
      <c r="Q1010" s="182">
        <v>6.59</v>
      </c>
      <c r="R1010" s="182">
        <v>0.03</v>
      </c>
    </row>
    <row r="1011" spans="2:18" x14ac:dyDescent="0.2">
      <c r="B1011" s="182">
        <v>5510</v>
      </c>
      <c r="C1011" s="182" t="s">
        <v>695</v>
      </c>
      <c r="D1011" s="182" t="s">
        <v>103</v>
      </c>
      <c r="E1011" s="182">
        <v>810</v>
      </c>
      <c r="F1011" s="182"/>
      <c r="G1011" s="182">
        <v>5.7199239999999998</v>
      </c>
      <c r="H1011" s="182">
        <v>2.9645781599999999</v>
      </c>
      <c r="I1011" s="182">
        <v>2.70659E-3</v>
      </c>
      <c r="J1011" s="182">
        <v>4.5646319999999997E-2</v>
      </c>
      <c r="K1011" s="182">
        <v>1</v>
      </c>
      <c r="L1011" s="182">
        <v>0.2</v>
      </c>
      <c r="M1011" s="182">
        <v>0.2</v>
      </c>
      <c r="N1011" s="182">
        <v>0</v>
      </c>
      <c r="O1011" s="182">
        <v>0</v>
      </c>
      <c r="P1011" s="182">
        <v>1</v>
      </c>
      <c r="Q1011" s="182">
        <v>3.85</v>
      </c>
      <c r="R1011" s="182">
        <v>0.02</v>
      </c>
    </row>
    <row r="1012" spans="2:18" x14ac:dyDescent="0.2">
      <c r="B1012" s="182">
        <v>5501</v>
      </c>
      <c r="C1012" s="182" t="s">
        <v>239</v>
      </c>
      <c r="D1012" s="182" t="s">
        <v>237</v>
      </c>
      <c r="E1012" s="182">
        <v>1008</v>
      </c>
      <c r="F1012" s="182">
        <v>9.430612</v>
      </c>
      <c r="G1012" s="182">
        <v>14.228581</v>
      </c>
      <c r="H1012" s="182">
        <v>4.5552763000000001</v>
      </c>
      <c r="I1012" s="182">
        <v>0.70623053000000002</v>
      </c>
      <c r="J1012" s="182">
        <v>0.79442157000000002</v>
      </c>
      <c r="K1012" s="182">
        <v>3</v>
      </c>
      <c r="L1012" s="182">
        <v>47.9</v>
      </c>
      <c r="M1012" s="182">
        <v>47.9</v>
      </c>
      <c r="N1012" s="182">
        <v>0.23</v>
      </c>
      <c r="O1012" s="182">
        <v>0.23</v>
      </c>
      <c r="P1012" s="182">
        <v>8</v>
      </c>
      <c r="Q1012" s="182">
        <v>53.87</v>
      </c>
      <c r="R1012" s="182">
        <v>0.11</v>
      </c>
    </row>
    <row r="1013" spans="2:18" x14ac:dyDescent="0.2">
      <c r="B1013" s="182">
        <v>5503</v>
      </c>
      <c r="C1013" s="182" t="s">
        <v>690</v>
      </c>
      <c r="D1013" s="182" t="s">
        <v>103</v>
      </c>
      <c r="E1013" s="182">
        <v>811</v>
      </c>
      <c r="F1013" s="182"/>
      <c r="G1013" s="182">
        <v>6.1870659999999997</v>
      </c>
      <c r="H1013" s="182">
        <v>2.62772892</v>
      </c>
      <c r="I1013" s="182">
        <v>5.16447E-3</v>
      </c>
      <c r="J1013" s="182">
        <v>0</v>
      </c>
      <c r="K1013" s="182">
        <v>2</v>
      </c>
      <c r="L1013" s="182">
        <v>0.4</v>
      </c>
      <c r="M1013" s="182">
        <v>0.4</v>
      </c>
      <c r="N1013" s="182">
        <v>0</v>
      </c>
      <c r="O1013" s="182">
        <v>0</v>
      </c>
      <c r="P1013" s="182"/>
      <c r="Q1013" s="182"/>
      <c r="R1013" s="182"/>
    </row>
    <row r="1014" spans="2:18" x14ac:dyDescent="0.2">
      <c r="B1014" s="182">
        <v>5507</v>
      </c>
      <c r="C1014" s="182" t="s">
        <v>693</v>
      </c>
      <c r="D1014" s="182" t="s">
        <v>103</v>
      </c>
      <c r="E1014" s="182">
        <v>577</v>
      </c>
      <c r="F1014" s="182">
        <v>7.1862199999999996</v>
      </c>
      <c r="G1014" s="182">
        <v>0.58668600000000004</v>
      </c>
      <c r="H1014" s="182">
        <v>1.88144019</v>
      </c>
      <c r="I1014" s="182">
        <v>1.94582E-3</v>
      </c>
      <c r="J1014" s="182">
        <v>5.2229930000000001E-2</v>
      </c>
      <c r="K1014" s="182">
        <v>1</v>
      </c>
      <c r="L1014" s="182">
        <v>0.2</v>
      </c>
      <c r="M1014" s="182">
        <v>0.2</v>
      </c>
      <c r="N1014" s="182">
        <v>0</v>
      </c>
      <c r="O1014" s="182">
        <v>0</v>
      </c>
      <c r="P1014" s="182">
        <v>1</v>
      </c>
      <c r="Q1014" s="182">
        <v>6.19</v>
      </c>
      <c r="R1014" s="182">
        <v>0.01</v>
      </c>
    </row>
    <row r="1015" spans="2:18" x14ac:dyDescent="0.2">
      <c r="B1015" s="182">
        <v>5504</v>
      </c>
      <c r="C1015" s="182" t="s">
        <v>691</v>
      </c>
      <c r="D1015" s="182" t="s">
        <v>103</v>
      </c>
      <c r="E1015" s="182">
        <v>714</v>
      </c>
      <c r="F1015" s="182">
        <v>6.2702330000000002</v>
      </c>
      <c r="G1015" s="182">
        <v>0.78378999999999999</v>
      </c>
      <c r="H1015" s="182">
        <v>2.4093865999999999</v>
      </c>
      <c r="I1015" s="182">
        <v>0.17143705000000001</v>
      </c>
      <c r="J1015" s="182">
        <v>0</v>
      </c>
      <c r="K1015" s="182">
        <v>1</v>
      </c>
      <c r="L1015" s="182">
        <v>16.399999999999999</v>
      </c>
      <c r="M1015" s="182">
        <v>16.399999999999999</v>
      </c>
      <c r="N1015" s="182">
        <v>0.1</v>
      </c>
      <c r="O1015" s="182">
        <v>0.1</v>
      </c>
      <c r="P1015" s="182"/>
      <c r="Q1015" s="182"/>
      <c r="R1015" s="182"/>
    </row>
    <row r="1016" spans="2:18" x14ac:dyDescent="0.2">
      <c r="B1016" s="182" t="s">
        <v>549</v>
      </c>
      <c r="C1016" s="182" t="s">
        <v>550</v>
      </c>
      <c r="D1016" s="182" t="s">
        <v>237</v>
      </c>
      <c r="E1016" s="182">
        <v>765</v>
      </c>
      <c r="F1016" s="182">
        <v>16.144596</v>
      </c>
      <c r="G1016" s="182">
        <v>0.19981699999999999</v>
      </c>
      <c r="H1016" s="182">
        <v>1.33196439</v>
      </c>
      <c r="I1016" s="182">
        <v>6.0100331799999998</v>
      </c>
      <c r="J1016" s="182">
        <v>0</v>
      </c>
      <c r="K1016" s="182">
        <v>5</v>
      </c>
      <c r="L1016" s="182">
        <v>537</v>
      </c>
      <c r="M1016" s="182">
        <v>537</v>
      </c>
      <c r="N1016" s="182">
        <v>3.01</v>
      </c>
      <c r="O1016" s="182">
        <v>3.01</v>
      </c>
      <c r="P1016" s="182"/>
      <c r="Q1016" s="182"/>
      <c r="R1016" s="182"/>
    </row>
    <row r="1017" spans="2:18" x14ac:dyDescent="0.2">
      <c r="B1017" s="182" t="s">
        <v>1951</v>
      </c>
      <c r="C1017" s="182" t="s">
        <v>1952</v>
      </c>
      <c r="D1017" s="182" t="s">
        <v>103</v>
      </c>
      <c r="E1017" s="182">
        <v>1283</v>
      </c>
      <c r="F1017" s="182">
        <v>6.7287470000000003</v>
      </c>
      <c r="G1017" s="182">
        <v>1.473768</v>
      </c>
      <c r="H1017" s="182">
        <v>2.1375065800000002</v>
      </c>
      <c r="I1017" s="182">
        <v>0.62817736999999996</v>
      </c>
      <c r="J1017" s="182">
        <v>0.55433946999999995</v>
      </c>
      <c r="K1017" s="182">
        <v>5</v>
      </c>
      <c r="L1017" s="182">
        <v>33.5</v>
      </c>
      <c r="M1017" s="182">
        <v>33.5</v>
      </c>
      <c r="N1017" s="182">
        <v>0.17</v>
      </c>
      <c r="O1017" s="182">
        <v>0.17</v>
      </c>
      <c r="P1017" s="182">
        <v>2</v>
      </c>
      <c r="Q1017" s="182">
        <v>29.53</v>
      </c>
      <c r="R1017" s="182">
        <v>0.11</v>
      </c>
    </row>
    <row r="1018" spans="2:18" x14ac:dyDescent="0.2">
      <c r="B1018" s="182" t="s">
        <v>545</v>
      </c>
      <c r="C1018" s="182" t="s">
        <v>546</v>
      </c>
      <c r="D1018" s="182" t="s">
        <v>237</v>
      </c>
      <c r="E1018" s="182">
        <v>976</v>
      </c>
      <c r="F1018" s="182">
        <v>10.477861000000001</v>
      </c>
      <c r="G1018" s="182">
        <v>0.34761999999999998</v>
      </c>
      <c r="H1018" s="182">
        <v>1.58231502</v>
      </c>
      <c r="I1018" s="182">
        <v>6.9505476100000001</v>
      </c>
      <c r="J1018" s="182">
        <v>0</v>
      </c>
      <c r="K1018" s="182">
        <v>10</v>
      </c>
      <c r="L1018" s="182">
        <v>486.8</v>
      </c>
      <c r="M1018" s="182">
        <v>195.4</v>
      </c>
      <c r="N1018" s="182">
        <v>5.31</v>
      </c>
      <c r="O1018" s="182">
        <v>3.31</v>
      </c>
      <c r="P1018" s="182"/>
      <c r="Q1018" s="182"/>
      <c r="R1018" s="182"/>
    </row>
    <row r="1019" spans="2:18" x14ac:dyDescent="0.2">
      <c r="B1019" s="182" t="s">
        <v>547</v>
      </c>
      <c r="C1019" s="182" t="s">
        <v>548</v>
      </c>
      <c r="D1019" s="182" t="s">
        <v>237</v>
      </c>
      <c r="E1019" s="182">
        <v>409</v>
      </c>
      <c r="F1019" s="182">
        <v>43.305760999999997</v>
      </c>
      <c r="G1019" s="182">
        <v>0.60170000000000001</v>
      </c>
      <c r="H1019" s="182">
        <v>0.76858022999999998</v>
      </c>
      <c r="I1019" s="182">
        <v>2.7325176400000002</v>
      </c>
      <c r="J1019" s="182">
        <v>1.45585433</v>
      </c>
      <c r="K1019" s="182">
        <v>11</v>
      </c>
      <c r="L1019" s="182">
        <v>456.7</v>
      </c>
      <c r="M1019" s="182">
        <v>406.5</v>
      </c>
      <c r="N1019" s="182">
        <v>3.41</v>
      </c>
      <c r="O1019" s="182">
        <v>2.94</v>
      </c>
      <c r="P1019" s="182">
        <v>5</v>
      </c>
      <c r="Q1019" s="182">
        <v>243.3</v>
      </c>
      <c r="R1019" s="182">
        <v>0.61</v>
      </c>
    </row>
    <row r="1020" spans="2:18" x14ac:dyDescent="0.2">
      <c r="B1020" s="182">
        <v>35815</v>
      </c>
      <c r="C1020" s="182" t="s">
        <v>260</v>
      </c>
      <c r="D1020" s="182" t="s">
        <v>237</v>
      </c>
      <c r="E1020" s="182">
        <v>505</v>
      </c>
      <c r="F1020" s="182">
        <v>16.835407</v>
      </c>
      <c r="G1020" s="182">
        <v>0.23451900000000001</v>
      </c>
      <c r="H1020" s="182">
        <v>1.8671507700000001</v>
      </c>
      <c r="I1020" s="182">
        <v>8.7079139999999999E-2</v>
      </c>
      <c r="J1020" s="182">
        <v>1.2320117900000001</v>
      </c>
      <c r="K1020" s="182">
        <v>2</v>
      </c>
      <c r="L1020" s="182">
        <v>11.8</v>
      </c>
      <c r="M1020" s="182">
        <v>11.8</v>
      </c>
      <c r="N1020" s="182">
        <v>0.1</v>
      </c>
      <c r="O1020" s="182">
        <v>0.1</v>
      </c>
      <c r="P1020" s="182">
        <v>3</v>
      </c>
      <c r="Q1020" s="182">
        <v>166.75</v>
      </c>
      <c r="R1020" s="182">
        <v>0.4</v>
      </c>
    </row>
    <row r="1021" spans="2:18" x14ac:dyDescent="0.2">
      <c r="B1021" s="182">
        <v>35816</v>
      </c>
      <c r="C1021" s="182" t="s">
        <v>261</v>
      </c>
      <c r="D1021" s="182" t="s">
        <v>237</v>
      </c>
      <c r="E1021" s="182">
        <v>1052</v>
      </c>
      <c r="F1021" s="182">
        <v>33.647418000000002</v>
      </c>
      <c r="G1021" s="182">
        <v>7.1160000000000001E-2</v>
      </c>
      <c r="H1021" s="182">
        <v>3.3197178599999999</v>
      </c>
      <c r="I1021" s="182">
        <v>3.6939578700000002</v>
      </c>
      <c r="J1021" s="182">
        <v>2.9332151</v>
      </c>
      <c r="K1021" s="182">
        <v>11</v>
      </c>
      <c r="L1021" s="182">
        <v>240</v>
      </c>
      <c r="M1021" s="182">
        <v>69.8</v>
      </c>
      <c r="N1021" s="182">
        <v>1.44</v>
      </c>
      <c r="O1021" s="182">
        <v>0.49</v>
      </c>
      <c r="P1021" s="182">
        <v>12</v>
      </c>
      <c r="Q1021" s="182">
        <v>190.58</v>
      </c>
      <c r="R1021" s="182">
        <v>0.4</v>
      </c>
    </row>
    <row r="1022" spans="2:18" x14ac:dyDescent="0.2">
      <c r="B1022" s="182">
        <v>35824</v>
      </c>
      <c r="C1022" s="182" t="s">
        <v>263</v>
      </c>
      <c r="D1022" s="182" t="s">
        <v>237</v>
      </c>
      <c r="E1022" s="182">
        <v>1120</v>
      </c>
      <c r="F1022" s="182">
        <v>13.850951</v>
      </c>
      <c r="G1022" s="182">
        <v>0.74534</v>
      </c>
      <c r="H1022" s="182">
        <v>2.5911480099999999</v>
      </c>
      <c r="I1022" s="182">
        <v>3.3741556400000001</v>
      </c>
      <c r="J1022" s="182">
        <v>2.4657792000000001</v>
      </c>
      <c r="K1022" s="182">
        <v>7</v>
      </c>
      <c r="L1022" s="182">
        <v>205.9</v>
      </c>
      <c r="M1022" s="182">
        <v>205.9</v>
      </c>
      <c r="N1022" s="182">
        <v>2.17</v>
      </c>
      <c r="O1022" s="182">
        <v>2.17</v>
      </c>
      <c r="P1022" s="182">
        <v>5</v>
      </c>
      <c r="Q1022" s="182">
        <v>150.47999999999999</v>
      </c>
      <c r="R1022" s="182">
        <v>0.28999999999999998</v>
      </c>
    </row>
    <row r="1023" spans="2:18" x14ac:dyDescent="0.2">
      <c r="B1023" s="182">
        <v>35818</v>
      </c>
      <c r="C1023" s="182" t="s">
        <v>262</v>
      </c>
      <c r="D1023" s="182" t="s">
        <v>237</v>
      </c>
      <c r="E1023" s="182">
        <v>1343</v>
      </c>
      <c r="F1023" s="182">
        <v>24.814395000000001</v>
      </c>
      <c r="G1023" s="182">
        <v>1.18285</v>
      </c>
      <c r="H1023" s="182">
        <v>4.3618928300000004</v>
      </c>
      <c r="I1023" s="182">
        <v>2.6741429600000002</v>
      </c>
      <c r="J1023" s="182">
        <v>1.18065967</v>
      </c>
      <c r="K1023" s="182">
        <v>5</v>
      </c>
      <c r="L1023" s="182">
        <v>136.1</v>
      </c>
      <c r="M1023" s="182">
        <v>136.1</v>
      </c>
      <c r="N1023" s="182">
        <v>1.01</v>
      </c>
      <c r="O1023" s="182">
        <v>1.01</v>
      </c>
      <c r="P1023" s="182">
        <v>9</v>
      </c>
      <c r="Q1023" s="182">
        <v>60.09</v>
      </c>
      <c r="R1023" s="182">
        <v>0.13</v>
      </c>
    </row>
    <row r="1024" spans="2:18" x14ac:dyDescent="0.2">
      <c r="B1024" s="182">
        <v>35827</v>
      </c>
      <c r="C1024" s="182" t="s">
        <v>265</v>
      </c>
      <c r="D1024" s="182" t="s">
        <v>237</v>
      </c>
      <c r="E1024" s="182">
        <v>149</v>
      </c>
      <c r="F1024" s="182">
        <v>8.4393720000000005</v>
      </c>
      <c r="G1024" s="182">
        <v>0.33096999999999999</v>
      </c>
      <c r="H1024" s="182">
        <v>2.0005186799999999</v>
      </c>
      <c r="I1024" s="182">
        <v>1.185049E-2</v>
      </c>
      <c r="J1024" s="182">
        <v>5.9691340000000002E-2</v>
      </c>
      <c r="K1024" s="182">
        <v>1</v>
      </c>
      <c r="L1024" s="182">
        <v>5.4</v>
      </c>
      <c r="M1024" s="182">
        <v>5.4</v>
      </c>
      <c r="N1024" s="182">
        <v>7.0000000000000007E-2</v>
      </c>
      <c r="O1024" s="182">
        <v>7.0000000000000007E-2</v>
      </c>
      <c r="P1024" s="182">
        <v>2</v>
      </c>
      <c r="Q1024" s="182">
        <v>27.38</v>
      </c>
      <c r="R1024" s="182">
        <v>7.0000000000000007E-2</v>
      </c>
    </row>
    <row r="1025" spans="2:18" x14ac:dyDescent="0.2">
      <c r="B1025" s="182">
        <v>35825</v>
      </c>
      <c r="C1025" s="182" t="s">
        <v>264</v>
      </c>
      <c r="D1025" s="182" t="s">
        <v>237</v>
      </c>
      <c r="E1025" s="182">
        <v>1100</v>
      </c>
      <c r="F1025" s="182">
        <v>27.935789</v>
      </c>
      <c r="G1025" s="182">
        <v>1.19431</v>
      </c>
      <c r="H1025" s="182">
        <v>3.4275553400000001</v>
      </c>
      <c r="I1025" s="182">
        <v>7.0693279999999997E-2</v>
      </c>
      <c r="J1025" s="182">
        <v>2.5491715199999998</v>
      </c>
      <c r="K1025" s="182">
        <v>2</v>
      </c>
      <c r="L1025" s="182">
        <v>4.4000000000000004</v>
      </c>
      <c r="M1025" s="182">
        <v>4.4000000000000004</v>
      </c>
      <c r="N1025" s="182">
        <v>0.05</v>
      </c>
      <c r="O1025" s="182">
        <v>0.05</v>
      </c>
      <c r="P1025" s="182">
        <v>6</v>
      </c>
      <c r="Q1025" s="182">
        <v>158.4</v>
      </c>
      <c r="R1025" s="182">
        <v>0.33</v>
      </c>
    </row>
    <row r="1026" spans="2:18" x14ac:dyDescent="0.2">
      <c r="B1026" s="182" t="s">
        <v>486</v>
      </c>
      <c r="C1026" s="182" t="s">
        <v>487</v>
      </c>
      <c r="D1026" s="182" t="s">
        <v>237</v>
      </c>
      <c r="E1026" s="182">
        <v>847</v>
      </c>
      <c r="F1026" s="182">
        <v>36.186117000000003</v>
      </c>
      <c r="G1026" s="182">
        <v>3.0890000000000001E-2</v>
      </c>
      <c r="H1026" s="182">
        <v>3.0103043</v>
      </c>
      <c r="I1026" s="182">
        <v>0.37280755999999998</v>
      </c>
      <c r="J1026" s="182">
        <v>1.2021661100000001</v>
      </c>
      <c r="K1026" s="182">
        <v>11</v>
      </c>
      <c r="L1026" s="182">
        <v>30.1</v>
      </c>
      <c r="M1026" s="182">
        <v>30.1</v>
      </c>
      <c r="N1026" s="182">
        <v>1.47</v>
      </c>
      <c r="O1026" s="182">
        <v>1.47</v>
      </c>
      <c r="P1026" s="182">
        <v>10</v>
      </c>
      <c r="Q1026" s="182">
        <v>97.01</v>
      </c>
      <c r="R1026" s="182">
        <v>0.24</v>
      </c>
    </row>
    <row r="1027" spans="2:18" x14ac:dyDescent="0.2">
      <c r="B1027" s="182" t="s">
        <v>490</v>
      </c>
      <c r="C1027" s="182" t="s">
        <v>491</v>
      </c>
      <c r="D1027" s="182" t="s">
        <v>237</v>
      </c>
      <c r="E1027" s="182">
        <v>355</v>
      </c>
      <c r="F1027" s="182">
        <v>23.918410000000002</v>
      </c>
      <c r="G1027" s="182">
        <v>0.60816999999999999</v>
      </c>
      <c r="H1027" s="182">
        <v>1.14315353</v>
      </c>
      <c r="I1027" s="182">
        <v>6.959601E-2</v>
      </c>
      <c r="J1027" s="182">
        <v>9.7437339999999997E-2</v>
      </c>
      <c r="K1027" s="182">
        <v>5</v>
      </c>
      <c r="L1027" s="182">
        <v>13.4</v>
      </c>
      <c r="M1027" s="182">
        <v>13.4</v>
      </c>
      <c r="N1027" s="182">
        <v>0.13</v>
      </c>
      <c r="O1027" s="182">
        <v>0.13</v>
      </c>
      <c r="P1027" s="182">
        <v>3</v>
      </c>
      <c r="Q1027" s="182">
        <v>18.760000000000002</v>
      </c>
      <c r="R1027" s="182">
        <v>0.05</v>
      </c>
    </row>
    <row r="1028" spans="2:18" x14ac:dyDescent="0.2">
      <c r="B1028" s="182" t="s">
        <v>488</v>
      </c>
      <c r="C1028" s="182" t="s">
        <v>489</v>
      </c>
      <c r="D1028" s="182" t="s">
        <v>237</v>
      </c>
      <c r="E1028" s="182">
        <v>617</v>
      </c>
      <c r="F1028" s="182">
        <v>58.495677999999998</v>
      </c>
      <c r="G1028" s="182">
        <v>0.27990999999999999</v>
      </c>
      <c r="H1028" s="182">
        <v>2.4577800999999999</v>
      </c>
      <c r="I1028" s="182">
        <v>3.97855976</v>
      </c>
      <c r="J1028" s="182">
        <v>0.81505019000000001</v>
      </c>
      <c r="K1028" s="182">
        <v>22</v>
      </c>
      <c r="L1028" s="182">
        <v>440.7</v>
      </c>
      <c r="M1028" s="182">
        <v>166.5</v>
      </c>
      <c r="N1028" s="182">
        <v>2.06</v>
      </c>
      <c r="O1028" s="182">
        <v>1.26</v>
      </c>
      <c r="P1028" s="182">
        <v>6</v>
      </c>
      <c r="Q1028" s="182">
        <v>90.29</v>
      </c>
      <c r="R1028" s="182">
        <v>0.2</v>
      </c>
    </row>
    <row r="1029" spans="2:18" x14ac:dyDescent="0.2">
      <c r="B1029" s="182" t="s">
        <v>577</v>
      </c>
      <c r="C1029" s="182" t="s">
        <v>578</v>
      </c>
      <c r="D1029" s="182" t="s">
        <v>237</v>
      </c>
      <c r="E1029" s="182">
        <v>77</v>
      </c>
      <c r="F1029" s="182">
        <v>18.280844999999999</v>
      </c>
      <c r="G1029" s="182">
        <v>0.69913000000000003</v>
      </c>
      <c r="H1029" s="182">
        <v>0</v>
      </c>
      <c r="I1029" s="182">
        <v>0.10997545</v>
      </c>
      <c r="J1029" s="182">
        <v>3.1601299999999999E-2</v>
      </c>
      <c r="K1029" s="182">
        <v>1</v>
      </c>
      <c r="L1029" s="182">
        <v>97.6</v>
      </c>
      <c r="M1029" s="182">
        <v>97.6</v>
      </c>
      <c r="N1029" s="182">
        <v>0.79</v>
      </c>
      <c r="O1029" s="182">
        <v>0.79</v>
      </c>
      <c r="P1029" s="182">
        <v>1</v>
      </c>
      <c r="Q1029" s="182">
        <v>28.05</v>
      </c>
      <c r="R1029" s="182">
        <v>0.1</v>
      </c>
    </row>
    <row r="1030" spans="2:18" x14ac:dyDescent="0.2">
      <c r="B1030" s="182" t="s">
        <v>575</v>
      </c>
      <c r="C1030" s="182" t="s">
        <v>576</v>
      </c>
      <c r="D1030" s="182" t="s">
        <v>237</v>
      </c>
      <c r="E1030" s="182">
        <v>254</v>
      </c>
      <c r="F1030" s="182">
        <v>35.450533</v>
      </c>
      <c r="G1030" s="182">
        <v>0.14835999999999999</v>
      </c>
      <c r="H1030" s="182">
        <v>0</v>
      </c>
      <c r="I1030" s="182">
        <v>3.3071345499999998</v>
      </c>
      <c r="J1030" s="182">
        <v>0</v>
      </c>
      <c r="K1030" s="182">
        <v>1</v>
      </c>
      <c r="L1030" s="182">
        <v>890</v>
      </c>
      <c r="M1030" s="182"/>
      <c r="N1030" s="182">
        <v>1.61</v>
      </c>
      <c r="O1030" s="182"/>
      <c r="P1030" s="182"/>
      <c r="Q1030" s="182"/>
      <c r="R1030" s="182"/>
    </row>
    <row r="1031" spans="2:18" x14ac:dyDescent="0.2">
      <c r="B1031" s="182" t="s">
        <v>583</v>
      </c>
      <c r="C1031" s="182" t="s">
        <v>584</v>
      </c>
      <c r="D1031" s="182" t="s">
        <v>237</v>
      </c>
      <c r="E1031" s="182">
        <v>529</v>
      </c>
      <c r="F1031" s="182">
        <v>30.361646</v>
      </c>
      <c r="G1031" s="182">
        <v>4.4982100000000003</v>
      </c>
      <c r="H1031" s="182">
        <v>2.1519865299999998</v>
      </c>
      <c r="I1031" s="182">
        <v>0.16720890999999999</v>
      </c>
      <c r="J1031" s="182">
        <v>0.50957096000000002</v>
      </c>
      <c r="K1031" s="182">
        <v>2</v>
      </c>
      <c r="L1031" s="182">
        <v>21.6</v>
      </c>
      <c r="M1031" s="182">
        <v>21.6</v>
      </c>
      <c r="N1031" s="182">
        <v>0.15</v>
      </c>
      <c r="O1031" s="182">
        <v>0.15</v>
      </c>
      <c r="P1031" s="182">
        <v>14</v>
      </c>
      <c r="Q1031" s="182">
        <v>65.84</v>
      </c>
      <c r="R1031" s="182">
        <v>0.2</v>
      </c>
    </row>
    <row r="1032" spans="2:18" x14ac:dyDescent="0.2">
      <c r="B1032" s="182" t="s">
        <v>2005</v>
      </c>
      <c r="C1032" s="182" t="s">
        <v>2006</v>
      </c>
      <c r="D1032" s="182" t="s">
        <v>103</v>
      </c>
      <c r="E1032" s="182">
        <v>1370</v>
      </c>
      <c r="F1032" s="182">
        <v>9.6913590000000003</v>
      </c>
      <c r="G1032" s="182">
        <v>4.0588800000000003</v>
      </c>
      <c r="H1032" s="182">
        <v>2.7180380500000001</v>
      </c>
      <c r="I1032" s="182">
        <v>1.8361671900000001</v>
      </c>
      <c r="J1032" s="182">
        <v>0.29626218999999998</v>
      </c>
      <c r="K1032" s="182">
        <v>5</v>
      </c>
      <c r="L1032" s="182">
        <v>91.6</v>
      </c>
      <c r="M1032" s="182">
        <v>91.6</v>
      </c>
      <c r="N1032" s="182">
        <v>1.17</v>
      </c>
      <c r="O1032" s="182">
        <v>1.17</v>
      </c>
      <c r="P1032" s="182">
        <v>1</v>
      </c>
      <c r="Q1032" s="182">
        <v>14.78</v>
      </c>
      <c r="R1032" s="182">
        <v>0.05</v>
      </c>
    </row>
    <row r="1033" spans="2:18" x14ac:dyDescent="0.2">
      <c r="B1033" s="182" t="s">
        <v>2013</v>
      </c>
      <c r="C1033" s="182" t="s">
        <v>2014</v>
      </c>
      <c r="D1033" s="182" t="s">
        <v>103</v>
      </c>
      <c r="E1033" s="182">
        <v>1825</v>
      </c>
      <c r="F1033" s="182">
        <v>81.386589000000001</v>
      </c>
      <c r="G1033" s="182">
        <v>2.0131000000000001</v>
      </c>
      <c r="H1033" s="182">
        <v>3.4338426900000001</v>
      </c>
      <c r="I1033" s="182">
        <v>2.2337291000000001</v>
      </c>
      <c r="J1033" s="182">
        <v>0.83392319000000004</v>
      </c>
      <c r="K1033" s="182">
        <v>11</v>
      </c>
      <c r="L1033" s="182">
        <v>83.7</v>
      </c>
      <c r="M1033" s="182">
        <v>56.9</v>
      </c>
      <c r="N1033" s="182">
        <v>1.21</v>
      </c>
      <c r="O1033" s="182">
        <v>1.05</v>
      </c>
      <c r="P1033" s="182">
        <v>6</v>
      </c>
      <c r="Q1033" s="182">
        <v>31.23</v>
      </c>
      <c r="R1033" s="182">
        <v>0.1</v>
      </c>
    </row>
    <row r="1034" spans="2:18" x14ac:dyDescent="0.2">
      <c r="B1034" s="182" t="s">
        <v>2015</v>
      </c>
      <c r="C1034" s="182" t="s">
        <v>2016</v>
      </c>
      <c r="D1034" s="182" t="s">
        <v>103</v>
      </c>
      <c r="E1034" s="182">
        <v>505</v>
      </c>
      <c r="F1034" s="182">
        <v>13.227677999999999</v>
      </c>
      <c r="G1034" s="182">
        <v>5.8826660000000004</v>
      </c>
      <c r="H1034" s="182">
        <v>2.1866621799999999</v>
      </c>
      <c r="I1034" s="182">
        <v>0</v>
      </c>
      <c r="J1034" s="182">
        <v>3.686818E-2</v>
      </c>
      <c r="K1034" s="182"/>
      <c r="L1034" s="182"/>
      <c r="M1034" s="182"/>
      <c r="N1034" s="182"/>
      <c r="O1034" s="182"/>
      <c r="P1034" s="182">
        <v>1</v>
      </c>
      <c r="Q1034" s="182">
        <v>4.99</v>
      </c>
      <c r="R1034" s="182">
        <v>0.01</v>
      </c>
    </row>
    <row r="1035" spans="2:18" x14ac:dyDescent="0.2">
      <c r="B1035" s="182" t="s">
        <v>581</v>
      </c>
      <c r="C1035" s="182" t="s">
        <v>582</v>
      </c>
      <c r="D1035" s="182" t="s">
        <v>237</v>
      </c>
      <c r="E1035" s="182">
        <v>1071</v>
      </c>
      <c r="F1035" s="182">
        <v>9.1110609999999994</v>
      </c>
      <c r="G1035" s="182">
        <v>0.45183200000000001</v>
      </c>
      <c r="H1035" s="182">
        <v>2.4413949000000001</v>
      </c>
      <c r="I1035" s="182">
        <v>0.69587233000000004</v>
      </c>
      <c r="J1035" s="182">
        <v>1.2570294799999999</v>
      </c>
      <c r="K1035" s="182">
        <v>8</v>
      </c>
      <c r="L1035" s="182">
        <v>44.4</v>
      </c>
      <c r="M1035" s="182">
        <v>31.5</v>
      </c>
      <c r="N1035" s="182">
        <v>0.16</v>
      </c>
      <c r="O1035" s="182">
        <v>0.09</v>
      </c>
      <c r="P1035" s="182">
        <v>13</v>
      </c>
      <c r="Q1035" s="182">
        <v>80.22</v>
      </c>
      <c r="R1035" s="182">
        <v>0.2</v>
      </c>
    </row>
    <row r="1036" spans="2:18" x14ac:dyDescent="0.2">
      <c r="B1036" s="182" t="s">
        <v>2007</v>
      </c>
      <c r="C1036" s="182" t="s">
        <v>2008</v>
      </c>
      <c r="D1036" s="182" t="s">
        <v>103</v>
      </c>
      <c r="E1036" s="182">
        <v>2472</v>
      </c>
      <c r="F1036" s="182">
        <v>8.6573170000000008</v>
      </c>
      <c r="G1036" s="182">
        <v>6.2208860000000001</v>
      </c>
      <c r="H1036" s="182">
        <v>4.63586863</v>
      </c>
      <c r="I1036" s="182">
        <v>7.6122410699999996</v>
      </c>
      <c r="J1036" s="182">
        <v>0.86332995999999995</v>
      </c>
      <c r="K1036" s="182">
        <v>9</v>
      </c>
      <c r="L1036" s="182">
        <v>210.5</v>
      </c>
      <c r="M1036" s="182">
        <v>134.69999999999999</v>
      </c>
      <c r="N1036" s="182">
        <v>3.32</v>
      </c>
      <c r="O1036" s="182">
        <v>2.42</v>
      </c>
      <c r="P1036" s="182">
        <v>3</v>
      </c>
      <c r="Q1036" s="182">
        <v>23.87</v>
      </c>
      <c r="R1036" s="182">
        <v>7.0000000000000007E-2</v>
      </c>
    </row>
    <row r="1037" spans="2:18" x14ac:dyDescent="0.2">
      <c r="B1037" s="182" t="s">
        <v>579</v>
      </c>
      <c r="C1037" s="182" t="s">
        <v>580</v>
      </c>
      <c r="D1037" s="182" t="s">
        <v>237</v>
      </c>
      <c r="E1037" s="182">
        <v>1443</v>
      </c>
      <c r="F1037" s="182">
        <v>94.575525999999996</v>
      </c>
      <c r="G1037" s="182">
        <v>2.4523600000000001</v>
      </c>
      <c r="H1037" s="182">
        <v>1.46609441</v>
      </c>
      <c r="I1037" s="182">
        <v>4.5749465100000002</v>
      </c>
      <c r="J1037" s="182">
        <v>2.38940939</v>
      </c>
      <c r="K1037" s="182">
        <v>20</v>
      </c>
      <c r="L1037" s="182">
        <v>216.7</v>
      </c>
      <c r="M1037" s="182">
        <v>195.1</v>
      </c>
      <c r="N1037" s="182">
        <v>2.6</v>
      </c>
      <c r="O1037" s="182">
        <v>2.54</v>
      </c>
      <c r="P1037" s="182">
        <v>11</v>
      </c>
      <c r="Q1037" s="182">
        <v>113.18</v>
      </c>
      <c r="R1037" s="182">
        <v>0.31</v>
      </c>
    </row>
    <row r="1038" spans="2:18" x14ac:dyDescent="0.2">
      <c r="B1038" s="182" t="s">
        <v>2011</v>
      </c>
      <c r="C1038" s="182" t="s">
        <v>2012</v>
      </c>
      <c r="D1038" s="182" t="s">
        <v>103</v>
      </c>
      <c r="E1038" s="182">
        <v>1687</v>
      </c>
      <c r="F1038" s="182">
        <v>11.650456999999999</v>
      </c>
      <c r="G1038" s="182">
        <v>1.6365799999999999</v>
      </c>
      <c r="H1038" s="182">
        <v>3.2436981500000002</v>
      </c>
      <c r="I1038" s="182">
        <v>3.8310431399999998</v>
      </c>
      <c r="J1038" s="182">
        <v>1.22455037</v>
      </c>
      <c r="K1038" s="182">
        <v>7</v>
      </c>
      <c r="L1038" s="182">
        <v>155.19999999999999</v>
      </c>
      <c r="M1038" s="182">
        <v>155.19999999999999</v>
      </c>
      <c r="N1038" s="182">
        <v>1.1499999999999999</v>
      </c>
      <c r="O1038" s="182">
        <v>1.1499999999999999</v>
      </c>
      <c r="P1038" s="182">
        <v>6</v>
      </c>
      <c r="Q1038" s="182">
        <v>49.61</v>
      </c>
      <c r="R1038" s="182">
        <v>0.17</v>
      </c>
    </row>
    <row r="1039" spans="2:18" x14ac:dyDescent="0.2">
      <c r="B1039" s="182" t="s">
        <v>2009</v>
      </c>
      <c r="C1039" s="182" t="s">
        <v>2010</v>
      </c>
      <c r="D1039" s="182" t="s">
        <v>103</v>
      </c>
      <c r="E1039" s="182">
        <v>874</v>
      </c>
      <c r="F1039" s="182">
        <v>3.8802240000000001</v>
      </c>
      <c r="G1039" s="182">
        <v>1.0538719999999999</v>
      </c>
      <c r="H1039" s="182">
        <v>3.35134511</v>
      </c>
      <c r="I1039" s="182">
        <v>0.17756711999999999</v>
      </c>
      <c r="J1039" s="182">
        <v>4.5646319999999997E-2</v>
      </c>
      <c r="K1039" s="182">
        <v>4</v>
      </c>
      <c r="L1039" s="182">
        <v>13.9</v>
      </c>
      <c r="M1039" s="182">
        <v>13.9</v>
      </c>
      <c r="N1039" s="182">
        <v>0.15</v>
      </c>
      <c r="O1039" s="182">
        <v>0.15</v>
      </c>
      <c r="P1039" s="182">
        <v>2</v>
      </c>
      <c r="Q1039" s="182">
        <v>3.57</v>
      </c>
      <c r="R1039" s="182">
        <v>0.01</v>
      </c>
    </row>
    <row r="1040" spans="2:18" x14ac:dyDescent="0.2">
      <c r="B1040" s="182" t="s">
        <v>2027</v>
      </c>
      <c r="C1040" s="182" t="s">
        <v>2028</v>
      </c>
      <c r="D1040" s="182" t="s">
        <v>103</v>
      </c>
      <c r="E1040" s="182">
        <v>1444</v>
      </c>
      <c r="F1040" s="182">
        <v>6.8674929999999996</v>
      </c>
      <c r="G1040" s="182">
        <v>3.8915980000000001</v>
      </c>
      <c r="H1040" s="182">
        <v>2.2049526400000001</v>
      </c>
      <c r="I1040" s="182">
        <v>2.0231122899999998</v>
      </c>
      <c r="J1040" s="182">
        <v>3.4186461700000002</v>
      </c>
      <c r="K1040" s="182">
        <v>4</v>
      </c>
      <c r="L1040" s="182">
        <v>95.8</v>
      </c>
      <c r="M1040" s="182">
        <v>95.8</v>
      </c>
      <c r="N1040" s="182">
        <v>2.17</v>
      </c>
      <c r="O1040" s="182">
        <v>2.17</v>
      </c>
      <c r="P1040" s="182">
        <v>8</v>
      </c>
      <c r="Q1040" s="182">
        <v>161.82</v>
      </c>
      <c r="R1040" s="182">
        <v>0.47</v>
      </c>
    </row>
    <row r="1041" spans="2:18" x14ac:dyDescent="0.2">
      <c r="B1041" s="182" t="s">
        <v>2019</v>
      </c>
      <c r="C1041" s="182" t="s">
        <v>2020</v>
      </c>
      <c r="D1041" s="182" t="s">
        <v>103</v>
      </c>
      <c r="E1041" s="182">
        <v>38</v>
      </c>
      <c r="F1041" s="182">
        <v>0.69711999999999996</v>
      </c>
      <c r="G1041" s="182">
        <v>1.0602799999999999</v>
      </c>
      <c r="H1041" s="182">
        <v>1.40531674</v>
      </c>
      <c r="I1041" s="182">
        <v>1.932654E-2</v>
      </c>
      <c r="J1041" s="182">
        <v>5.3546650000000001E-2</v>
      </c>
      <c r="K1041" s="182">
        <v>2</v>
      </c>
      <c r="L1041" s="182">
        <v>34.799999999999997</v>
      </c>
      <c r="M1041" s="182">
        <v>34.799999999999997</v>
      </c>
      <c r="N1041" s="182">
        <v>1.45</v>
      </c>
      <c r="O1041" s="182">
        <v>1.45</v>
      </c>
      <c r="P1041" s="182">
        <v>3</v>
      </c>
      <c r="Q1041" s="182">
        <v>96.32</v>
      </c>
      <c r="R1041" s="182">
        <v>0.37</v>
      </c>
    </row>
    <row r="1042" spans="2:18" x14ac:dyDescent="0.2">
      <c r="B1042" s="182" t="s">
        <v>2023</v>
      </c>
      <c r="C1042" s="182" t="s">
        <v>2024</v>
      </c>
      <c r="D1042" s="182" t="s">
        <v>103</v>
      </c>
      <c r="E1042" s="182">
        <v>575</v>
      </c>
      <c r="F1042" s="182">
        <v>3.1013289999999998</v>
      </c>
      <c r="G1042" s="182">
        <v>1.56921</v>
      </c>
      <c r="H1042" s="182">
        <v>2.3053596299999999</v>
      </c>
      <c r="I1042" s="182">
        <v>1.82699838</v>
      </c>
      <c r="J1042" s="182">
        <v>2.0935861099999999</v>
      </c>
      <c r="K1042" s="182">
        <v>3</v>
      </c>
      <c r="L1042" s="182">
        <v>217.2</v>
      </c>
      <c r="M1042" s="182">
        <v>217.2</v>
      </c>
      <c r="N1042" s="182">
        <v>2.1</v>
      </c>
      <c r="O1042" s="182">
        <v>2.1</v>
      </c>
      <c r="P1042" s="182">
        <v>3</v>
      </c>
      <c r="Q1042" s="182">
        <v>248.87</v>
      </c>
      <c r="R1042" s="182">
        <v>0.55000000000000004</v>
      </c>
    </row>
    <row r="1043" spans="2:18" x14ac:dyDescent="0.2">
      <c r="B1043" s="182" t="s">
        <v>2021</v>
      </c>
      <c r="C1043" s="182" t="s">
        <v>2022</v>
      </c>
      <c r="D1043" s="182" t="s">
        <v>103</v>
      </c>
      <c r="E1043" s="182">
        <v>75</v>
      </c>
      <c r="F1043" s="182">
        <v>2.0610740000000001</v>
      </c>
      <c r="G1043" s="182">
        <v>1.2076800000000001</v>
      </c>
      <c r="H1043" s="182">
        <v>1.70596612</v>
      </c>
      <c r="I1043" s="182">
        <v>5.0342629999999999E-2</v>
      </c>
      <c r="J1043" s="182">
        <v>0.1264052</v>
      </c>
      <c r="K1043" s="182">
        <v>1</v>
      </c>
      <c r="L1043" s="182">
        <v>45.9</v>
      </c>
      <c r="M1043" s="182">
        <v>45.9</v>
      </c>
      <c r="N1043" s="182">
        <v>1.01</v>
      </c>
      <c r="O1043" s="182">
        <v>1.01</v>
      </c>
      <c r="P1043" s="182">
        <v>2</v>
      </c>
      <c r="Q1043" s="182">
        <v>115.2</v>
      </c>
      <c r="R1043" s="182">
        <v>0.25</v>
      </c>
    </row>
    <row r="1044" spans="2:18" x14ac:dyDescent="0.2">
      <c r="B1044" s="182" t="s">
        <v>2017</v>
      </c>
      <c r="C1044" s="182" t="s">
        <v>2018</v>
      </c>
      <c r="D1044" s="182" t="s">
        <v>103</v>
      </c>
      <c r="E1044" s="182">
        <v>180</v>
      </c>
      <c r="F1044" s="182">
        <v>2.7851080000000001</v>
      </c>
      <c r="G1044" s="182">
        <v>0.34827000000000002</v>
      </c>
      <c r="H1044" s="182">
        <v>2.5955301</v>
      </c>
      <c r="I1044" s="182">
        <v>0.14372739000000001</v>
      </c>
      <c r="J1044" s="182">
        <v>0.27387792999999999</v>
      </c>
      <c r="K1044" s="182">
        <v>4</v>
      </c>
      <c r="L1044" s="182">
        <v>54.6</v>
      </c>
      <c r="M1044" s="182">
        <v>54.6</v>
      </c>
      <c r="N1044" s="182">
        <v>1.4</v>
      </c>
      <c r="O1044" s="182">
        <v>1.4</v>
      </c>
      <c r="P1044" s="182">
        <v>3</v>
      </c>
      <c r="Q1044" s="182">
        <v>104</v>
      </c>
      <c r="R1044" s="182">
        <v>0.3</v>
      </c>
    </row>
    <row r="1045" spans="2:18" x14ac:dyDescent="0.2">
      <c r="B1045" s="182" t="s">
        <v>2025</v>
      </c>
      <c r="C1045" s="182" t="s">
        <v>2026</v>
      </c>
      <c r="D1045" s="182" t="s">
        <v>103</v>
      </c>
      <c r="E1045" s="182">
        <v>387</v>
      </c>
      <c r="F1045" s="182">
        <v>4.4259009999999996</v>
      </c>
      <c r="G1045" s="182">
        <v>0.606657</v>
      </c>
      <c r="H1045" s="182">
        <v>2.0470069299999998</v>
      </c>
      <c r="I1045" s="182">
        <v>0.30585962</v>
      </c>
      <c r="J1045" s="182">
        <v>0.90765956000000003</v>
      </c>
      <c r="K1045" s="182">
        <v>3</v>
      </c>
      <c r="L1045" s="182">
        <v>54</v>
      </c>
      <c r="M1045" s="182">
        <v>54</v>
      </c>
      <c r="N1045" s="182">
        <v>0.52</v>
      </c>
      <c r="O1045" s="182">
        <v>0.52</v>
      </c>
      <c r="P1045" s="182">
        <v>3</v>
      </c>
      <c r="Q1045" s="182">
        <v>160.31</v>
      </c>
      <c r="R1045" s="182">
        <v>0.39</v>
      </c>
    </row>
    <row r="1046" spans="2:18" x14ac:dyDescent="0.2">
      <c r="B1046" s="182" t="s">
        <v>2117</v>
      </c>
      <c r="C1046" s="182" t="s">
        <v>2118</v>
      </c>
      <c r="D1046" s="182" t="s">
        <v>103</v>
      </c>
      <c r="E1046" s="182">
        <v>1465</v>
      </c>
      <c r="F1046" s="182">
        <v>8.2305600000000005</v>
      </c>
      <c r="G1046" s="182">
        <v>2.2272099999999999</v>
      </c>
      <c r="H1046" s="182">
        <v>3.1634868799999998</v>
      </c>
      <c r="I1046" s="182">
        <v>4.6263156600000004</v>
      </c>
      <c r="J1046" s="182">
        <v>0.56092306999999997</v>
      </c>
      <c r="K1046" s="182">
        <v>4</v>
      </c>
      <c r="L1046" s="182">
        <v>215.8</v>
      </c>
      <c r="M1046" s="182">
        <v>215.8</v>
      </c>
      <c r="N1046" s="182">
        <v>3</v>
      </c>
      <c r="O1046" s="182">
        <v>3</v>
      </c>
      <c r="P1046" s="182">
        <v>2</v>
      </c>
      <c r="Q1046" s="182">
        <v>26.17</v>
      </c>
      <c r="R1046" s="182">
        <v>0.06</v>
      </c>
    </row>
    <row r="1047" spans="2:18" x14ac:dyDescent="0.2">
      <c r="B1047" s="182" t="s">
        <v>2129</v>
      </c>
      <c r="C1047" s="182" t="s">
        <v>2130</v>
      </c>
      <c r="D1047" s="182" t="s">
        <v>103</v>
      </c>
      <c r="E1047" s="182">
        <v>149</v>
      </c>
      <c r="F1047" s="182"/>
      <c r="G1047" s="182">
        <v>3.39499</v>
      </c>
      <c r="H1047" s="182">
        <v>1.49410167</v>
      </c>
      <c r="I1047" s="182">
        <v>0.21986312</v>
      </c>
      <c r="J1047" s="182">
        <v>0.11587143</v>
      </c>
      <c r="K1047" s="182">
        <v>2</v>
      </c>
      <c r="L1047" s="182">
        <v>100.9</v>
      </c>
      <c r="M1047" s="182">
        <v>100.9</v>
      </c>
      <c r="N1047" s="182">
        <v>1.94</v>
      </c>
      <c r="O1047" s="182">
        <v>1.94</v>
      </c>
      <c r="P1047" s="182">
        <v>1</v>
      </c>
      <c r="Q1047" s="182">
        <v>53.15</v>
      </c>
      <c r="R1047" s="182">
        <v>0.22</v>
      </c>
    </row>
    <row r="1048" spans="2:18" x14ac:dyDescent="0.2">
      <c r="B1048" s="182" t="s">
        <v>2125</v>
      </c>
      <c r="C1048" s="182" t="s">
        <v>2126</v>
      </c>
      <c r="D1048" s="182" t="s">
        <v>103</v>
      </c>
      <c r="E1048" s="182">
        <v>1948</v>
      </c>
      <c r="F1048" s="182">
        <v>9.6613100000000003</v>
      </c>
      <c r="G1048" s="182">
        <v>1.5106949999999999</v>
      </c>
      <c r="H1048" s="182">
        <v>3.2597022999999998</v>
      </c>
      <c r="I1048" s="182">
        <v>4.5688842699999999</v>
      </c>
      <c r="J1048" s="182">
        <v>2.62861368</v>
      </c>
      <c r="K1048" s="182">
        <v>14</v>
      </c>
      <c r="L1048" s="182">
        <v>160.30000000000001</v>
      </c>
      <c r="M1048" s="182">
        <v>160.30000000000001</v>
      </c>
      <c r="N1048" s="182">
        <v>4.71</v>
      </c>
      <c r="O1048" s="182">
        <v>4.71</v>
      </c>
      <c r="P1048" s="182">
        <v>10</v>
      </c>
      <c r="Q1048" s="182">
        <v>92.23</v>
      </c>
      <c r="R1048" s="182">
        <v>0.22</v>
      </c>
    </row>
    <row r="1049" spans="2:18" x14ac:dyDescent="0.2">
      <c r="B1049" s="182" t="s">
        <v>2127</v>
      </c>
      <c r="C1049" s="182" t="s">
        <v>2128</v>
      </c>
      <c r="D1049" s="182" t="s">
        <v>103</v>
      </c>
      <c r="E1049" s="182">
        <v>1794</v>
      </c>
      <c r="F1049" s="182">
        <v>9.9570900000000009</v>
      </c>
      <c r="G1049" s="182">
        <v>1.86012</v>
      </c>
      <c r="H1049" s="182">
        <v>3.5630190399999999</v>
      </c>
      <c r="I1049" s="182">
        <v>3.2026358799999999</v>
      </c>
      <c r="J1049" s="182">
        <v>2.8025671299999999</v>
      </c>
      <c r="K1049" s="182">
        <v>4</v>
      </c>
      <c r="L1049" s="182">
        <v>122</v>
      </c>
      <c r="M1049" s="182">
        <v>122</v>
      </c>
      <c r="N1049" s="182">
        <v>2.0099999999999998</v>
      </c>
      <c r="O1049" s="182">
        <v>2.0099999999999998</v>
      </c>
      <c r="P1049" s="182">
        <v>5</v>
      </c>
      <c r="Q1049" s="182">
        <v>106.78</v>
      </c>
      <c r="R1049" s="182">
        <v>0.3</v>
      </c>
    </row>
    <row r="1050" spans="2:18" x14ac:dyDescent="0.2">
      <c r="B1050" s="182" t="s">
        <v>2123</v>
      </c>
      <c r="C1050" s="182" t="s">
        <v>2124</v>
      </c>
      <c r="D1050" s="182" t="s">
        <v>103</v>
      </c>
      <c r="E1050" s="182">
        <v>1613</v>
      </c>
      <c r="F1050" s="182">
        <v>6.8026840000000002</v>
      </c>
      <c r="G1050" s="182">
        <v>0.521231</v>
      </c>
      <c r="H1050" s="182">
        <v>2.9083731099999999</v>
      </c>
      <c r="I1050" s="182">
        <v>2.8451074799999998</v>
      </c>
      <c r="J1050" s="182">
        <v>4.6791869100000003</v>
      </c>
      <c r="K1050" s="182">
        <v>4</v>
      </c>
      <c r="L1050" s="182">
        <v>120.6</v>
      </c>
      <c r="M1050" s="182">
        <v>120.6</v>
      </c>
      <c r="N1050" s="182">
        <v>2.0099999999999998</v>
      </c>
      <c r="O1050" s="182">
        <v>2.0099999999999998</v>
      </c>
      <c r="P1050" s="182">
        <v>10</v>
      </c>
      <c r="Q1050" s="182">
        <v>198.28</v>
      </c>
      <c r="R1050" s="182">
        <v>0.62</v>
      </c>
    </row>
    <row r="1051" spans="2:18" x14ac:dyDescent="0.2">
      <c r="B1051" s="182" t="s">
        <v>2121</v>
      </c>
      <c r="C1051" s="182" t="s">
        <v>2122</v>
      </c>
      <c r="D1051" s="182" t="s">
        <v>103</v>
      </c>
      <c r="E1051" s="182">
        <v>1793</v>
      </c>
      <c r="F1051" s="182">
        <v>11.314489</v>
      </c>
      <c r="G1051" s="182">
        <v>1.661557</v>
      </c>
      <c r="H1051" s="182">
        <v>4.1425978800000003</v>
      </c>
      <c r="I1051" s="182">
        <v>3.3142938100000001</v>
      </c>
      <c r="J1051" s="182">
        <v>3.1522296600000002</v>
      </c>
      <c r="K1051" s="182">
        <v>5</v>
      </c>
      <c r="L1051" s="182">
        <v>126.3</v>
      </c>
      <c r="M1051" s="182">
        <v>126.3</v>
      </c>
      <c r="N1051" s="182">
        <v>2.0699999999999998</v>
      </c>
      <c r="O1051" s="182">
        <v>2.0699999999999998</v>
      </c>
      <c r="P1051" s="182">
        <v>7</v>
      </c>
      <c r="Q1051" s="182">
        <v>120.17</v>
      </c>
      <c r="R1051" s="182">
        <v>0.28999999999999998</v>
      </c>
    </row>
    <row r="1052" spans="2:18" x14ac:dyDescent="0.2">
      <c r="B1052" s="182" t="s">
        <v>2119</v>
      </c>
      <c r="C1052" s="182" t="s">
        <v>2120</v>
      </c>
      <c r="D1052" s="182" t="s">
        <v>103</v>
      </c>
      <c r="E1052" s="182">
        <v>1298</v>
      </c>
      <c r="F1052" s="182">
        <v>5.9045719999999999</v>
      </c>
      <c r="G1052" s="182">
        <v>1.0486439999999999</v>
      </c>
      <c r="H1052" s="182">
        <v>2.6766939999999999</v>
      </c>
      <c r="I1052" s="182">
        <v>2.29874299</v>
      </c>
      <c r="J1052" s="182">
        <v>2.8485060600000001</v>
      </c>
      <c r="K1052" s="182">
        <v>3</v>
      </c>
      <c r="L1052" s="182">
        <v>121</v>
      </c>
      <c r="M1052" s="182">
        <v>121</v>
      </c>
      <c r="N1052" s="182">
        <v>2</v>
      </c>
      <c r="O1052" s="182">
        <v>2</v>
      </c>
      <c r="P1052" s="182">
        <v>4</v>
      </c>
      <c r="Q1052" s="182">
        <v>150</v>
      </c>
      <c r="R1052" s="182">
        <v>0.37</v>
      </c>
    </row>
    <row r="1053" spans="2:18" x14ac:dyDescent="0.2">
      <c r="B1053" s="182" t="s">
        <v>495</v>
      </c>
      <c r="C1053" s="182" t="s">
        <v>496</v>
      </c>
      <c r="D1053" s="182" t="s">
        <v>237</v>
      </c>
      <c r="E1053" s="182">
        <v>1154</v>
      </c>
      <c r="F1053" s="182">
        <v>17.359186000000001</v>
      </c>
      <c r="G1053" s="182">
        <v>2.3241830000000001</v>
      </c>
      <c r="H1053" s="182">
        <v>2.6980328600000001</v>
      </c>
      <c r="I1053" s="182">
        <v>7.9429562000000002</v>
      </c>
      <c r="J1053" s="182">
        <v>0.62061442</v>
      </c>
      <c r="K1053" s="182">
        <v>12</v>
      </c>
      <c r="L1053" s="182">
        <v>470.5</v>
      </c>
      <c r="M1053" s="182">
        <v>464.6</v>
      </c>
      <c r="N1053" s="182">
        <v>4.5199999999999996</v>
      </c>
      <c r="O1053" s="182">
        <v>4.49</v>
      </c>
      <c r="P1053" s="182">
        <v>2</v>
      </c>
      <c r="Q1053" s="182">
        <v>36.76</v>
      </c>
      <c r="R1053" s="182">
        <v>0.09</v>
      </c>
    </row>
    <row r="1054" spans="2:18" x14ac:dyDescent="0.2">
      <c r="B1054" s="182" t="s">
        <v>493</v>
      </c>
      <c r="C1054" s="182" t="s">
        <v>494</v>
      </c>
      <c r="D1054" s="182" t="s">
        <v>237</v>
      </c>
      <c r="E1054" s="182">
        <v>1059</v>
      </c>
      <c r="F1054" s="182">
        <v>10.343705999999999</v>
      </c>
      <c r="G1054" s="182">
        <v>0.39633000000000002</v>
      </c>
      <c r="H1054" s="182">
        <v>1.71892186</v>
      </c>
      <c r="I1054" s="182">
        <v>20.746569900000001</v>
      </c>
      <c r="J1054" s="182">
        <v>1.53792993</v>
      </c>
      <c r="K1054" s="182">
        <v>18</v>
      </c>
      <c r="L1054" s="182">
        <v>1339.1</v>
      </c>
      <c r="M1054" s="182">
        <v>1327.4</v>
      </c>
      <c r="N1054" s="182">
        <v>9.7200000000000006</v>
      </c>
      <c r="O1054" s="182">
        <v>9.07</v>
      </c>
      <c r="P1054" s="182">
        <v>3</v>
      </c>
      <c r="Q1054" s="182">
        <v>99.26</v>
      </c>
      <c r="R1054" s="182">
        <v>0.21</v>
      </c>
    </row>
    <row r="1055" spans="2:18" x14ac:dyDescent="0.2">
      <c r="B1055" s="182" t="s">
        <v>497</v>
      </c>
      <c r="C1055" s="182" t="s">
        <v>498</v>
      </c>
      <c r="D1055" s="182" t="s">
        <v>237</v>
      </c>
      <c r="E1055" s="182">
        <v>1316</v>
      </c>
      <c r="F1055" s="182">
        <v>17.769839000000001</v>
      </c>
      <c r="G1055" s="182">
        <v>0.78289799999999998</v>
      </c>
      <c r="H1055" s="182">
        <v>2.4634958600000001</v>
      </c>
      <c r="I1055" s="182">
        <v>9.3947072499999997</v>
      </c>
      <c r="J1055" s="182">
        <v>0.60218031999999999</v>
      </c>
      <c r="K1055" s="182">
        <v>14</v>
      </c>
      <c r="L1055" s="182">
        <v>488</v>
      </c>
      <c r="M1055" s="182">
        <v>487.4</v>
      </c>
      <c r="N1055" s="182">
        <v>4.5</v>
      </c>
      <c r="O1055" s="182">
        <v>4.4800000000000004</v>
      </c>
      <c r="P1055" s="182">
        <v>1</v>
      </c>
      <c r="Q1055" s="182">
        <v>31.28</v>
      </c>
      <c r="R1055" s="182">
        <v>7.0000000000000007E-2</v>
      </c>
    </row>
    <row r="1056" spans="2:18" x14ac:dyDescent="0.2">
      <c r="B1056" s="182">
        <v>35763</v>
      </c>
      <c r="C1056" s="182" t="s">
        <v>913</v>
      </c>
      <c r="D1056" s="182" t="s">
        <v>103</v>
      </c>
      <c r="E1056" s="182">
        <v>247</v>
      </c>
      <c r="F1056" s="182">
        <v>5.098573</v>
      </c>
      <c r="G1056" s="182">
        <v>1.02841</v>
      </c>
      <c r="H1056" s="182">
        <v>4.5434637200000001</v>
      </c>
      <c r="I1056" s="182">
        <v>0.10502627</v>
      </c>
      <c r="J1056" s="182">
        <v>0</v>
      </c>
      <c r="K1056" s="182">
        <v>5</v>
      </c>
      <c r="L1056" s="182">
        <v>29.1</v>
      </c>
      <c r="M1056" s="182">
        <v>29.1</v>
      </c>
      <c r="N1056" s="182">
        <v>1.1599999999999999</v>
      </c>
      <c r="O1056" s="182">
        <v>1.1599999999999999</v>
      </c>
      <c r="P1056" s="182"/>
      <c r="Q1056" s="182"/>
      <c r="R1056" s="182"/>
    </row>
    <row r="1057" spans="2:18" x14ac:dyDescent="0.2">
      <c r="B1057" s="182">
        <v>35772</v>
      </c>
      <c r="C1057" s="182" t="s">
        <v>921</v>
      </c>
      <c r="D1057" s="182" t="s">
        <v>103</v>
      </c>
      <c r="E1057" s="182">
        <v>822</v>
      </c>
      <c r="F1057" s="182"/>
      <c r="G1057" s="182">
        <v>9.8115400000000008</v>
      </c>
      <c r="H1057" s="182">
        <v>2.0957814799999999</v>
      </c>
      <c r="I1057" s="182">
        <v>3.8505230000000001E-2</v>
      </c>
      <c r="J1057" s="182">
        <v>1.5502193200000001</v>
      </c>
      <c r="K1057" s="182">
        <v>1</v>
      </c>
      <c r="L1057" s="182">
        <v>3.2</v>
      </c>
      <c r="M1057" s="182">
        <v>3.2</v>
      </c>
      <c r="N1057" s="182">
        <v>1.07</v>
      </c>
      <c r="O1057" s="182">
        <v>1.07</v>
      </c>
      <c r="P1057" s="182">
        <v>2</v>
      </c>
      <c r="Q1057" s="182">
        <v>128.91</v>
      </c>
      <c r="R1057" s="182">
        <v>0.24</v>
      </c>
    </row>
    <row r="1058" spans="2:18" x14ac:dyDescent="0.2">
      <c r="B1058" s="182">
        <v>35761</v>
      </c>
      <c r="C1058" s="182" t="s">
        <v>911</v>
      </c>
      <c r="D1058" s="182" t="s">
        <v>103</v>
      </c>
      <c r="E1058" s="182">
        <v>152</v>
      </c>
      <c r="F1058" s="182">
        <v>1.7572700000000001</v>
      </c>
      <c r="G1058" s="182">
        <v>2.0468199999999999</v>
      </c>
      <c r="H1058" s="182">
        <v>2.8336870799999998</v>
      </c>
      <c r="I1058" s="182">
        <v>6.6509000000000004E-3</v>
      </c>
      <c r="J1058" s="182">
        <v>0.14220584999999999</v>
      </c>
      <c r="K1058" s="182">
        <v>1</v>
      </c>
      <c r="L1058" s="182">
        <v>3</v>
      </c>
      <c r="M1058" s="182">
        <v>3</v>
      </c>
      <c r="N1058" s="182">
        <v>1</v>
      </c>
      <c r="O1058" s="182">
        <v>1</v>
      </c>
      <c r="P1058" s="182">
        <v>2</v>
      </c>
      <c r="Q1058" s="182">
        <v>63.95</v>
      </c>
      <c r="R1058" s="182">
        <v>0.14000000000000001</v>
      </c>
    </row>
    <row r="1059" spans="2:18" x14ac:dyDescent="0.2">
      <c r="B1059" s="182">
        <v>35771</v>
      </c>
      <c r="C1059" s="182" t="s">
        <v>920</v>
      </c>
      <c r="D1059" s="182" t="s">
        <v>103</v>
      </c>
      <c r="E1059" s="182">
        <v>118</v>
      </c>
      <c r="F1059" s="182">
        <v>1.9454499999999999</v>
      </c>
      <c r="G1059" s="182">
        <v>0.808508</v>
      </c>
      <c r="H1059" s="182">
        <v>1.73892705</v>
      </c>
      <c r="I1059" s="182">
        <v>5.5754270000000002E-2</v>
      </c>
      <c r="J1059" s="182">
        <v>0.15625086999999999</v>
      </c>
      <c r="K1059" s="182">
        <v>5</v>
      </c>
      <c r="L1059" s="182">
        <v>32.299999999999997</v>
      </c>
      <c r="M1059" s="182">
        <v>32.299999999999997</v>
      </c>
      <c r="N1059" s="182">
        <v>1.22</v>
      </c>
      <c r="O1059" s="182">
        <v>1.22</v>
      </c>
      <c r="P1059" s="182">
        <v>4</v>
      </c>
      <c r="Q1059" s="182">
        <v>90.51</v>
      </c>
      <c r="R1059" s="182">
        <v>0.23</v>
      </c>
    </row>
    <row r="1060" spans="2:18" x14ac:dyDescent="0.2">
      <c r="B1060" s="182">
        <v>35767</v>
      </c>
      <c r="C1060" s="182" t="s">
        <v>917</v>
      </c>
      <c r="D1060" s="182" t="s">
        <v>103</v>
      </c>
      <c r="E1060" s="182">
        <v>479</v>
      </c>
      <c r="F1060" s="182">
        <v>2.806279</v>
      </c>
      <c r="G1060" s="182">
        <v>2.4381689999999998</v>
      </c>
      <c r="H1060" s="182">
        <v>4.7471355700000002</v>
      </c>
      <c r="I1060" s="182">
        <v>3.9787929999999999E-2</v>
      </c>
      <c r="J1060" s="182">
        <v>0.50957096000000002</v>
      </c>
      <c r="K1060" s="182">
        <v>2</v>
      </c>
      <c r="L1060" s="182">
        <v>5.7</v>
      </c>
      <c r="M1060" s="182">
        <v>5.7</v>
      </c>
      <c r="N1060" s="182">
        <v>1.02</v>
      </c>
      <c r="O1060" s="182">
        <v>1.02</v>
      </c>
      <c r="P1060" s="182">
        <v>7</v>
      </c>
      <c r="Q1060" s="182">
        <v>72.709999999999994</v>
      </c>
      <c r="R1060" s="182">
        <v>0.16</v>
      </c>
    </row>
    <row r="1061" spans="2:18" x14ac:dyDescent="0.2">
      <c r="B1061" s="182">
        <v>35766</v>
      </c>
      <c r="C1061" s="182" t="s">
        <v>916</v>
      </c>
      <c r="D1061" s="182" t="s">
        <v>103</v>
      </c>
      <c r="E1061" s="182">
        <v>364</v>
      </c>
      <c r="F1061" s="182">
        <v>2.2668710000000001</v>
      </c>
      <c r="G1061" s="182">
        <v>0.181614</v>
      </c>
      <c r="H1061" s="182">
        <v>1.22279323</v>
      </c>
      <c r="I1061" s="182">
        <v>1.1505156999999999</v>
      </c>
      <c r="J1061" s="182">
        <v>0.14747273</v>
      </c>
      <c r="K1061" s="182">
        <v>2</v>
      </c>
      <c r="L1061" s="182">
        <v>216</v>
      </c>
      <c r="M1061" s="182">
        <v>216</v>
      </c>
      <c r="N1061" s="182">
        <v>2.02</v>
      </c>
      <c r="O1061" s="182">
        <v>2.02</v>
      </c>
      <c r="P1061" s="182">
        <v>1</v>
      </c>
      <c r="Q1061" s="182">
        <v>27.69</v>
      </c>
      <c r="R1061" s="182">
        <v>0.06</v>
      </c>
    </row>
    <row r="1062" spans="2:18" x14ac:dyDescent="0.2">
      <c r="B1062" s="182">
        <v>35764</v>
      </c>
      <c r="C1062" s="182" t="s">
        <v>914</v>
      </c>
      <c r="D1062" s="182" t="s">
        <v>103</v>
      </c>
      <c r="E1062" s="182">
        <v>46</v>
      </c>
      <c r="F1062" s="182">
        <v>3.2961019999999999</v>
      </c>
      <c r="G1062" s="182">
        <v>1.8879079999999999</v>
      </c>
      <c r="H1062" s="182">
        <v>2.6705971800000001</v>
      </c>
      <c r="I1062" s="182">
        <v>2.1002899999999999E-3</v>
      </c>
      <c r="J1062" s="182">
        <v>0</v>
      </c>
      <c r="K1062" s="182">
        <v>1</v>
      </c>
      <c r="L1062" s="182">
        <v>3.1</v>
      </c>
      <c r="M1062" s="182">
        <v>3.1</v>
      </c>
      <c r="N1062" s="182">
        <v>1.04</v>
      </c>
      <c r="O1062" s="182">
        <v>1.04</v>
      </c>
      <c r="P1062" s="182"/>
      <c r="Q1062" s="182"/>
      <c r="R1062" s="182"/>
    </row>
    <row r="1063" spans="2:18" x14ac:dyDescent="0.2">
      <c r="B1063" s="182">
        <v>35765</v>
      </c>
      <c r="C1063" s="182" t="s">
        <v>915</v>
      </c>
      <c r="D1063" s="182" t="s">
        <v>103</v>
      </c>
      <c r="E1063" s="182">
        <v>1076</v>
      </c>
      <c r="F1063" s="182">
        <v>6.6994639999999999</v>
      </c>
      <c r="G1063" s="182">
        <v>0.25101299999999999</v>
      </c>
      <c r="H1063" s="182">
        <v>3.3620145400000001</v>
      </c>
      <c r="I1063" s="182">
        <v>3.4692530499999998</v>
      </c>
      <c r="J1063" s="182">
        <v>2.8792295399999999</v>
      </c>
      <c r="K1063" s="182">
        <v>7</v>
      </c>
      <c r="L1063" s="182">
        <v>220.4</v>
      </c>
      <c r="M1063" s="182">
        <v>220.4</v>
      </c>
      <c r="N1063" s="182">
        <v>3.49</v>
      </c>
      <c r="O1063" s="182">
        <v>3.49</v>
      </c>
      <c r="P1063" s="182">
        <v>5</v>
      </c>
      <c r="Q1063" s="182">
        <v>182.9</v>
      </c>
      <c r="R1063" s="182">
        <v>0.38</v>
      </c>
    </row>
    <row r="1064" spans="2:18" x14ac:dyDescent="0.2">
      <c r="B1064" s="182">
        <v>41537</v>
      </c>
      <c r="C1064" s="182" t="s">
        <v>930</v>
      </c>
      <c r="D1064" s="182" t="s">
        <v>103</v>
      </c>
      <c r="E1064" s="182">
        <v>1294</v>
      </c>
      <c r="F1064" s="182">
        <v>7.1927729999999999</v>
      </c>
      <c r="G1064" s="182">
        <v>1.87514</v>
      </c>
      <c r="H1064" s="182">
        <v>4.1915629499999998</v>
      </c>
      <c r="I1064" s="182">
        <v>7.1900218200000001</v>
      </c>
      <c r="J1064" s="182">
        <v>0.61798096999999996</v>
      </c>
      <c r="K1064" s="182">
        <v>8</v>
      </c>
      <c r="L1064" s="182">
        <v>379.8</v>
      </c>
      <c r="M1064" s="182">
        <v>16.100000000000001</v>
      </c>
      <c r="N1064" s="182">
        <v>3.06</v>
      </c>
      <c r="O1064" s="182">
        <v>1.1200000000000001</v>
      </c>
      <c r="P1064" s="182">
        <v>2</v>
      </c>
      <c r="Q1064" s="182">
        <v>32.64</v>
      </c>
      <c r="R1064" s="182">
        <v>7.0000000000000007E-2</v>
      </c>
    </row>
    <row r="1065" spans="2:18" x14ac:dyDescent="0.2">
      <c r="B1065" s="182">
        <v>35769</v>
      </c>
      <c r="C1065" s="182" t="s">
        <v>919</v>
      </c>
      <c r="D1065" s="182" t="s">
        <v>103</v>
      </c>
      <c r="E1065" s="182">
        <v>78</v>
      </c>
      <c r="F1065" s="182">
        <v>3.4094929999999999</v>
      </c>
      <c r="G1065" s="182">
        <v>1.0407029999999999</v>
      </c>
      <c r="H1065" s="182">
        <v>3.8105117800000001</v>
      </c>
      <c r="I1065" s="182">
        <v>0.34728178999999998</v>
      </c>
      <c r="J1065" s="182">
        <v>6.5836039999999998E-2</v>
      </c>
      <c r="K1065" s="182">
        <v>3</v>
      </c>
      <c r="L1065" s="182">
        <v>304.3</v>
      </c>
      <c r="M1065" s="182">
        <v>304.3</v>
      </c>
      <c r="N1065" s="182">
        <v>3.04</v>
      </c>
      <c r="O1065" s="182">
        <v>3.04</v>
      </c>
      <c r="P1065" s="182">
        <v>3</v>
      </c>
      <c r="Q1065" s="182">
        <v>57.69</v>
      </c>
      <c r="R1065" s="182">
        <v>0.13</v>
      </c>
    </row>
    <row r="1066" spans="2:18" x14ac:dyDescent="0.2">
      <c r="B1066" s="182">
        <v>41535</v>
      </c>
      <c r="C1066" s="182" t="s">
        <v>929</v>
      </c>
      <c r="D1066" s="182" t="s">
        <v>103</v>
      </c>
      <c r="E1066" s="182">
        <v>1738</v>
      </c>
      <c r="F1066" s="182">
        <v>11.234128999999999</v>
      </c>
      <c r="G1066" s="182">
        <v>1.3033999999999999</v>
      </c>
      <c r="H1066" s="182">
        <v>4.5461310800000003</v>
      </c>
      <c r="I1066" s="182">
        <v>5.4189848700000001</v>
      </c>
      <c r="J1066" s="182">
        <v>6.3202599700000004</v>
      </c>
      <c r="K1066" s="182">
        <v>9</v>
      </c>
      <c r="L1066" s="182">
        <v>213.1</v>
      </c>
      <c r="M1066" s="182">
        <v>186.4</v>
      </c>
      <c r="N1066" s="182">
        <v>2.19</v>
      </c>
      <c r="O1066" s="182">
        <v>2.13</v>
      </c>
      <c r="P1066" s="182">
        <v>14</v>
      </c>
      <c r="Q1066" s="182">
        <v>248.56</v>
      </c>
      <c r="R1066" s="182">
        <v>0.52</v>
      </c>
    </row>
    <row r="1067" spans="2:18" x14ac:dyDescent="0.2">
      <c r="B1067" s="182">
        <v>35762</v>
      </c>
      <c r="C1067" s="182" t="s">
        <v>912</v>
      </c>
      <c r="D1067" s="182" t="s">
        <v>103</v>
      </c>
      <c r="E1067" s="182">
        <v>1031</v>
      </c>
      <c r="F1067" s="182">
        <v>2.5083470000000001</v>
      </c>
      <c r="G1067" s="182">
        <v>3.9688050000000001</v>
      </c>
      <c r="H1067" s="182">
        <v>4.0963001600000002</v>
      </c>
      <c r="I1067" s="182">
        <v>2.7124641</v>
      </c>
      <c r="J1067" s="182">
        <v>0</v>
      </c>
      <c r="K1067" s="182">
        <v>3</v>
      </c>
      <c r="L1067" s="182">
        <v>179.8</v>
      </c>
      <c r="M1067" s="182">
        <v>179.8</v>
      </c>
      <c r="N1067" s="182">
        <v>2.76</v>
      </c>
      <c r="O1067" s="182">
        <v>2.76</v>
      </c>
      <c r="P1067" s="182"/>
      <c r="Q1067" s="182"/>
      <c r="R1067" s="182"/>
    </row>
    <row r="1068" spans="2:18" x14ac:dyDescent="0.2">
      <c r="B1068" s="182">
        <v>41533</v>
      </c>
      <c r="C1068" s="182" t="s">
        <v>273</v>
      </c>
      <c r="D1068" s="182" t="s">
        <v>237</v>
      </c>
      <c r="E1068" s="182">
        <v>1190</v>
      </c>
      <c r="F1068" s="182">
        <v>20.816701999999999</v>
      </c>
      <c r="G1068" s="182">
        <v>3.3761589999999999</v>
      </c>
      <c r="H1068" s="182">
        <v>3.87224207</v>
      </c>
      <c r="I1068" s="182">
        <v>5.8133663799999997</v>
      </c>
      <c r="J1068" s="182">
        <v>2.8765961</v>
      </c>
      <c r="K1068" s="182">
        <v>9</v>
      </c>
      <c r="L1068" s="182">
        <v>333.9</v>
      </c>
      <c r="M1068" s="182">
        <v>333.9</v>
      </c>
      <c r="N1068" s="182">
        <v>3.5</v>
      </c>
      <c r="O1068" s="182">
        <v>3.5</v>
      </c>
      <c r="P1068" s="182">
        <v>16</v>
      </c>
      <c r="Q1068" s="182">
        <v>165.23</v>
      </c>
      <c r="R1068" s="182">
        <v>0.34</v>
      </c>
    </row>
    <row r="1069" spans="2:18" x14ac:dyDescent="0.2">
      <c r="B1069" s="182">
        <v>41534</v>
      </c>
      <c r="C1069" s="182" t="s">
        <v>928</v>
      </c>
      <c r="D1069" s="182" t="s">
        <v>103</v>
      </c>
      <c r="E1069" s="182">
        <v>165</v>
      </c>
      <c r="F1069" s="182"/>
      <c r="G1069" s="182">
        <v>2.98298</v>
      </c>
      <c r="H1069" s="182">
        <v>1.0027361699999999</v>
      </c>
      <c r="I1069" s="182">
        <v>7.7447999999999996E-3</v>
      </c>
      <c r="J1069" s="182">
        <v>0.19048561</v>
      </c>
      <c r="K1069" s="182">
        <v>1</v>
      </c>
      <c r="L1069" s="182">
        <v>3.2</v>
      </c>
      <c r="M1069" s="182">
        <v>3.2</v>
      </c>
      <c r="N1069" s="182">
        <v>1.07</v>
      </c>
      <c r="O1069" s="182">
        <v>1.07</v>
      </c>
      <c r="P1069" s="182">
        <v>1</v>
      </c>
      <c r="Q1069" s="182">
        <v>78.91</v>
      </c>
      <c r="R1069" s="182">
        <v>0.19</v>
      </c>
    </row>
    <row r="1070" spans="2:18" x14ac:dyDescent="0.2">
      <c r="B1070" s="182">
        <v>35768</v>
      </c>
      <c r="C1070" s="182" t="s">
        <v>918</v>
      </c>
      <c r="D1070" s="182" t="s">
        <v>103</v>
      </c>
      <c r="E1070" s="182">
        <v>193</v>
      </c>
      <c r="F1070" s="182"/>
      <c r="G1070" s="182">
        <v>5.60344</v>
      </c>
      <c r="H1070" s="182">
        <v>0.50813174999999999</v>
      </c>
      <c r="I1070" s="182">
        <v>4.8921359999999997E-2</v>
      </c>
      <c r="J1070" s="182">
        <v>0</v>
      </c>
      <c r="K1070" s="182">
        <v>2</v>
      </c>
      <c r="L1070" s="182">
        <v>17.3</v>
      </c>
      <c r="M1070" s="182">
        <v>17.3</v>
      </c>
      <c r="N1070" s="182">
        <v>1.3</v>
      </c>
      <c r="O1070" s="182">
        <v>1.3</v>
      </c>
      <c r="P1070" s="182"/>
      <c r="Q1070" s="182"/>
      <c r="R1070" s="182"/>
    </row>
    <row r="1071" spans="2:18" x14ac:dyDescent="0.2">
      <c r="B1071" s="182">
        <v>35773</v>
      </c>
      <c r="C1071" s="182" t="s">
        <v>922</v>
      </c>
      <c r="D1071" s="182" t="s">
        <v>103</v>
      </c>
      <c r="E1071" s="182">
        <v>385</v>
      </c>
      <c r="F1071" s="182">
        <v>3.5104769999999998</v>
      </c>
      <c r="G1071" s="182">
        <v>1.75221</v>
      </c>
      <c r="H1071" s="182">
        <v>4.1538388900000003</v>
      </c>
      <c r="I1071" s="182">
        <v>1.7609369999999999E-2</v>
      </c>
      <c r="J1071" s="182">
        <v>0.33005802000000001</v>
      </c>
      <c r="K1071" s="182">
        <v>2</v>
      </c>
      <c r="L1071" s="182">
        <v>3.1</v>
      </c>
      <c r="M1071" s="182">
        <v>3.1</v>
      </c>
      <c r="N1071" s="182">
        <v>0.95</v>
      </c>
      <c r="O1071" s="182">
        <v>0.95</v>
      </c>
      <c r="P1071" s="182">
        <v>5</v>
      </c>
      <c r="Q1071" s="182">
        <v>58.6</v>
      </c>
      <c r="R1071" s="182">
        <v>0.12</v>
      </c>
    </row>
    <row r="1072" spans="2:18" x14ac:dyDescent="0.2">
      <c r="B1072" s="182">
        <v>27187</v>
      </c>
      <c r="C1072" s="182" t="s">
        <v>862</v>
      </c>
      <c r="D1072" s="182" t="s">
        <v>103</v>
      </c>
      <c r="E1072" s="182">
        <v>627</v>
      </c>
      <c r="F1072" s="182">
        <v>1.3654139999999999</v>
      </c>
      <c r="G1072" s="182">
        <v>7.8167429999999998</v>
      </c>
      <c r="H1072" s="182">
        <v>4.2062334300000002</v>
      </c>
      <c r="I1072" s="182">
        <v>0</v>
      </c>
      <c r="J1072" s="182">
        <v>2.1067530000000001E-2</v>
      </c>
      <c r="K1072" s="182"/>
      <c r="L1072" s="182"/>
      <c r="M1072" s="182"/>
      <c r="N1072" s="182"/>
      <c r="O1072" s="182"/>
      <c r="P1072" s="182">
        <v>2</v>
      </c>
      <c r="Q1072" s="182">
        <v>2.2999999999999998</v>
      </c>
      <c r="R1072" s="182">
        <v>0</v>
      </c>
    </row>
    <row r="1073" spans="2:18" x14ac:dyDescent="0.2">
      <c r="B1073" s="182" t="s">
        <v>1840</v>
      </c>
      <c r="C1073" s="182" t="s">
        <v>1841</v>
      </c>
      <c r="D1073" s="182" t="s">
        <v>103</v>
      </c>
      <c r="E1073" s="182">
        <v>167</v>
      </c>
      <c r="F1073" s="182"/>
      <c r="G1073" s="182">
        <v>2.3921000000000001</v>
      </c>
      <c r="H1073" s="182">
        <v>2.0885415100000002</v>
      </c>
      <c r="I1073" s="182">
        <v>0</v>
      </c>
      <c r="J1073" s="182">
        <v>0.26685542000000001</v>
      </c>
      <c r="K1073" s="182"/>
      <c r="L1073" s="182"/>
      <c r="M1073" s="182"/>
      <c r="N1073" s="182"/>
      <c r="O1073" s="182"/>
      <c r="P1073" s="182">
        <v>1</v>
      </c>
      <c r="Q1073" s="182">
        <v>109.22</v>
      </c>
      <c r="R1073" s="182">
        <v>0.46</v>
      </c>
    </row>
    <row r="1074" spans="2:18" x14ac:dyDescent="0.2">
      <c r="B1074" s="182">
        <v>27189</v>
      </c>
      <c r="C1074" s="182" t="s">
        <v>864</v>
      </c>
      <c r="D1074" s="182" t="s">
        <v>103</v>
      </c>
      <c r="E1074" s="182">
        <v>29</v>
      </c>
      <c r="F1074" s="182"/>
      <c r="G1074" s="182">
        <v>1.5125569999999999</v>
      </c>
      <c r="H1074" s="182">
        <v>2.2400093499999998</v>
      </c>
      <c r="I1074" s="182">
        <v>1.6780880000000001E-2</v>
      </c>
      <c r="J1074" s="182">
        <v>2.457879E-2</v>
      </c>
      <c r="K1074" s="182">
        <v>1</v>
      </c>
      <c r="L1074" s="182">
        <v>39.6</v>
      </c>
      <c r="M1074" s="182">
        <v>39.6</v>
      </c>
      <c r="N1074" s="182">
        <v>1.07</v>
      </c>
      <c r="O1074" s="182">
        <v>1.07</v>
      </c>
      <c r="P1074" s="182">
        <v>1</v>
      </c>
      <c r="Q1074" s="182">
        <v>57.93</v>
      </c>
      <c r="R1074" s="182">
        <v>0.24</v>
      </c>
    </row>
    <row r="1075" spans="2:18" x14ac:dyDescent="0.2">
      <c r="B1075" s="182">
        <v>27191</v>
      </c>
      <c r="C1075" s="182" t="s">
        <v>865</v>
      </c>
      <c r="D1075" s="182" t="s">
        <v>103</v>
      </c>
      <c r="E1075" s="182">
        <v>968</v>
      </c>
      <c r="F1075" s="182">
        <v>3.1124360000000002</v>
      </c>
      <c r="G1075" s="182">
        <v>6.991047</v>
      </c>
      <c r="H1075" s="182">
        <v>3.8310885400000001</v>
      </c>
      <c r="I1075" s="182">
        <v>2.2559820000000001E-2</v>
      </c>
      <c r="J1075" s="182">
        <v>0.55302275000000001</v>
      </c>
      <c r="K1075" s="182">
        <v>1</v>
      </c>
      <c r="L1075" s="182">
        <v>1.6</v>
      </c>
      <c r="M1075" s="182">
        <v>1.6</v>
      </c>
      <c r="N1075" s="182">
        <v>0</v>
      </c>
      <c r="O1075" s="182">
        <v>0</v>
      </c>
      <c r="P1075" s="182">
        <v>1</v>
      </c>
      <c r="Q1075" s="182">
        <v>39.049999999999997</v>
      </c>
      <c r="R1075" s="182">
        <v>0.09</v>
      </c>
    </row>
    <row r="1076" spans="2:18" x14ac:dyDescent="0.2">
      <c r="B1076" s="182">
        <v>19816</v>
      </c>
      <c r="C1076" s="182" t="s">
        <v>818</v>
      </c>
      <c r="D1076" s="182" t="s">
        <v>103</v>
      </c>
      <c r="E1076" s="182">
        <v>946</v>
      </c>
      <c r="F1076" s="182">
        <v>1.6586879999999999</v>
      </c>
      <c r="G1076" s="182">
        <v>11.647474000000001</v>
      </c>
      <c r="H1076" s="182">
        <v>4.4049516100000004</v>
      </c>
      <c r="I1076" s="182">
        <v>2.7680400000000001E-2</v>
      </c>
      <c r="J1076" s="182">
        <v>0.46568027000000001</v>
      </c>
      <c r="K1076" s="182">
        <v>2</v>
      </c>
      <c r="L1076" s="182">
        <v>2</v>
      </c>
      <c r="M1076" s="182">
        <v>2</v>
      </c>
      <c r="N1076" s="182">
        <v>0.01</v>
      </c>
      <c r="O1076" s="182">
        <v>0.01</v>
      </c>
      <c r="P1076" s="182">
        <v>5</v>
      </c>
      <c r="Q1076" s="182">
        <v>33.65</v>
      </c>
      <c r="R1076" s="182">
        <v>0.2</v>
      </c>
    </row>
    <row r="1077" spans="2:18" x14ac:dyDescent="0.2">
      <c r="B1077" s="182" t="s">
        <v>1838</v>
      </c>
      <c r="C1077" s="182" t="s">
        <v>1839</v>
      </c>
      <c r="D1077" s="182" t="s">
        <v>103</v>
      </c>
      <c r="E1077" s="182">
        <v>318</v>
      </c>
      <c r="F1077" s="182">
        <v>0.671601</v>
      </c>
      <c r="G1077" s="182">
        <v>1.3108629999999999</v>
      </c>
      <c r="H1077" s="182">
        <v>2.9706749800000001</v>
      </c>
      <c r="I1077" s="182">
        <v>0</v>
      </c>
      <c r="J1077" s="182">
        <v>0.12552738999999999</v>
      </c>
      <c r="K1077" s="182"/>
      <c r="L1077" s="182"/>
      <c r="M1077" s="182"/>
      <c r="N1077" s="182"/>
      <c r="O1077" s="182"/>
      <c r="P1077" s="182">
        <v>1</v>
      </c>
      <c r="Q1077" s="182">
        <v>26.98</v>
      </c>
      <c r="R1077" s="182">
        <v>7.0000000000000007E-2</v>
      </c>
    </row>
    <row r="1078" spans="2:18" x14ac:dyDescent="0.2">
      <c r="B1078" s="182">
        <v>27188</v>
      </c>
      <c r="C1078" s="182" t="s">
        <v>863</v>
      </c>
      <c r="D1078" s="182" t="s">
        <v>103</v>
      </c>
      <c r="E1078" s="182">
        <v>346</v>
      </c>
      <c r="F1078" s="182">
        <v>0.530887</v>
      </c>
      <c r="G1078" s="182">
        <v>1.445578</v>
      </c>
      <c r="H1078" s="182">
        <v>3.3103821099999999</v>
      </c>
      <c r="I1078" s="182">
        <v>0.44197929000000002</v>
      </c>
      <c r="J1078" s="182">
        <v>1.053377E-2</v>
      </c>
      <c r="K1078" s="182">
        <v>2</v>
      </c>
      <c r="L1078" s="182">
        <v>87.3</v>
      </c>
      <c r="M1078" s="182">
        <v>87.3</v>
      </c>
      <c r="N1078" s="182">
        <v>1</v>
      </c>
      <c r="O1078" s="182">
        <v>1</v>
      </c>
      <c r="P1078" s="182">
        <v>1</v>
      </c>
      <c r="Q1078" s="182">
        <v>2.08</v>
      </c>
      <c r="R1078" s="182">
        <v>0.01</v>
      </c>
    </row>
    <row r="1079" spans="2:18" x14ac:dyDescent="0.2">
      <c r="B1079" s="182">
        <v>27200</v>
      </c>
      <c r="C1079" s="182" t="s">
        <v>867</v>
      </c>
      <c r="D1079" s="182" t="s">
        <v>103</v>
      </c>
      <c r="E1079" s="182">
        <v>565</v>
      </c>
      <c r="F1079" s="182">
        <v>0.14300299999999999</v>
      </c>
      <c r="G1079" s="182">
        <v>3.7803290000000001</v>
      </c>
      <c r="H1079" s="182">
        <v>4.1370726400000004</v>
      </c>
      <c r="I1079" s="182">
        <v>0</v>
      </c>
      <c r="J1079" s="182">
        <v>0.11060455</v>
      </c>
      <c r="K1079" s="182"/>
      <c r="L1079" s="182"/>
      <c r="M1079" s="182"/>
      <c r="N1079" s="182"/>
      <c r="O1079" s="182"/>
      <c r="P1079" s="182">
        <v>1</v>
      </c>
      <c r="Q1079" s="182">
        <v>13.38</v>
      </c>
      <c r="R1079" s="182">
        <v>0.02</v>
      </c>
    </row>
    <row r="1080" spans="2:18" x14ac:dyDescent="0.2">
      <c r="B1080" s="182">
        <v>27194</v>
      </c>
      <c r="C1080" s="182" t="s">
        <v>866</v>
      </c>
      <c r="D1080" s="182" t="s">
        <v>103</v>
      </c>
      <c r="E1080" s="182">
        <v>813</v>
      </c>
      <c r="F1080" s="182"/>
      <c r="G1080" s="182">
        <v>12.347118</v>
      </c>
      <c r="H1080" s="182">
        <v>5.3629142700000001</v>
      </c>
      <c r="I1080" s="182">
        <v>3.3210599999999998E-3</v>
      </c>
      <c r="J1080" s="182">
        <v>0</v>
      </c>
      <c r="K1080" s="182">
        <v>1</v>
      </c>
      <c r="L1080" s="182">
        <v>0.3</v>
      </c>
      <c r="M1080" s="182">
        <v>0.3</v>
      </c>
      <c r="N1080" s="182">
        <v>0</v>
      </c>
      <c r="O1080" s="182">
        <v>0</v>
      </c>
      <c r="P1080" s="182"/>
      <c r="Q1080" s="182"/>
      <c r="R1080" s="182"/>
    </row>
    <row r="1081" spans="2:18" x14ac:dyDescent="0.2">
      <c r="B1081" s="182" t="s">
        <v>1843</v>
      </c>
      <c r="C1081" s="182" t="s">
        <v>1844</v>
      </c>
      <c r="D1081" s="182" t="s">
        <v>103</v>
      </c>
      <c r="E1081" s="182">
        <v>224</v>
      </c>
      <c r="F1081" s="182">
        <v>0.29554999999999998</v>
      </c>
      <c r="G1081" s="182">
        <v>2.1495899999999999</v>
      </c>
      <c r="H1081" s="182">
        <v>3.8867220100000002</v>
      </c>
      <c r="I1081" s="182">
        <v>0</v>
      </c>
      <c r="J1081" s="182">
        <v>0.24491007000000001</v>
      </c>
      <c r="K1081" s="182"/>
      <c r="L1081" s="182"/>
      <c r="M1081" s="182"/>
      <c r="N1081" s="182"/>
      <c r="O1081" s="182"/>
      <c r="P1081" s="182">
        <v>2</v>
      </c>
      <c r="Q1081" s="182">
        <v>74.73</v>
      </c>
      <c r="R1081" s="182">
        <v>0.21</v>
      </c>
    </row>
    <row r="1082" spans="2:18" x14ac:dyDescent="0.2">
      <c r="B1082" s="182" t="s">
        <v>2081</v>
      </c>
      <c r="C1082" s="182" t="s">
        <v>2082</v>
      </c>
      <c r="D1082" s="182" t="s">
        <v>103</v>
      </c>
      <c r="E1082" s="182">
        <v>29</v>
      </c>
      <c r="F1082" s="182">
        <v>0.241643</v>
      </c>
      <c r="G1082" s="182">
        <v>1.8354900000000001</v>
      </c>
      <c r="H1082" s="182">
        <v>1.42894192</v>
      </c>
      <c r="I1082" s="182">
        <v>0</v>
      </c>
      <c r="J1082" s="182">
        <v>4.3890700000000001E-3</v>
      </c>
      <c r="K1082" s="182"/>
      <c r="L1082" s="182"/>
      <c r="M1082" s="182"/>
      <c r="N1082" s="182"/>
      <c r="O1082" s="182"/>
      <c r="P1082" s="182">
        <v>1</v>
      </c>
      <c r="Q1082" s="182">
        <v>10.34</v>
      </c>
      <c r="R1082" s="182">
        <v>0.17</v>
      </c>
    </row>
    <row r="1083" spans="2:18" x14ac:dyDescent="0.2">
      <c r="B1083" s="182" t="s">
        <v>2083</v>
      </c>
      <c r="C1083" s="182" t="s">
        <v>2084</v>
      </c>
      <c r="D1083" s="182" t="s">
        <v>103</v>
      </c>
      <c r="E1083" s="182">
        <v>763</v>
      </c>
      <c r="F1083" s="182">
        <v>1.4376990000000001</v>
      </c>
      <c r="G1083" s="182">
        <v>3.964458</v>
      </c>
      <c r="H1083" s="182">
        <v>3.1688215899999999</v>
      </c>
      <c r="I1083" s="182">
        <v>2.2091599999999999E-3</v>
      </c>
      <c r="J1083" s="182">
        <v>0.23920427999999999</v>
      </c>
      <c r="K1083" s="182">
        <v>1</v>
      </c>
      <c r="L1083" s="182">
        <v>0.2</v>
      </c>
      <c r="M1083" s="182">
        <v>0.2</v>
      </c>
      <c r="N1083" s="182">
        <v>0</v>
      </c>
      <c r="O1083" s="182">
        <v>0</v>
      </c>
      <c r="P1083" s="182">
        <v>2</v>
      </c>
      <c r="Q1083" s="182">
        <v>21.43</v>
      </c>
      <c r="R1083" s="182">
        <v>0.05</v>
      </c>
    </row>
    <row r="1084" spans="2:18" x14ac:dyDescent="0.2">
      <c r="B1084" s="182" t="s">
        <v>2067</v>
      </c>
      <c r="C1084" s="182" t="s">
        <v>2068</v>
      </c>
      <c r="D1084" s="182" t="s">
        <v>103</v>
      </c>
      <c r="E1084" s="182">
        <v>9</v>
      </c>
      <c r="F1084" s="182">
        <v>0.66403999999999996</v>
      </c>
      <c r="G1084" s="182">
        <v>0.81884999999999997</v>
      </c>
      <c r="H1084" s="182">
        <v>0.35113865999999999</v>
      </c>
      <c r="I1084" s="182">
        <v>4.0964599999999997E-3</v>
      </c>
      <c r="J1084" s="182">
        <v>0</v>
      </c>
      <c r="K1084" s="182">
        <v>1</v>
      </c>
      <c r="L1084" s="182">
        <v>31.1</v>
      </c>
      <c r="M1084" s="182">
        <v>31.1</v>
      </c>
      <c r="N1084" s="182">
        <v>0.78</v>
      </c>
      <c r="O1084" s="182">
        <v>0.78</v>
      </c>
      <c r="P1084" s="182"/>
      <c r="Q1084" s="182"/>
      <c r="R1084" s="182"/>
    </row>
    <row r="1085" spans="2:18" x14ac:dyDescent="0.2">
      <c r="B1085" s="182" t="s">
        <v>2089</v>
      </c>
      <c r="C1085" s="182" t="s">
        <v>2090</v>
      </c>
      <c r="D1085" s="182" t="s">
        <v>103</v>
      </c>
      <c r="E1085" s="182">
        <v>137</v>
      </c>
      <c r="F1085" s="182">
        <v>1.26702</v>
      </c>
      <c r="G1085" s="182">
        <v>2.5415079999999999</v>
      </c>
      <c r="H1085" s="182">
        <v>1.99956606</v>
      </c>
      <c r="I1085" s="182">
        <v>4.5280569999999999E-2</v>
      </c>
      <c r="J1085" s="182">
        <v>0</v>
      </c>
      <c r="K1085" s="182">
        <v>1</v>
      </c>
      <c r="L1085" s="182">
        <v>22.6</v>
      </c>
      <c r="M1085" s="182">
        <v>22.6</v>
      </c>
      <c r="N1085" s="182">
        <v>0.26</v>
      </c>
      <c r="O1085" s="182">
        <v>0.26</v>
      </c>
      <c r="P1085" s="182"/>
      <c r="Q1085" s="182"/>
      <c r="R1085" s="182"/>
    </row>
    <row r="1086" spans="2:18" x14ac:dyDescent="0.2">
      <c r="B1086" s="182" t="s">
        <v>2069</v>
      </c>
      <c r="C1086" s="182" t="s">
        <v>2070</v>
      </c>
      <c r="D1086" s="182" t="s">
        <v>103</v>
      </c>
      <c r="E1086" s="182">
        <v>1532</v>
      </c>
      <c r="F1086" s="182">
        <v>7.0952479999999998</v>
      </c>
      <c r="G1086" s="182">
        <v>1.55226</v>
      </c>
      <c r="H1086" s="182">
        <v>3.89910618</v>
      </c>
      <c r="I1086" s="182">
        <v>1.8161530400000001</v>
      </c>
      <c r="J1086" s="182">
        <v>0.58374623000000003</v>
      </c>
      <c r="K1086" s="182">
        <v>6</v>
      </c>
      <c r="L1086" s="182">
        <v>81</v>
      </c>
      <c r="M1086" s="182">
        <v>81</v>
      </c>
      <c r="N1086" s="182">
        <v>1.18</v>
      </c>
      <c r="O1086" s="182">
        <v>1.18</v>
      </c>
      <c r="P1086" s="182">
        <v>1</v>
      </c>
      <c r="Q1086" s="182">
        <v>26.04</v>
      </c>
      <c r="R1086" s="182">
        <v>0.05</v>
      </c>
    </row>
    <row r="1087" spans="2:18" x14ac:dyDescent="0.2">
      <c r="B1087" s="182" t="s">
        <v>2077</v>
      </c>
      <c r="C1087" s="182" t="s">
        <v>2078</v>
      </c>
      <c r="D1087" s="182" t="s">
        <v>103</v>
      </c>
      <c r="E1087" s="182">
        <v>845</v>
      </c>
      <c r="F1087" s="182">
        <v>3.815086</v>
      </c>
      <c r="G1087" s="182">
        <v>3.6015169999999999</v>
      </c>
      <c r="H1087" s="182">
        <v>3.1619626699999999</v>
      </c>
      <c r="I1087" s="182">
        <v>4.6085199999999996E-3</v>
      </c>
      <c r="J1087" s="182">
        <v>0.43495677999999999</v>
      </c>
      <c r="K1087" s="182">
        <v>1</v>
      </c>
      <c r="L1087" s="182">
        <v>0.4</v>
      </c>
      <c r="M1087" s="182">
        <v>0.4</v>
      </c>
      <c r="N1087" s="182">
        <v>0</v>
      </c>
      <c r="O1087" s="182">
        <v>0</v>
      </c>
      <c r="P1087" s="182">
        <v>2</v>
      </c>
      <c r="Q1087" s="182">
        <v>35.18</v>
      </c>
      <c r="R1087" s="182">
        <v>7.0000000000000007E-2</v>
      </c>
    </row>
    <row r="1088" spans="2:18" x14ac:dyDescent="0.2">
      <c r="B1088" s="182" t="s">
        <v>2085</v>
      </c>
      <c r="C1088" s="182" t="s">
        <v>2086</v>
      </c>
      <c r="D1088" s="182" t="s">
        <v>103</v>
      </c>
      <c r="E1088" s="182">
        <v>318</v>
      </c>
      <c r="F1088" s="182">
        <v>3.5000249999999999</v>
      </c>
      <c r="G1088" s="182">
        <v>1.908074</v>
      </c>
      <c r="H1088" s="182">
        <v>3.4294606000000001</v>
      </c>
      <c r="I1088" s="182">
        <v>0.33896783000000003</v>
      </c>
      <c r="J1088" s="182">
        <v>0.34761429999999999</v>
      </c>
      <c r="K1088" s="182">
        <v>6</v>
      </c>
      <c r="L1088" s="182">
        <v>72.900000000000006</v>
      </c>
      <c r="M1088" s="182">
        <v>72.900000000000006</v>
      </c>
      <c r="N1088" s="182">
        <v>1.19</v>
      </c>
      <c r="O1088" s="182">
        <v>1.19</v>
      </c>
      <c r="P1088" s="182">
        <v>1</v>
      </c>
      <c r="Q1088" s="182">
        <v>74.72</v>
      </c>
      <c r="R1088" s="182">
        <v>0.14000000000000001</v>
      </c>
    </row>
    <row r="1089" spans="2:18" x14ac:dyDescent="0.2">
      <c r="B1089" s="182" t="s">
        <v>2075</v>
      </c>
      <c r="C1089" s="182" t="s">
        <v>2076</v>
      </c>
      <c r="D1089" s="182" t="s">
        <v>103</v>
      </c>
      <c r="E1089" s="182">
        <v>2021</v>
      </c>
      <c r="F1089" s="182">
        <v>8.2954670000000004</v>
      </c>
      <c r="G1089" s="182">
        <v>1.580111</v>
      </c>
      <c r="H1089" s="182">
        <v>3.86690735</v>
      </c>
      <c r="I1089" s="182">
        <v>8.9390709999999998E-2</v>
      </c>
      <c r="J1089" s="182">
        <v>3.2092875599999999</v>
      </c>
      <c r="K1089" s="182">
        <v>4</v>
      </c>
      <c r="L1089" s="182">
        <v>3</v>
      </c>
      <c r="M1089" s="182">
        <v>3</v>
      </c>
      <c r="N1089" s="182">
        <v>0.06</v>
      </c>
      <c r="O1089" s="182">
        <v>0.06</v>
      </c>
      <c r="P1089" s="182">
        <v>3</v>
      </c>
      <c r="Q1089" s="182">
        <v>108.54</v>
      </c>
      <c r="R1089" s="182">
        <v>0.23</v>
      </c>
    </row>
    <row r="1090" spans="2:18" x14ac:dyDescent="0.2">
      <c r="B1090" s="182" t="s">
        <v>2087</v>
      </c>
      <c r="C1090" s="182" t="s">
        <v>2088</v>
      </c>
      <c r="D1090" s="182" t="s">
        <v>103</v>
      </c>
      <c r="E1090" s="182">
        <v>2078</v>
      </c>
      <c r="F1090" s="182">
        <v>10.954649</v>
      </c>
      <c r="G1090" s="182">
        <v>3.6709350000000001</v>
      </c>
      <c r="H1090" s="182">
        <v>5.8634250000000003</v>
      </c>
      <c r="I1090" s="182">
        <v>0.63486425999999996</v>
      </c>
      <c r="J1090" s="182">
        <v>1.0867335899999999</v>
      </c>
      <c r="K1090" s="182">
        <v>10</v>
      </c>
      <c r="L1090" s="182">
        <v>20.9</v>
      </c>
      <c r="M1090" s="182">
        <v>20.9</v>
      </c>
      <c r="N1090" s="182">
        <v>0.08</v>
      </c>
      <c r="O1090" s="182">
        <v>0.08</v>
      </c>
      <c r="P1090" s="182">
        <v>6</v>
      </c>
      <c r="Q1090" s="182">
        <v>35.75</v>
      </c>
      <c r="R1090" s="182">
        <v>0.08</v>
      </c>
    </row>
    <row r="1091" spans="2:18" x14ac:dyDescent="0.2">
      <c r="B1091" s="182" t="s">
        <v>2071</v>
      </c>
      <c r="C1091" s="182" t="s">
        <v>2072</v>
      </c>
      <c r="D1091" s="182" t="s">
        <v>103</v>
      </c>
      <c r="E1091" s="182">
        <v>621</v>
      </c>
      <c r="F1091" s="182"/>
      <c r="G1091" s="182">
        <v>3.7634310000000002</v>
      </c>
      <c r="H1091" s="182">
        <v>2.8965605299999999</v>
      </c>
      <c r="I1091" s="182">
        <v>8.0643010000000001E-2</v>
      </c>
      <c r="J1091" s="182">
        <v>2.6334420000000001E-2</v>
      </c>
      <c r="K1091" s="182">
        <v>1</v>
      </c>
      <c r="L1091" s="182">
        <v>8.9</v>
      </c>
      <c r="M1091" s="182">
        <v>8.9</v>
      </c>
      <c r="N1091" s="182">
        <v>0.02</v>
      </c>
      <c r="O1091" s="182">
        <v>0.02</v>
      </c>
      <c r="P1091" s="182">
        <v>1</v>
      </c>
      <c r="Q1091" s="182">
        <v>2.9</v>
      </c>
      <c r="R1091" s="182">
        <v>0.02</v>
      </c>
    </row>
    <row r="1092" spans="2:18" x14ac:dyDescent="0.2">
      <c r="B1092" s="182" t="s">
        <v>2073</v>
      </c>
      <c r="C1092" s="182" t="s">
        <v>2074</v>
      </c>
      <c r="D1092" s="182" t="s">
        <v>103</v>
      </c>
      <c r="E1092" s="182">
        <v>128</v>
      </c>
      <c r="F1092" s="182">
        <v>0.80114399999999997</v>
      </c>
      <c r="G1092" s="182">
        <v>1.50329</v>
      </c>
      <c r="H1092" s="182">
        <v>2.3568015299999998</v>
      </c>
      <c r="I1092" s="182">
        <v>0.43965307999999997</v>
      </c>
      <c r="J1092" s="182">
        <v>0</v>
      </c>
      <c r="K1092" s="182">
        <v>5</v>
      </c>
      <c r="L1092" s="182">
        <v>234.8</v>
      </c>
      <c r="M1092" s="182">
        <v>234.8</v>
      </c>
      <c r="N1092" s="182">
        <v>1.59</v>
      </c>
      <c r="O1092" s="182">
        <v>1.59</v>
      </c>
      <c r="P1092" s="182"/>
      <c r="Q1092" s="182"/>
      <c r="R1092" s="182"/>
    </row>
    <row r="1093" spans="2:18" x14ac:dyDescent="0.2">
      <c r="B1093" s="182" t="s">
        <v>2091</v>
      </c>
      <c r="C1093" s="182" t="s">
        <v>2092</v>
      </c>
      <c r="D1093" s="182" t="s">
        <v>103</v>
      </c>
      <c r="E1093" s="182">
        <v>30</v>
      </c>
      <c r="F1093" s="182">
        <v>0.971472</v>
      </c>
      <c r="G1093" s="182">
        <v>2.7999299999999998</v>
      </c>
      <c r="H1093" s="182">
        <v>1.32948756</v>
      </c>
      <c r="I1093" s="182">
        <v>0</v>
      </c>
      <c r="J1093" s="182">
        <v>7.4614199999999999E-3</v>
      </c>
      <c r="K1093" s="182"/>
      <c r="L1093" s="182"/>
      <c r="M1093" s="182"/>
      <c r="N1093" s="182"/>
      <c r="O1093" s="182"/>
      <c r="P1093" s="182">
        <v>1</v>
      </c>
      <c r="Q1093" s="182">
        <v>17</v>
      </c>
      <c r="R1093" s="182">
        <v>0.03</v>
      </c>
    </row>
    <row r="1094" spans="2:18" x14ac:dyDescent="0.2">
      <c r="B1094" s="182" t="s">
        <v>2079</v>
      </c>
      <c r="C1094" s="182" t="s">
        <v>2080</v>
      </c>
      <c r="D1094" s="182" t="s">
        <v>103</v>
      </c>
      <c r="E1094" s="182">
        <v>12</v>
      </c>
      <c r="F1094" s="182">
        <v>0.79948399999999997</v>
      </c>
      <c r="G1094" s="182">
        <v>2.0325899999999999</v>
      </c>
      <c r="H1094" s="182">
        <v>0.54909474999999996</v>
      </c>
      <c r="I1094" s="182">
        <v>8.7635100000000004E-3</v>
      </c>
      <c r="J1094" s="182">
        <v>8.7781400000000002E-3</v>
      </c>
      <c r="K1094" s="182">
        <v>1</v>
      </c>
      <c r="L1094" s="182">
        <v>49.9</v>
      </c>
      <c r="M1094" s="182">
        <v>49.9</v>
      </c>
      <c r="N1094" s="182">
        <v>1</v>
      </c>
      <c r="O1094" s="182">
        <v>1</v>
      </c>
      <c r="P1094" s="182">
        <v>1</v>
      </c>
      <c r="Q1094" s="182">
        <v>50</v>
      </c>
      <c r="R1094" s="182">
        <v>0.08</v>
      </c>
    </row>
    <row r="1095" spans="2:18" x14ac:dyDescent="0.2">
      <c r="B1095" s="182" t="s">
        <v>2097</v>
      </c>
      <c r="C1095" s="182" t="s">
        <v>2098</v>
      </c>
      <c r="D1095" s="182" t="s">
        <v>103</v>
      </c>
      <c r="E1095" s="182">
        <v>77</v>
      </c>
      <c r="F1095" s="182"/>
      <c r="G1095" s="182">
        <v>1.1466400000000001</v>
      </c>
      <c r="H1095" s="182">
        <v>0</v>
      </c>
      <c r="I1095" s="182">
        <v>0</v>
      </c>
      <c r="J1095" s="182">
        <v>0.19311904999999999</v>
      </c>
      <c r="K1095" s="182"/>
      <c r="L1095" s="182"/>
      <c r="M1095" s="182"/>
      <c r="N1095" s="182"/>
      <c r="O1095" s="182"/>
      <c r="P1095" s="182">
        <v>1</v>
      </c>
      <c r="Q1095" s="182">
        <v>171.43</v>
      </c>
      <c r="R1095" s="182">
        <v>0.26</v>
      </c>
    </row>
    <row r="1096" spans="2:18" x14ac:dyDescent="0.2">
      <c r="B1096" s="182" t="s">
        <v>2093</v>
      </c>
      <c r="C1096" s="182" t="s">
        <v>2094</v>
      </c>
      <c r="D1096" s="182" t="s">
        <v>103</v>
      </c>
      <c r="E1096" s="182">
        <v>151</v>
      </c>
      <c r="F1096" s="182"/>
      <c r="G1096" s="182">
        <v>1.8237620000000001</v>
      </c>
      <c r="H1096" s="182">
        <v>0</v>
      </c>
      <c r="I1096" s="182">
        <v>0</v>
      </c>
      <c r="J1096" s="182">
        <v>0.1009486</v>
      </c>
      <c r="K1096" s="182"/>
      <c r="L1096" s="182"/>
      <c r="M1096" s="182"/>
      <c r="N1096" s="182"/>
      <c r="O1096" s="182"/>
      <c r="P1096" s="182">
        <v>1</v>
      </c>
      <c r="Q1096" s="182">
        <v>45.7</v>
      </c>
      <c r="R1096" s="182">
        <v>7.0000000000000007E-2</v>
      </c>
    </row>
    <row r="1097" spans="2:18" x14ac:dyDescent="0.2">
      <c r="B1097" s="182" t="s">
        <v>2095</v>
      </c>
      <c r="C1097" s="182" t="s">
        <v>2096</v>
      </c>
      <c r="D1097" s="182" t="s">
        <v>103</v>
      </c>
      <c r="E1097" s="182">
        <v>621</v>
      </c>
      <c r="F1097" s="182"/>
      <c r="G1097" s="182">
        <v>2.71522</v>
      </c>
      <c r="H1097" s="182">
        <v>0</v>
      </c>
      <c r="I1097" s="182">
        <v>0</v>
      </c>
      <c r="J1097" s="182">
        <v>0.15273961999999999</v>
      </c>
      <c r="K1097" s="182"/>
      <c r="L1097" s="182"/>
      <c r="M1097" s="182"/>
      <c r="N1097" s="182"/>
      <c r="O1097" s="182"/>
      <c r="P1097" s="182">
        <v>1</v>
      </c>
      <c r="Q1097" s="182">
        <v>16.809999999999999</v>
      </c>
      <c r="R1097" s="182">
        <v>0.05</v>
      </c>
    </row>
    <row r="1098" spans="2:18" x14ac:dyDescent="0.2">
      <c r="B1098" s="182" t="s">
        <v>2173</v>
      </c>
      <c r="C1098" s="182" t="s">
        <v>2174</v>
      </c>
      <c r="D1098" s="182" t="s">
        <v>103</v>
      </c>
      <c r="E1098" s="182">
        <v>699</v>
      </c>
      <c r="F1098" s="182"/>
      <c r="G1098" s="182">
        <v>6.2062840000000001</v>
      </c>
      <c r="H1098" s="182">
        <v>2.61058162</v>
      </c>
      <c r="I1098" s="182">
        <v>0</v>
      </c>
      <c r="J1098" s="182">
        <v>3.7895225400000001</v>
      </c>
      <c r="K1098" s="182"/>
      <c r="L1098" s="182"/>
      <c r="M1098" s="182"/>
      <c r="N1098" s="182"/>
      <c r="O1098" s="182"/>
      <c r="P1098" s="182">
        <v>3</v>
      </c>
      <c r="Q1098" s="182">
        <v>370.56</v>
      </c>
      <c r="R1098" s="182">
        <v>0.88</v>
      </c>
    </row>
    <row r="1099" spans="2:18" x14ac:dyDescent="0.2">
      <c r="B1099" s="182" t="s">
        <v>2167</v>
      </c>
      <c r="C1099" s="182" t="s">
        <v>2168</v>
      </c>
      <c r="D1099" s="182" t="s">
        <v>103</v>
      </c>
      <c r="E1099" s="182">
        <v>458</v>
      </c>
      <c r="F1099" s="182"/>
      <c r="G1099" s="182">
        <v>3.3881549999999998</v>
      </c>
      <c r="H1099" s="182">
        <v>1.4154146000000001</v>
      </c>
      <c r="I1099" s="182">
        <v>7.7554860000000003E-2</v>
      </c>
      <c r="J1099" s="182">
        <v>0.20365282000000001</v>
      </c>
      <c r="K1099" s="182">
        <v>1</v>
      </c>
      <c r="L1099" s="182">
        <v>11.6</v>
      </c>
      <c r="M1099" s="182">
        <v>11.6</v>
      </c>
      <c r="N1099" s="182">
        <v>7.0000000000000007E-2</v>
      </c>
      <c r="O1099" s="182">
        <v>7.0000000000000007E-2</v>
      </c>
      <c r="P1099" s="182">
        <v>1</v>
      </c>
      <c r="Q1099" s="182">
        <v>30.39</v>
      </c>
      <c r="R1099" s="182">
        <v>0.13</v>
      </c>
    </row>
    <row r="1100" spans="2:18" x14ac:dyDescent="0.2">
      <c r="B1100" s="182" t="s">
        <v>2169</v>
      </c>
      <c r="C1100" s="182" t="s">
        <v>2170</v>
      </c>
      <c r="D1100" s="182" t="s">
        <v>103</v>
      </c>
      <c r="E1100" s="182">
        <v>629</v>
      </c>
      <c r="F1100" s="182">
        <v>4.4092089999999997</v>
      </c>
      <c r="G1100" s="182">
        <v>1.8113589999999999</v>
      </c>
      <c r="H1100" s="182">
        <v>2.0618679200000001</v>
      </c>
      <c r="I1100" s="182">
        <v>2.3854299700000001</v>
      </c>
      <c r="J1100" s="182">
        <v>1.88291078</v>
      </c>
      <c r="K1100" s="182">
        <v>2</v>
      </c>
      <c r="L1100" s="182">
        <v>259.2</v>
      </c>
      <c r="M1100" s="182">
        <v>259.2</v>
      </c>
      <c r="N1100" s="182">
        <v>1.02</v>
      </c>
      <c r="O1100" s="182">
        <v>1.02</v>
      </c>
      <c r="P1100" s="182">
        <v>9</v>
      </c>
      <c r="Q1100" s="182">
        <v>204.61</v>
      </c>
      <c r="R1100" s="182">
        <v>0.43</v>
      </c>
    </row>
    <row r="1101" spans="2:18" x14ac:dyDescent="0.2">
      <c r="B1101" s="182" t="s">
        <v>2175</v>
      </c>
      <c r="C1101" s="182" t="s">
        <v>2176</v>
      </c>
      <c r="D1101" s="182" t="s">
        <v>103</v>
      </c>
      <c r="E1101" s="182">
        <v>800</v>
      </c>
      <c r="F1101" s="182">
        <v>1.8713820000000001</v>
      </c>
      <c r="G1101" s="182">
        <v>5.8647489999999998</v>
      </c>
      <c r="H1101" s="182">
        <v>2.7831977999999999</v>
      </c>
      <c r="I1101" s="182">
        <v>0.1009486</v>
      </c>
      <c r="J1101" s="182">
        <v>0.25983290999999997</v>
      </c>
      <c r="K1101" s="182">
        <v>4</v>
      </c>
      <c r="L1101" s="182">
        <v>8.6</v>
      </c>
      <c r="M1101" s="182">
        <v>8.6</v>
      </c>
      <c r="N1101" s="182">
        <v>0.09</v>
      </c>
      <c r="O1101" s="182">
        <v>0.09</v>
      </c>
      <c r="P1101" s="182">
        <v>2</v>
      </c>
      <c r="Q1101" s="182">
        <v>22.2</v>
      </c>
      <c r="R1101" s="182">
        <v>0.06</v>
      </c>
    </row>
    <row r="1102" spans="2:18" x14ac:dyDescent="0.2">
      <c r="B1102" s="182" t="s">
        <v>2171</v>
      </c>
      <c r="C1102" s="182" t="s">
        <v>2172</v>
      </c>
      <c r="D1102" s="182" t="s">
        <v>103</v>
      </c>
      <c r="E1102" s="182">
        <v>971</v>
      </c>
      <c r="F1102" s="182">
        <v>1.7112799999999999</v>
      </c>
      <c r="G1102" s="182">
        <v>5.2115450000000001</v>
      </c>
      <c r="H1102" s="182">
        <v>3.54625279</v>
      </c>
      <c r="I1102" s="182">
        <v>2.9626220000000002E-2</v>
      </c>
      <c r="J1102" s="182">
        <v>0.10621548</v>
      </c>
      <c r="K1102" s="182">
        <v>1</v>
      </c>
      <c r="L1102" s="182">
        <v>2.1</v>
      </c>
      <c r="M1102" s="182">
        <v>2.1</v>
      </c>
      <c r="N1102" s="182">
        <v>0.01</v>
      </c>
      <c r="O1102" s="182">
        <v>0.01</v>
      </c>
      <c r="P1102" s="182">
        <v>2</v>
      </c>
      <c r="Q1102" s="182">
        <v>7.48</v>
      </c>
      <c r="R1102" s="182">
        <v>0.02</v>
      </c>
    </row>
    <row r="1103" spans="2:18" x14ac:dyDescent="0.2">
      <c r="B1103" s="182" t="s">
        <v>2165</v>
      </c>
      <c r="C1103" s="182" t="s">
        <v>2166</v>
      </c>
      <c r="D1103" s="182" t="s">
        <v>103</v>
      </c>
      <c r="E1103" s="182">
        <v>535</v>
      </c>
      <c r="F1103" s="182"/>
      <c r="G1103" s="182">
        <v>6.3001560000000003</v>
      </c>
      <c r="H1103" s="182">
        <v>1.83647615</v>
      </c>
      <c r="I1103" s="182">
        <v>4.9742800000000002E-3</v>
      </c>
      <c r="J1103" s="182">
        <v>0.68118356999999996</v>
      </c>
      <c r="K1103" s="182">
        <v>1</v>
      </c>
      <c r="L1103" s="182">
        <v>0.6</v>
      </c>
      <c r="M1103" s="182">
        <v>0.6</v>
      </c>
      <c r="N1103" s="182">
        <v>0.01</v>
      </c>
      <c r="O1103" s="182">
        <v>0.01</v>
      </c>
      <c r="P1103" s="182">
        <v>3</v>
      </c>
      <c r="Q1103" s="182">
        <v>87.03</v>
      </c>
      <c r="R1103" s="182">
        <v>0.18</v>
      </c>
    </row>
    <row r="1104" spans="2:18" x14ac:dyDescent="0.2">
      <c r="B1104" s="182" t="s">
        <v>2153</v>
      </c>
      <c r="C1104" s="182" t="s">
        <v>2154</v>
      </c>
      <c r="D1104" s="182" t="s">
        <v>103</v>
      </c>
      <c r="E1104" s="182">
        <v>645</v>
      </c>
      <c r="F1104" s="182">
        <v>5.0254599999999998</v>
      </c>
      <c r="G1104" s="182">
        <v>2.8897759999999999</v>
      </c>
      <c r="H1104" s="182">
        <v>4.1915629499999998</v>
      </c>
      <c r="I1104" s="182">
        <v>1.9794699999999998E-2</v>
      </c>
      <c r="J1104" s="182">
        <v>9.1292639999999994E-2</v>
      </c>
      <c r="K1104" s="182">
        <v>1</v>
      </c>
      <c r="L1104" s="182">
        <v>2.1</v>
      </c>
      <c r="M1104" s="182">
        <v>2.1</v>
      </c>
      <c r="N1104" s="182">
        <v>0.05</v>
      </c>
      <c r="O1104" s="182">
        <v>0.05</v>
      </c>
      <c r="P1104" s="182">
        <v>2</v>
      </c>
      <c r="Q1104" s="182">
        <v>9.67</v>
      </c>
      <c r="R1104" s="182">
        <v>0.05</v>
      </c>
    </row>
    <row r="1105" spans="2:18" x14ac:dyDescent="0.2">
      <c r="B1105" s="182" t="s">
        <v>2149</v>
      </c>
      <c r="C1105" s="182" t="s">
        <v>2150</v>
      </c>
      <c r="D1105" s="182" t="s">
        <v>103</v>
      </c>
      <c r="E1105" s="182">
        <v>385</v>
      </c>
      <c r="F1105" s="182">
        <v>2.9883570000000002</v>
      </c>
      <c r="G1105" s="182">
        <v>2.9365450000000002</v>
      </c>
      <c r="H1105" s="182">
        <v>5.6174564599999997</v>
      </c>
      <c r="I1105" s="182">
        <v>0.39612815000000001</v>
      </c>
      <c r="J1105" s="182">
        <v>2.677332E-2</v>
      </c>
      <c r="K1105" s="182">
        <v>3</v>
      </c>
      <c r="L1105" s="182">
        <v>70.3</v>
      </c>
      <c r="M1105" s="182">
        <v>70.3</v>
      </c>
      <c r="N1105" s="182">
        <v>1.66</v>
      </c>
      <c r="O1105" s="182">
        <v>1.66</v>
      </c>
      <c r="P1105" s="182">
        <v>2</v>
      </c>
      <c r="Q1105" s="182">
        <v>4.75</v>
      </c>
      <c r="R1105" s="182">
        <v>0.01</v>
      </c>
    </row>
    <row r="1106" spans="2:18" x14ac:dyDescent="0.2">
      <c r="B1106" s="182" t="s">
        <v>2147</v>
      </c>
      <c r="C1106" s="182" t="s">
        <v>2148</v>
      </c>
      <c r="D1106" s="182" t="s">
        <v>103</v>
      </c>
      <c r="E1106" s="182">
        <v>44</v>
      </c>
      <c r="F1106" s="182">
        <v>2.341075</v>
      </c>
      <c r="G1106" s="182">
        <v>2.672609</v>
      </c>
      <c r="H1106" s="182">
        <v>1.4580923299999999</v>
      </c>
      <c r="I1106" s="182">
        <v>3.3795800000000001E-3</v>
      </c>
      <c r="J1106" s="182">
        <v>0</v>
      </c>
      <c r="K1106" s="182">
        <v>1</v>
      </c>
      <c r="L1106" s="182">
        <v>5.3</v>
      </c>
      <c r="M1106" s="182">
        <v>5.3</v>
      </c>
      <c r="N1106" s="182">
        <v>0.02</v>
      </c>
      <c r="O1106" s="182">
        <v>0.02</v>
      </c>
      <c r="P1106" s="182"/>
      <c r="Q1106" s="182"/>
      <c r="R1106" s="182"/>
    </row>
    <row r="1107" spans="2:18" x14ac:dyDescent="0.2">
      <c r="B1107" s="182" t="s">
        <v>2159</v>
      </c>
      <c r="C1107" s="182" t="s">
        <v>2160</v>
      </c>
      <c r="D1107" s="182" t="s">
        <v>103</v>
      </c>
      <c r="E1107" s="182">
        <v>107</v>
      </c>
      <c r="F1107" s="182">
        <v>0.48008499999999998</v>
      </c>
      <c r="G1107" s="182">
        <v>2.794</v>
      </c>
      <c r="H1107" s="182">
        <v>2.3484184099999998</v>
      </c>
      <c r="I1107" s="182">
        <v>0</v>
      </c>
      <c r="J1107" s="182">
        <v>6.2324789999999998E-2</v>
      </c>
      <c r="K1107" s="182"/>
      <c r="L1107" s="182"/>
      <c r="M1107" s="182"/>
      <c r="N1107" s="182"/>
      <c r="O1107" s="182"/>
      <c r="P1107" s="182">
        <v>2</v>
      </c>
      <c r="Q1107" s="182">
        <v>39.81</v>
      </c>
      <c r="R1107" s="182">
        <v>7.0000000000000007E-2</v>
      </c>
    </row>
    <row r="1108" spans="2:18" x14ac:dyDescent="0.2">
      <c r="B1108" s="182" t="s">
        <v>2161</v>
      </c>
      <c r="C1108" s="182" t="s">
        <v>2162</v>
      </c>
      <c r="D1108" s="182" t="s">
        <v>103</v>
      </c>
      <c r="E1108" s="182">
        <v>53</v>
      </c>
      <c r="F1108" s="182">
        <v>0.71038000000000001</v>
      </c>
      <c r="G1108" s="182">
        <v>1.2960799999999999</v>
      </c>
      <c r="H1108" s="182">
        <v>4.9115591600000004</v>
      </c>
      <c r="I1108" s="182">
        <v>7.7832800000000001E-3</v>
      </c>
      <c r="J1108" s="182">
        <v>0</v>
      </c>
      <c r="K1108" s="182">
        <v>1</v>
      </c>
      <c r="L1108" s="182">
        <v>10</v>
      </c>
      <c r="M1108" s="182">
        <v>10</v>
      </c>
      <c r="N1108" s="182">
        <v>1</v>
      </c>
      <c r="O1108" s="182">
        <v>1</v>
      </c>
      <c r="P1108" s="182"/>
      <c r="Q1108" s="182"/>
      <c r="R1108" s="182"/>
    </row>
    <row r="1109" spans="2:18" x14ac:dyDescent="0.2">
      <c r="B1109" s="182" t="s">
        <v>2155</v>
      </c>
      <c r="C1109" s="182" t="s">
        <v>2156</v>
      </c>
      <c r="D1109" s="182" t="s">
        <v>103</v>
      </c>
      <c r="E1109" s="182">
        <v>72</v>
      </c>
      <c r="F1109" s="182">
        <v>1.154612</v>
      </c>
      <c r="G1109" s="182">
        <v>1.8740829999999999</v>
      </c>
      <c r="H1109" s="182">
        <v>3.6150325200000002</v>
      </c>
      <c r="I1109" s="182">
        <v>1.2816080000000001E-2</v>
      </c>
      <c r="J1109" s="182">
        <v>0.25544383999999998</v>
      </c>
      <c r="K1109" s="182">
        <v>1</v>
      </c>
      <c r="L1109" s="182">
        <v>12.2</v>
      </c>
      <c r="M1109" s="182">
        <v>12.2</v>
      </c>
      <c r="N1109" s="182">
        <v>0.11</v>
      </c>
      <c r="O1109" s="182">
        <v>0.11</v>
      </c>
      <c r="P1109" s="182">
        <v>3</v>
      </c>
      <c r="Q1109" s="182">
        <v>242.5</v>
      </c>
      <c r="R1109" s="182">
        <v>0.42</v>
      </c>
    </row>
    <row r="1110" spans="2:18" x14ac:dyDescent="0.2">
      <c r="B1110" s="182" t="s">
        <v>2145</v>
      </c>
      <c r="C1110" s="182" t="s">
        <v>2146</v>
      </c>
      <c r="D1110" s="182" t="s">
        <v>103</v>
      </c>
      <c r="E1110" s="182">
        <v>50</v>
      </c>
      <c r="F1110" s="182">
        <v>0.52761100000000005</v>
      </c>
      <c r="G1110" s="182">
        <v>2.332309</v>
      </c>
      <c r="H1110" s="182">
        <v>3.64551662</v>
      </c>
      <c r="I1110" s="182">
        <v>4.9347769999999999E-2</v>
      </c>
      <c r="J1110" s="182">
        <v>0.16590682000000001</v>
      </c>
      <c r="K1110" s="182">
        <v>1</v>
      </c>
      <c r="L1110" s="182">
        <v>67.5</v>
      </c>
      <c r="M1110" s="182">
        <v>67.5</v>
      </c>
      <c r="N1110" s="182">
        <v>1.02</v>
      </c>
      <c r="O1110" s="182">
        <v>1.02</v>
      </c>
      <c r="P1110" s="182">
        <v>1</v>
      </c>
      <c r="Q1110" s="182">
        <v>226.8</v>
      </c>
      <c r="R1110" s="182">
        <v>0.42</v>
      </c>
    </row>
    <row r="1111" spans="2:18" x14ac:dyDescent="0.2">
      <c r="B1111" s="182" t="s">
        <v>2151</v>
      </c>
      <c r="C1111" s="182" t="s">
        <v>2152</v>
      </c>
      <c r="D1111" s="182" t="s">
        <v>103</v>
      </c>
      <c r="E1111" s="182">
        <v>52</v>
      </c>
      <c r="F1111" s="182">
        <v>1.2791889999999999</v>
      </c>
      <c r="G1111" s="182">
        <v>0.63089600000000001</v>
      </c>
      <c r="H1111" s="182">
        <v>3.0295473899999998</v>
      </c>
      <c r="I1111" s="182">
        <v>8.3567879999999997E-2</v>
      </c>
      <c r="J1111" s="182">
        <v>0</v>
      </c>
      <c r="K1111" s="182">
        <v>2</v>
      </c>
      <c r="L1111" s="182">
        <v>109.8</v>
      </c>
      <c r="M1111" s="182">
        <v>109.8</v>
      </c>
      <c r="N1111" s="182">
        <v>0.31</v>
      </c>
      <c r="O1111" s="182">
        <v>0.31</v>
      </c>
      <c r="P1111" s="182"/>
      <c r="Q1111" s="182"/>
      <c r="R1111" s="182"/>
    </row>
    <row r="1112" spans="2:18" x14ac:dyDescent="0.2">
      <c r="B1112" s="182" t="s">
        <v>2157</v>
      </c>
      <c r="C1112" s="182" t="s">
        <v>2158</v>
      </c>
      <c r="D1112" s="182" t="s">
        <v>103</v>
      </c>
      <c r="E1112" s="182">
        <v>487</v>
      </c>
      <c r="F1112" s="182">
        <v>3.651456</v>
      </c>
      <c r="G1112" s="182">
        <v>4.9258139999999999</v>
      </c>
      <c r="H1112" s="182">
        <v>6.7240290800000002</v>
      </c>
      <c r="I1112" s="182">
        <v>0.87411243999999999</v>
      </c>
      <c r="J1112" s="182">
        <v>1.1227239600000001</v>
      </c>
      <c r="K1112" s="182">
        <v>5</v>
      </c>
      <c r="L1112" s="182">
        <v>122.7</v>
      </c>
      <c r="M1112" s="182">
        <v>122.7</v>
      </c>
      <c r="N1112" s="182">
        <v>1.1599999999999999</v>
      </c>
      <c r="O1112" s="182">
        <v>1.1599999999999999</v>
      </c>
      <c r="P1112" s="182">
        <v>5</v>
      </c>
      <c r="Q1112" s="182">
        <v>157.58000000000001</v>
      </c>
      <c r="R1112" s="182">
        <v>0.43</v>
      </c>
    </row>
    <row r="1113" spans="2:18" x14ac:dyDescent="0.2">
      <c r="B1113" s="182" t="s">
        <v>2141</v>
      </c>
      <c r="C1113" s="182" t="s">
        <v>2142</v>
      </c>
      <c r="D1113" s="182" t="s">
        <v>103</v>
      </c>
      <c r="E1113" s="182">
        <v>1429</v>
      </c>
      <c r="F1113" s="182">
        <v>7.0559219999999998</v>
      </c>
      <c r="G1113" s="182">
        <v>0.58608000000000005</v>
      </c>
      <c r="H1113" s="182">
        <v>2.6997475899999999</v>
      </c>
      <c r="I1113" s="182">
        <v>1.23176307</v>
      </c>
      <c r="J1113" s="182">
        <v>3.8974936499999999</v>
      </c>
      <c r="K1113" s="182">
        <v>1</v>
      </c>
      <c r="L1113" s="182">
        <v>58.9</v>
      </c>
      <c r="M1113" s="182">
        <v>58.9</v>
      </c>
      <c r="N1113" s="182">
        <v>1</v>
      </c>
      <c r="O1113" s="182">
        <v>1</v>
      </c>
      <c r="P1113" s="182">
        <v>8</v>
      </c>
      <c r="Q1113" s="182">
        <v>186.42</v>
      </c>
      <c r="R1113" s="182">
        <v>0.59</v>
      </c>
    </row>
    <row r="1114" spans="2:18" x14ac:dyDescent="0.2">
      <c r="B1114" s="182" t="s">
        <v>2139</v>
      </c>
      <c r="C1114" s="182" t="s">
        <v>2140</v>
      </c>
      <c r="D1114" s="182" t="s">
        <v>103</v>
      </c>
      <c r="E1114" s="182">
        <v>1294</v>
      </c>
      <c r="F1114" s="182">
        <v>3.6642570000000001</v>
      </c>
      <c r="G1114" s="182">
        <v>0.82368799999999998</v>
      </c>
      <c r="H1114" s="182">
        <v>2.66735824</v>
      </c>
      <c r="I1114" s="182">
        <v>1.6941810000000002E-2</v>
      </c>
      <c r="J1114" s="182">
        <v>1.5998158</v>
      </c>
      <c r="K1114" s="182">
        <v>1</v>
      </c>
      <c r="L1114" s="182">
        <v>0.9</v>
      </c>
      <c r="M1114" s="182">
        <v>0.9</v>
      </c>
      <c r="N1114" s="182">
        <v>0.02</v>
      </c>
      <c r="O1114" s="182">
        <v>0.02</v>
      </c>
      <c r="P1114" s="182">
        <v>2</v>
      </c>
      <c r="Q1114" s="182">
        <v>84.51</v>
      </c>
      <c r="R1114" s="182">
        <v>0.19</v>
      </c>
    </row>
    <row r="1115" spans="2:18" x14ac:dyDescent="0.2">
      <c r="B1115" s="182" t="s">
        <v>2143</v>
      </c>
      <c r="C1115" s="182" t="s">
        <v>2144</v>
      </c>
      <c r="D1115" s="182" t="s">
        <v>103</v>
      </c>
      <c r="E1115" s="182">
        <v>1325</v>
      </c>
      <c r="F1115" s="182">
        <v>7.7952050000000002</v>
      </c>
      <c r="G1115" s="182">
        <v>0.30136800000000002</v>
      </c>
      <c r="H1115" s="182">
        <v>1.79094054</v>
      </c>
      <c r="I1115" s="182">
        <v>3.5740767</v>
      </c>
      <c r="J1115" s="182">
        <v>2.5087920800000001</v>
      </c>
      <c r="K1115" s="182">
        <v>8</v>
      </c>
      <c r="L1115" s="182">
        <v>184.4</v>
      </c>
      <c r="M1115" s="182">
        <v>183.6</v>
      </c>
      <c r="N1115" s="182">
        <v>3.69</v>
      </c>
      <c r="O1115" s="182">
        <v>3.69</v>
      </c>
      <c r="P1115" s="182">
        <v>3</v>
      </c>
      <c r="Q1115" s="182">
        <v>129.41999999999999</v>
      </c>
      <c r="R1115" s="182">
        <v>0.3</v>
      </c>
    </row>
    <row r="1116" spans="2:18" x14ac:dyDescent="0.2">
      <c r="B1116" s="182" t="s">
        <v>2133</v>
      </c>
      <c r="C1116" s="182" t="s">
        <v>2134</v>
      </c>
      <c r="D1116" s="182" t="s">
        <v>103</v>
      </c>
      <c r="E1116" s="182">
        <v>169</v>
      </c>
      <c r="F1116" s="182">
        <v>0.61362499999999998</v>
      </c>
      <c r="G1116" s="182">
        <v>0.53297700000000003</v>
      </c>
      <c r="H1116" s="182">
        <v>0.26025795000000002</v>
      </c>
      <c r="I1116" s="182">
        <v>0</v>
      </c>
      <c r="J1116" s="182">
        <v>0.16283448</v>
      </c>
      <c r="K1116" s="182"/>
      <c r="L1116" s="182"/>
      <c r="M1116" s="182"/>
      <c r="N1116" s="182"/>
      <c r="O1116" s="182"/>
      <c r="P1116" s="182">
        <v>1</v>
      </c>
      <c r="Q1116" s="182">
        <v>65.86</v>
      </c>
      <c r="R1116" s="182">
        <v>0.31</v>
      </c>
    </row>
    <row r="1117" spans="2:18" x14ac:dyDescent="0.2">
      <c r="B1117" s="182" t="s">
        <v>2137</v>
      </c>
      <c r="C1117" s="182" t="s">
        <v>2138</v>
      </c>
      <c r="D1117" s="182" t="s">
        <v>103</v>
      </c>
      <c r="E1117" s="182">
        <v>541</v>
      </c>
      <c r="F1117" s="182">
        <v>2.8645969999999998</v>
      </c>
      <c r="G1117" s="182">
        <v>0.57316</v>
      </c>
      <c r="H1117" s="182">
        <v>1.0859958599999999</v>
      </c>
      <c r="I1117" s="182">
        <v>0.69890616000000005</v>
      </c>
      <c r="J1117" s="182">
        <v>1.52169037</v>
      </c>
      <c r="K1117" s="182">
        <v>2</v>
      </c>
      <c r="L1117" s="182">
        <v>88.3</v>
      </c>
      <c r="M1117" s="182">
        <v>88.3</v>
      </c>
      <c r="N1117" s="182">
        <v>1.62</v>
      </c>
      <c r="O1117" s="182">
        <v>1.62</v>
      </c>
      <c r="P1117" s="182">
        <v>3</v>
      </c>
      <c r="Q1117" s="182">
        <v>192.26</v>
      </c>
      <c r="R1117" s="182">
        <v>0.45</v>
      </c>
    </row>
    <row r="1118" spans="2:18" x14ac:dyDescent="0.2">
      <c r="B1118" s="182" t="s">
        <v>2135</v>
      </c>
      <c r="C1118" s="182" t="s">
        <v>2136</v>
      </c>
      <c r="D1118" s="182" t="s">
        <v>103</v>
      </c>
      <c r="E1118" s="182">
        <v>1541</v>
      </c>
      <c r="F1118" s="182">
        <v>8.2714750000000006</v>
      </c>
      <c r="G1118" s="182">
        <v>1.3012999999999999</v>
      </c>
      <c r="H1118" s="182">
        <v>3.3517261600000001</v>
      </c>
      <c r="I1118" s="182">
        <v>2.2065271800000001</v>
      </c>
      <c r="J1118" s="182">
        <v>1.3579780800000001</v>
      </c>
      <c r="K1118" s="182">
        <v>10</v>
      </c>
      <c r="L1118" s="182">
        <v>97.9</v>
      </c>
      <c r="M1118" s="182">
        <v>97.9</v>
      </c>
      <c r="N1118" s="182">
        <v>0.82</v>
      </c>
      <c r="O1118" s="182">
        <v>0.82</v>
      </c>
      <c r="P1118" s="182">
        <v>2</v>
      </c>
      <c r="Q1118" s="182">
        <v>60.23</v>
      </c>
      <c r="R1118" s="182">
        <v>0.14000000000000001</v>
      </c>
    </row>
    <row r="1119" spans="2:18" x14ac:dyDescent="0.2">
      <c r="B1119" s="182" t="s">
        <v>1186</v>
      </c>
      <c r="C1119" s="182" t="s">
        <v>1187</v>
      </c>
      <c r="D1119" s="182" t="s">
        <v>103</v>
      </c>
      <c r="E1119" s="182">
        <v>1232</v>
      </c>
      <c r="F1119" s="182">
        <v>0.62959200000000004</v>
      </c>
      <c r="G1119" s="182">
        <v>3.7032370000000001</v>
      </c>
      <c r="H1119" s="182"/>
      <c r="I1119" s="182">
        <v>5.0942720000000001</v>
      </c>
      <c r="J1119" s="182">
        <v>1.031431E-2</v>
      </c>
      <c r="K1119" s="182">
        <v>4</v>
      </c>
      <c r="L1119" s="182">
        <v>282.60000000000002</v>
      </c>
      <c r="M1119" s="182">
        <v>277.10000000000002</v>
      </c>
      <c r="N1119" s="182">
        <v>2.94</v>
      </c>
      <c r="O1119" s="182">
        <v>2.91</v>
      </c>
      <c r="P1119" s="182">
        <v>1</v>
      </c>
      <c r="Q1119" s="182">
        <v>0.56999999999999995</v>
      </c>
      <c r="R1119" s="182">
        <v>0</v>
      </c>
    </row>
    <row r="1120" spans="2:18" x14ac:dyDescent="0.2">
      <c r="B1120" s="182" t="s">
        <v>1129</v>
      </c>
      <c r="C1120" s="182" t="s">
        <v>1130</v>
      </c>
      <c r="D1120" s="182" t="s">
        <v>103</v>
      </c>
      <c r="E1120" s="182">
        <v>2038</v>
      </c>
      <c r="F1120" s="182">
        <v>0.58097100000000002</v>
      </c>
      <c r="G1120" s="182">
        <v>5.37988</v>
      </c>
      <c r="H1120" s="182"/>
      <c r="I1120" s="182">
        <v>2.1156712999999998</v>
      </c>
      <c r="J1120" s="182">
        <v>3.0723500000000002E-3</v>
      </c>
      <c r="K1120" s="182">
        <v>2</v>
      </c>
      <c r="L1120" s="182">
        <v>71</v>
      </c>
      <c r="M1120" s="182">
        <v>71</v>
      </c>
      <c r="N1120" s="182">
        <v>1.93</v>
      </c>
      <c r="O1120" s="182">
        <v>1.93</v>
      </c>
      <c r="P1120" s="182">
        <v>1</v>
      </c>
      <c r="Q1120" s="182">
        <v>0.1</v>
      </c>
      <c r="R1120" s="182">
        <v>0</v>
      </c>
    </row>
    <row r="1121" spans="2:18" x14ac:dyDescent="0.2">
      <c r="B1121" s="182" t="s">
        <v>2103</v>
      </c>
      <c r="C1121" s="182" t="s">
        <v>2104</v>
      </c>
      <c r="D1121" s="182" t="s">
        <v>103</v>
      </c>
      <c r="E1121" s="182">
        <v>38</v>
      </c>
      <c r="F1121" s="182">
        <v>1.470423</v>
      </c>
      <c r="G1121" s="182">
        <v>2.3721139999999998</v>
      </c>
      <c r="H1121" s="182">
        <v>3.7893634399999998</v>
      </c>
      <c r="I1121" s="182">
        <v>3.6677990000000001E-2</v>
      </c>
      <c r="J1121" s="182">
        <v>1.4308366299999999</v>
      </c>
      <c r="K1121" s="182">
        <v>2</v>
      </c>
      <c r="L1121" s="182">
        <v>66</v>
      </c>
      <c r="M1121" s="182">
        <v>66</v>
      </c>
      <c r="N1121" s="182">
        <v>1.1599999999999999</v>
      </c>
      <c r="O1121" s="182">
        <v>1.1599999999999999</v>
      </c>
      <c r="P1121" s="182">
        <v>5</v>
      </c>
      <c r="Q1121" s="182">
        <v>2573.6799999999998</v>
      </c>
      <c r="R1121" s="182">
        <v>5.1100000000000003</v>
      </c>
    </row>
    <row r="1122" spans="2:18" x14ac:dyDescent="0.2">
      <c r="B1122" s="182" t="s">
        <v>2101</v>
      </c>
      <c r="C1122" s="182" t="s">
        <v>2102</v>
      </c>
      <c r="D1122" s="182" t="s">
        <v>103</v>
      </c>
      <c r="E1122" s="182">
        <v>104</v>
      </c>
      <c r="F1122" s="182">
        <v>1.959883</v>
      </c>
      <c r="G1122" s="182">
        <v>1.7166809999999999</v>
      </c>
      <c r="H1122" s="182">
        <v>3.4191722200000001</v>
      </c>
      <c r="I1122" s="182">
        <v>9.4467400000000007E-2</v>
      </c>
      <c r="J1122" s="182">
        <v>0.21769784</v>
      </c>
      <c r="K1122" s="182">
        <v>4</v>
      </c>
      <c r="L1122" s="182">
        <v>62.1</v>
      </c>
      <c r="M1122" s="182">
        <v>62.1</v>
      </c>
      <c r="N1122" s="182">
        <v>0.78</v>
      </c>
      <c r="O1122" s="182">
        <v>0.78</v>
      </c>
      <c r="P1122" s="182">
        <v>3</v>
      </c>
      <c r="Q1122" s="182">
        <v>143.08000000000001</v>
      </c>
      <c r="R1122" s="182">
        <v>0.3</v>
      </c>
    </row>
    <row r="1123" spans="2:18" x14ac:dyDescent="0.2">
      <c r="B1123" s="182" t="s">
        <v>2111</v>
      </c>
      <c r="C1123" s="182" t="s">
        <v>2112</v>
      </c>
      <c r="D1123" s="182" t="s">
        <v>103</v>
      </c>
      <c r="E1123" s="182">
        <v>246</v>
      </c>
      <c r="F1123" s="182">
        <v>2.3630399999999998</v>
      </c>
      <c r="G1123" s="182">
        <v>1.317679</v>
      </c>
      <c r="H1123" s="182">
        <v>2.85788383</v>
      </c>
      <c r="I1123" s="182">
        <v>1.948747E-2</v>
      </c>
      <c r="J1123" s="182">
        <v>0.47972529000000003</v>
      </c>
      <c r="K1123" s="182">
        <v>1</v>
      </c>
      <c r="L1123" s="182">
        <v>5.4</v>
      </c>
      <c r="M1123" s="182">
        <v>5.4</v>
      </c>
      <c r="N1123" s="182">
        <v>0.05</v>
      </c>
      <c r="O1123" s="182">
        <v>0.05</v>
      </c>
      <c r="P1123" s="182">
        <v>2</v>
      </c>
      <c r="Q1123" s="182">
        <v>133.29</v>
      </c>
      <c r="R1123" s="182">
        <v>0.19</v>
      </c>
    </row>
    <row r="1124" spans="2:18" x14ac:dyDescent="0.2">
      <c r="B1124" s="182" t="s">
        <v>2099</v>
      </c>
      <c r="C1124" s="182" t="s">
        <v>2100</v>
      </c>
      <c r="D1124" s="182" t="s">
        <v>103</v>
      </c>
      <c r="E1124" s="182">
        <v>107</v>
      </c>
      <c r="F1124" s="182">
        <v>0.81752599999999997</v>
      </c>
      <c r="G1124" s="182">
        <v>1.81759</v>
      </c>
      <c r="H1124" s="182">
        <v>3.4294606000000001</v>
      </c>
      <c r="I1124" s="182">
        <v>0.1147888</v>
      </c>
      <c r="J1124" s="182">
        <v>0</v>
      </c>
      <c r="K1124" s="182">
        <v>3</v>
      </c>
      <c r="L1124" s="182">
        <v>73.3</v>
      </c>
      <c r="M1124" s="182">
        <v>73.3</v>
      </c>
      <c r="N1124" s="182">
        <v>2.2599999999999998</v>
      </c>
      <c r="O1124" s="182">
        <v>2.2599999999999998</v>
      </c>
      <c r="P1124" s="182"/>
      <c r="Q1124" s="182"/>
      <c r="R1124" s="182"/>
    </row>
    <row r="1125" spans="2:18" x14ac:dyDescent="0.2">
      <c r="B1125" s="182" t="s">
        <v>2105</v>
      </c>
      <c r="C1125" s="182" t="s">
        <v>2106</v>
      </c>
      <c r="D1125" s="182" t="s">
        <v>103</v>
      </c>
      <c r="E1125" s="182">
        <v>211</v>
      </c>
      <c r="F1125" s="182">
        <v>1.6663840000000001</v>
      </c>
      <c r="G1125" s="182">
        <v>1.010961</v>
      </c>
      <c r="H1125" s="182">
        <v>2.3468941999999999</v>
      </c>
      <c r="I1125" s="182">
        <v>3.7497280000000001E-2</v>
      </c>
      <c r="J1125" s="182">
        <v>0</v>
      </c>
      <c r="K1125" s="182">
        <v>1</v>
      </c>
      <c r="L1125" s="182">
        <v>12.1</v>
      </c>
      <c r="M1125" s="182">
        <v>12.1</v>
      </c>
      <c r="N1125" s="182">
        <v>3.96</v>
      </c>
      <c r="O1125" s="182">
        <v>3.96</v>
      </c>
      <c r="P1125" s="182"/>
      <c r="Q1125" s="182"/>
      <c r="R1125" s="182"/>
    </row>
    <row r="1126" spans="2:18" x14ac:dyDescent="0.2">
      <c r="B1126" s="182" t="s">
        <v>2107</v>
      </c>
      <c r="C1126" s="182" t="s">
        <v>2108</v>
      </c>
      <c r="D1126" s="182" t="s">
        <v>103</v>
      </c>
      <c r="E1126" s="182">
        <v>532</v>
      </c>
      <c r="F1126" s="182">
        <v>2.2708189999999999</v>
      </c>
      <c r="G1126" s="182">
        <v>2.8655349999999999</v>
      </c>
      <c r="H1126" s="182">
        <v>4.1746061799999996</v>
      </c>
      <c r="I1126" s="182">
        <v>5.4131999999999997E-4</v>
      </c>
      <c r="J1126" s="182">
        <v>0</v>
      </c>
      <c r="K1126" s="182">
        <v>1</v>
      </c>
      <c r="L1126" s="182">
        <v>0.1</v>
      </c>
      <c r="M1126" s="182">
        <v>0.1</v>
      </c>
      <c r="N1126" s="182">
        <v>0</v>
      </c>
      <c r="O1126" s="182">
        <v>0</v>
      </c>
      <c r="P1126" s="182"/>
      <c r="Q1126" s="182"/>
      <c r="R1126" s="182"/>
    </row>
    <row r="1127" spans="2:18" x14ac:dyDescent="0.2">
      <c r="B1127" s="182" t="s">
        <v>2115</v>
      </c>
      <c r="C1127" s="182" t="s">
        <v>2116</v>
      </c>
      <c r="D1127" s="182" t="s">
        <v>103</v>
      </c>
      <c r="E1127" s="182">
        <v>89</v>
      </c>
      <c r="F1127" s="182">
        <v>1.660379</v>
      </c>
      <c r="G1127" s="182">
        <v>1.822546</v>
      </c>
      <c r="H1127" s="182">
        <v>4.0010373699999997</v>
      </c>
      <c r="I1127" s="182">
        <v>0.33466654000000001</v>
      </c>
      <c r="J1127" s="182">
        <v>0</v>
      </c>
      <c r="K1127" s="182">
        <v>3</v>
      </c>
      <c r="L1127" s="182">
        <v>257</v>
      </c>
      <c r="M1127" s="182">
        <v>257</v>
      </c>
      <c r="N1127" s="182">
        <v>1.38</v>
      </c>
      <c r="O1127" s="182">
        <v>1.38</v>
      </c>
      <c r="P1127" s="182"/>
      <c r="Q1127" s="182"/>
      <c r="R1127" s="182"/>
    </row>
    <row r="1128" spans="2:18" x14ac:dyDescent="0.2">
      <c r="B1128" s="182" t="s">
        <v>2113</v>
      </c>
      <c r="C1128" s="182" t="s">
        <v>2114</v>
      </c>
      <c r="D1128" s="182" t="s">
        <v>103</v>
      </c>
      <c r="E1128" s="182">
        <v>28</v>
      </c>
      <c r="F1128" s="182">
        <v>0.680751</v>
      </c>
      <c r="G1128" s="182">
        <v>2.234213</v>
      </c>
      <c r="H1128" s="182">
        <v>4.2079481599999999</v>
      </c>
      <c r="I1128" s="182">
        <v>0</v>
      </c>
      <c r="J1128" s="182">
        <v>1.2289390000000001E-2</v>
      </c>
      <c r="K1128" s="182"/>
      <c r="L1128" s="182"/>
      <c r="M1128" s="182"/>
      <c r="N1128" s="182"/>
      <c r="O1128" s="182"/>
      <c r="P1128" s="182">
        <v>1</v>
      </c>
      <c r="Q1128" s="182">
        <v>30</v>
      </c>
      <c r="R1128" s="182">
        <v>7.0000000000000007E-2</v>
      </c>
    </row>
    <row r="1129" spans="2:18" x14ac:dyDescent="0.2">
      <c r="B1129" s="182" t="s">
        <v>2109</v>
      </c>
      <c r="C1129" s="182" t="s">
        <v>2110</v>
      </c>
      <c r="D1129" s="182" t="s">
        <v>103</v>
      </c>
      <c r="E1129" s="182">
        <v>137</v>
      </c>
      <c r="F1129" s="182">
        <v>3.711192</v>
      </c>
      <c r="G1129" s="182">
        <v>1.623049</v>
      </c>
      <c r="H1129" s="182">
        <v>3.0259274</v>
      </c>
      <c r="I1129" s="182">
        <v>0.2781207</v>
      </c>
      <c r="J1129" s="182">
        <v>0.30328470000000002</v>
      </c>
      <c r="K1129" s="182">
        <v>3</v>
      </c>
      <c r="L1129" s="182">
        <v>138.80000000000001</v>
      </c>
      <c r="M1129" s="182">
        <v>138.80000000000001</v>
      </c>
      <c r="N1129" s="182">
        <v>1.06</v>
      </c>
      <c r="O1129" s="182">
        <v>1.06</v>
      </c>
      <c r="P1129" s="182">
        <v>3</v>
      </c>
      <c r="Q1129" s="182">
        <v>151.31</v>
      </c>
      <c r="R1129" s="182">
        <v>0.3</v>
      </c>
    </row>
    <row r="1130" spans="2:18" x14ac:dyDescent="0.2">
      <c r="B1130" s="182" t="s">
        <v>2065</v>
      </c>
      <c r="C1130" s="182" t="s">
        <v>2066</v>
      </c>
      <c r="D1130" s="182" t="s">
        <v>103</v>
      </c>
      <c r="E1130" s="182">
        <v>994</v>
      </c>
      <c r="F1130" s="182">
        <v>0.35144399999999998</v>
      </c>
      <c r="G1130" s="182">
        <v>2.0605600000000002</v>
      </c>
      <c r="H1130" s="182">
        <v>3.6184619800000002</v>
      </c>
      <c r="I1130" s="182">
        <v>2.3115800000000001E-3</v>
      </c>
      <c r="J1130" s="182">
        <v>0.93487178999999998</v>
      </c>
      <c r="K1130" s="182">
        <v>1</v>
      </c>
      <c r="L1130" s="182">
        <v>0.2</v>
      </c>
      <c r="M1130" s="182">
        <v>0.2</v>
      </c>
      <c r="N1130" s="182">
        <v>0</v>
      </c>
      <c r="O1130" s="182">
        <v>0</v>
      </c>
      <c r="P1130" s="182">
        <v>2</v>
      </c>
      <c r="Q1130" s="182">
        <v>64.290000000000006</v>
      </c>
      <c r="R1130" s="182">
        <v>0.14000000000000001</v>
      </c>
    </row>
    <row r="1131" spans="2:18" x14ac:dyDescent="0.2">
      <c r="B1131" s="182" t="s">
        <v>2061</v>
      </c>
      <c r="C1131" s="182" t="s">
        <v>2062</v>
      </c>
      <c r="D1131" s="182" t="s">
        <v>103</v>
      </c>
      <c r="E1131" s="182">
        <v>1457</v>
      </c>
      <c r="F1131" s="182">
        <v>2.101931</v>
      </c>
      <c r="G1131" s="182">
        <v>3.7450800000000002</v>
      </c>
      <c r="H1131" s="182">
        <v>2.76262104</v>
      </c>
      <c r="I1131" s="182">
        <v>0.51924154</v>
      </c>
      <c r="J1131" s="182">
        <v>2.32796242</v>
      </c>
      <c r="K1131" s="182">
        <v>2</v>
      </c>
      <c r="L1131" s="182">
        <v>24.4</v>
      </c>
      <c r="M1131" s="182">
        <v>24.4</v>
      </c>
      <c r="N1131" s="182">
        <v>7.0000000000000007E-2</v>
      </c>
      <c r="O1131" s="182">
        <v>7.0000000000000007E-2</v>
      </c>
      <c r="P1131" s="182">
        <v>2</v>
      </c>
      <c r="Q1131" s="182">
        <v>109.21</v>
      </c>
      <c r="R1131" s="182">
        <v>0.23</v>
      </c>
    </row>
    <row r="1132" spans="2:18" x14ac:dyDescent="0.2">
      <c r="B1132" s="182" t="s">
        <v>2055</v>
      </c>
      <c r="C1132" s="182" t="s">
        <v>2056</v>
      </c>
      <c r="D1132" s="182" t="s">
        <v>103</v>
      </c>
      <c r="E1132" s="182">
        <v>208</v>
      </c>
      <c r="F1132" s="182"/>
      <c r="G1132" s="182">
        <v>3.8286370000000001</v>
      </c>
      <c r="H1132" s="182">
        <v>4.3453171099999999</v>
      </c>
      <c r="I1132" s="182">
        <v>0.43080179000000002</v>
      </c>
      <c r="J1132" s="182">
        <v>0.24754351999999999</v>
      </c>
      <c r="K1132" s="182">
        <v>3</v>
      </c>
      <c r="L1132" s="182">
        <v>141.6</v>
      </c>
      <c r="M1132" s="182">
        <v>141.6</v>
      </c>
      <c r="N1132" s="182">
        <v>1.9</v>
      </c>
      <c r="O1132" s="182">
        <v>1.9</v>
      </c>
      <c r="P1132" s="182">
        <v>1</v>
      </c>
      <c r="Q1132" s="182">
        <v>81.349999999999994</v>
      </c>
      <c r="R1132" s="182">
        <v>0.12</v>
      </c>
    </row>
    <row r="1133" spans="2:18" x14ac:dyDescent="0.2">
      <c r="B1133" s="182" t="s">
        <v>2051</v>
      </c>
      <c r="C1133" s="182" t="s">
        <v>2052</v>
      </c>
      <c r="D1133" s="182" t="s">
        <v>103</v>
      </c>
      <c r="E1133" s="182">
        <v>1028</v>
      </c>
      <c r="F1133" s="182">
        <v>4.8449309999999999</v>
      </c>
      <c r="G1133" s="182">
        <v>3.6112850000000001</v>
      </c>
      <c r="H1133" s="182">
        <v>4.3298845300000002</v>
      </c>
      <c r="I1133" s="182">
        <v>2.5955932499999999</v>
      </c>
      <c r="J1133" s="182">
        <v>1.5800649999999999E-2</v>
      </c>
      <c r="K1133" s="182">
        <v>3</v>
      </c>
      <c r="L1133" s="182">
        <v>172.6</v>
      </c>
      <c r="M1133" s="182">
        <v>172.6</v>
      </c>
      <c r="N1133" s="182">
        <v>3.55</v>
      </c>
      <c r="O1133" s="182">
        <v>3.55</v>
      </c>
      <c r="P1133" s="182">
        <v>1</v>
      </c>
      <c r="Q1133" s="182">
        <v>1.05</v>
      </c>
      <c r="R1133" s="182">
        <v>0</v>
      </c>
    </row>
    <row r="1134" spans="2:18" x14ac:dyDescent="0.2">
      <c r="B1134" s="182" t="s">
        <v>2059</v>
      </c>
      <c r="C1134" s="182" t="s">
        <v>2060</v>
      </c>
      <c r="D1134" s="182" t="s">
        <v>103</v>
      </c>
      <c r="E1134" s="182">
        <v>58</v>
      </c>
      <c r="F1134" s="182">
        <v>9.2859999999999998E-2</v>
      </c>
      <c r="G1134" s="182">
        <v>3.551774</v>
      </c>
      <c r="H1134" s="182">
        <v>4.1915629499999998</v>
      </c>
      <c r="I1134" s="182">
        <v>0</v>
      </c>
      <c r="J1134" s="182">
        <v>1.5800649999999999E-2</v>
      </c>
      <c r="K1134" s="182"/>
      <c r="L1134" s="182"/>
      <c r="M1134" s="182"/>
      <c r="N1134" s="182"/>
      <c r="O1134" s="182"/>
      <c r="P1134" s="182">
        <v>1</v>
      </c>
      <c r="Q1134" s="182">
        <v>18.62</v>
      </c>
      <c r="R1134" s="182">
        <v>0.05</v>
      </c>
    </row>
    <row r="1135" spans="2:18" x14ac:dyDescent="0.2">
      <c r="B1135" s="182" t="s">
        <v>2047</v>
      </c>
      <c r="C1135" s="182" t="s">
        <v>2048</v>
      </c>
      <c r="D1135" s="182" t="s">
        <v>103</v>
      </c>
      <c r="E1135" s="182">
        <v>1460</v>
      </c>
      <c r="F1135" s="182">
        <v>4.5743780000000003</v>
      </c>
      <c r="G1135" s="182">
        <v>1.3580289999999999</v>
      </c>
      <c r="H1135" s="182">
        <v>4.0479066599999998</v>
      </c>
      <c r="I1135" s="182">
        <v>5.6851616199999997</v>
      </c>
      <c r="J1135" s="182">
        <v>3.9536737400000002</v>
      </c>
      <c r="K1135" s="182">
        <v>5</v>
      </c>
      <c r="L1135" s="182">
        <v>266.2</v>
      </c>
      <c r="M1135" s="182">
        <v>266.2</v>
      </c>
      <c r="N1135" s="182">
        <v>2.42</v>
      </c>
      <c r="O1135" s="182">
        <v>2.42</v>
      </c>
      <c r="P1135" s="182">
        <v>3</v>
      </c>
      <c r="Q1135" s="182">
        <v>185.1</v>
      </c>
      <c r="R1135" s="182">
        <v>0.39</v>
      </c>
    </row>
    <row r="1136" spans="2:18" x14ac:dyDescent="0.2">
      <c r="B1136" s="182" t="s">
        <v>2057</v>
      </c>
      <c r="C1136" s="182" t="s">
        <v>2058</v>
      </c>
      <c r="D1136" s="182" t="s">
        <v>103</v>
      </c>
      <c r="E1136" s="182">
        <v>952</v>
      </c>
      <c r="F1136" s="182">
        <v>0.46555299999999999</v>
      </c>
      <c r="G1136" s="182">
        <v>6.3642329999999996</v>
      </c>
      <c r="H1136" s="182">
        <v>2.7258496000000001</v>
      </c>
      <c r="I1136" s="182">
        <v>0</v>
      </c>
      <c r="J1136" s="182">
        <v>0.35419790000000001</v>
      </c>
      <c r="K1136" s="182"/>
      <c r="L1136" s="182"/>
      <c r="M1136" s="182"/>
      <c r="N1136" s="182"/>
      <c r="O1136" s="182"/>
      <c r="P1136" s="182">
        <v>3</v>
      </c>
      <c r="Q1136" s="182">
        <v>25.43</v>
      </c>
      <c r="R1136" s="182">
        <v>0.06</v>
      </c>
    </row>
    <row r="1137" spans="2:18" x14ac:dyDescent="0.2">
      <c r="B1137" s="182" t="s">
        <v>2053</v>
      </c>
      <c r="C1137" s="182" t="s">
        <v>2054</v>
      </c>
      <c r="D1137" s="182" t="s">
        <v>103</v>
      </c>
      <c r="E1137" s="182">
        <v>1124</v>
      </c>
      <c r="F1137" s="182">
        <v>6.4403920000000001</v>
      </c>
      <c r="G1137" s="182">
        <v>1.1998200000000001</v>
      </c>
      <c r="H1137" s="182">
        <v>2.6422088700000002</v>
      </c>
      <c r="I1137" s="182">
        <v>7.0157372799999997</v>
      </c>
      <c r="J1137" s="182">
        <v>6.9452634499999997</v>
      </c>
      <c r="K1137" s="182">
        <v>3</v>
      </c>
      <c r="L1137" s="182">
        <v>426.6</v>
      </c>
      <c r="M1137" s="182">
        <v>426.6</v>
      </c>
      <c r="N1137" s="182">
        <v>1.1200000000000001</v>
      </c>
      <c r="O1137" s="182">
        <v>1.1200000000000001</v>
      </c>
      <c r="P1137" s="182">
        <v>6</v>
      </c>
      <c r="Q1137" s="182">
        <v>422.35</v>
      </c>
      <c r="R1137" s="182">
        <v>0.89</v>
      </c>
    </row>
    <row r="1138" spans="2:18" x14ac:dyDescent="0.2">
      <c r="B1138" s="182" t="s">
        <v>2049</v>
      </c>
      <c r="C1138" s="182" t="s">
        <v>2050</v>
      </c>
      <c r="D1138" s="182" t="s">
        <v>103</v>
      </c>
      <c r="E1138" s="182">
        <v>196</v>
      </c>
      <c r="F1138" s="182"/>
      <c r="G1138" s="182">
        <v>1.7030940000000001</v>
      </c>
      <c r="H1138" s="182">
        <v>1.29824136</v>
      </c>
      <c r="I1138" s="182">
        <v>5.2229930000000001E-2</v>
      </c>
      <c r="J1138" s="182">
        <v>0.13693896999999999</v>
      </c>
      <c r="K1138" s="182">
        <v>1</v>
      </c>
      <c r="L1138" s="182">
        <v>18.2</v>
      </c>
      <c r="M1138" s="182">
        <v>18.2</v>
      </c>
      <c r="N1138" s="182">
        <v>7.0000000000000007E-2</v>
      </c>
      <c r="O1138" s="182">
        <v>7.0000000000000007E-2</v>
      </c>
      <c r="P1138" s="182">
        <v>1</v>
      </c>
      <c r="Q1138" s="182">
        <v>47.76</v>
      </c>
      <c r="R1138" s="182">
        <v>0.13</v>
      </c>
    </row>
    <row r="1139" spans="2:18" x14ac:dyDescent="0.2">
      <c r="B1139" s="182" t="s">
        <v>2063</v>
      </c>
      <c r="C1139" s="182" t="s">
        <v>2064</v>
      </c>
      <c r="D1139" s="182" t="s">
        <v>103</v>
      </c>
      <c r="E1139" s="182">
        <v>1234</v>
      </c>
      <c r="F1139" s="182">
        <v>6.0245240000000004</v>
      </c>
      <c r="G1139" s="182">
        <v>6.2344989999999996</v>
      </c>
      <c r="H1139" s="182">
        <v>3.7748834900000001</v>
      </c>
      <c r="I1139" s="182">
        <v>0.17205152000000001</v>
      </c>
      <c r="J1139" s="182">
        <v>0</v>
      </c>
      <c r="K1139" s="182">
        <v>2</v>
      </c>
      <c r="L1139" s="182">
        <v>9.5</v>
      </c>
      <c r="M1139" s="182">
        <v>0.2</v>
      </c>
      <c r="N1139" s="182">
        <v>0.31</v>
      </c>
      <c r="O1139" s="182">
        <v>0.24</v>
      </c>
      <c r="P1139" s="182"/>
      <c r="Q1139" s="182"/>
      <c r="R1139" s="182"/>
    </row>
    <row r="1140" spans="2:18" x14ac:dyDescent="0.2">
      <c r="B1140" s="182" t="s">
        <v>620</v>
      </c>
      <c r="C1140" s="182" t="s">
        <v>621</v>
      </c>
      <c r="D1140" s="182" t="s">
        <v>237</v>
      </c>
      <c r="E1140" s="182">
        <v>408</v>
      </c>
      <c r="F1140" s="182">
        <v>18.370248</v>
      </c>
      <c r="G1140" s="182">
        <v>1.55864</v>
      </c>
      <c r="H1140" s="182">
        <v>2.29507124</v>
      </c>
      <c r="I1140" s="182">
        <v>1.75673967</v>
      </c>
      <c r="J1140" s="182">
        <v>5.5302270000000001E-2</v>
      </c>
      <c r="K1140" s="182">
        <v>3</v>
      </c>
      <c r="L1140" s="182">
        <v>294.3</v>
      </c>
      <c r="M1140" s="182">
        <v>294.3</v>
      </c>
      <c r="N1140" s="182">
        <v>1.81</v>
      </c>
      <c r="O1140" s="182">
        <v>1.81</v>
      </c>
      <c r="P1140" s="182">
        <v>2</v>
      </c>
      <c r="Q1140" s="182">
        <v>9.26</v>
      </c>
      <c r="R1140" s="182">
        <v>0.02</v>
      </c>
    </row>
    <row r="1141" spans="2:18" x14ac:dyDescent="0.2">
      <c r="B1141" s="182" t="s">
        <v>2131</v>
      </c>
      <c r="C1141" s="182" t="s">
        <v>2132</v>
      </c>
      <c r="D1141" s="182" t="s">
        <v>103</v>
      </c>
      <c r="E1141" s="182">
        <v>107</v>
      </c>
      <c r="F1141" s="182">
        <v>0.35175000000000001</v>
      </c>
      <c r="G1141" s="182">
        <v>10.509740000000001</v>
      </c>
      <c r="H1141" s="182">
        <v>0</v>
      </c>
      <c r="I1141" s="182">
        <v>0</v>
      </c>
      <c r="J1141" s="182">
        <v>2.809004E-2</v>
      </c>
      <c r="K1141" s="182"/>
      <c r="L1141" s="182"/>
      <c r="M1141" s="182"/>
      <c r="N1141" s="182"/>
      <c r="O1141" s="182"/>
      <c r="P1141" s="182">
        <v>1</v>
      </c>
      <c r="Q1141" s="182">
        <v>17.940000000000001</v>
      </c>
      <c r="R1141" s="182">
        <v>0.04</v>
      </c>
    </row>
    <row r="1142" spans="2:18" x14ac:dyDescent="0.2">
      <c r="B1142" s="182" t="s">
        <v>2043</v>
      </c>
      <c r="C1142" s="182" t="s">
        <v>2044</v>
      </c>
      <c r="D1142" s="182" t="s">
        <v>103</v>
      </c>
      <c r="E1142" s="182">
        <v>227</v>
      </c>
      <c r="F1142" s="182">
        <v>6.3239900000000002</v>
      </c>
      <c r="G1142" s="182">
        <v>1.2089000000000001</v>
      </c>
      <c r="H1142" s="182">
        <v>3.7360162699999999</v>
      </c>
      <c r="I1142" s="182">
        <v>2.9482800000000002E-3</v>
      </c>
      <c r="J1142" s="182">
        <v>0.14308366</v>
      </c>
      <c r="K1142" s="182">
        <v>1</v>
      </c>
      <c r="L1142" s="182">
        <v>0.9</v>
      </c>
      <c r="M1142" s="182">
        <v>0.9</v>
      </c>
      <c r="N1142" s="182">
        <v>0.89</v>
      </c>
      <c r="O1142" s="182">
        <v>0.89</v>
      </c>
      <c r="P1142" s="182">
        <v>4</v>
      </c>
      <c r="Q1142" s="182">
        <v>43.08</v>
      </c>
      <c r="R1142" s="182">
        <v>0.09</v>
      </c>
    </row>
    <row r="1143" spans="2:18" x14ac:dyDescent="0.2">
      <c r="B1143" s="182" t="s">
        <v>616</v>
      </c>
      <c r="C1143" s="182" t="s">
        <v>617</v>
      </c>
      <c r="D1143" s="182" t="s">
        <v>237</v>
      </c>
      <c r="E1143" s="182">
        <v>429</v>
      </c>
      <c r="F1143" s="182">
        <v>8.0992499999999996</v>
      </c>
      <c r="G1143" s="182">
        <v>9.3806999999999992</v>
      </c>
      <c r="H1143" s="182">
        <v>2.00471025</v>
      </c>
      <c r="I1143" s="182">
        <v>0.58398032</v>
      </c>
      <c r="J1143" s="182">
        <v>2.4530509</v>
      </c>
      <c r="K1143" s="182">
        <v>5</v>
      </c>
      <c r="L1143" s="182">
        <v>93</v>
      </c>
      <c r="M1143" s="182">
        <v>93</v>
      </c>
      <c r="N1143" s="182">
        <v>1.17</v>
      </c>
      <c r="O1143" s="182">
        <v>1.17</v>
      </c>
      <c r="P1143" s="182">
        <v>12</v>
      </c>
      <c r="Q1143" s="182">
        <v>390.84</v>
      </c>
      <c r="R1143" s="182">
        <v>0.78</v>
      </c>
    </row>
    <row r="1144" spans="2:18" x14ac:dyDescent="0.2">
      <c r="B1144" s="182" t="s">
        <v>610</v>
      </c>
      <c r="C1144" s="182" t="s">
        <v>611</v>
      </c>
      <c r="D1144" s="182" t="s">
        <v>237</v>
      </c>
      <c r="E1144" s="182">
        <v>278</v>
      </c>
      <c r="F1144" s="182">
        <v>9.2123799999999996</v>
      </c>
      <c r="G1144" s="182">
        <v>0.85028999999999999</v>
      </c>
      <c r="H1144" s="182">
        <v>1.6105128</v>
      </c>
      <c r="I1144" s="182">
        <v>0.36480775999999998</v>
      </c>
      <c r="J1144" s="182">
        <v>0.96296183000000002</v>
      </c>
      <c r="K1144" s="182">
        <v>5</v>
      </c>
      <c r="L1144" s="182">
        <v>89.7</v>
      </c>
      <c r="M1144" s="182">
        <v>89.7</v>
      </c>
      <c r="N1144" s="182">
        <v>2.06</v>
      </c>
      <c r="O1144" s="182">
        <v>2.06</v>
      </c>
      <c r="P1144" s="182">
        <v>5</v>
      </c>
      <c r="Q1144" s="182">
        <v>236.76</v>
      </c>
      <c r="R1144" s="182">
        <v>0.51</v>
      </c>
    </row>
    <row r="1145" spans="2:18" x14ac:dyDescent="0.2">
      <c r="B1145" s="182" t="s">
        <v>612</v>
      </c>
      <c r="C1145" s="182" t="s">
        <v>613</v>
      </c>
      <c r="D1145" s="182" t="s">
        <v>237</v>
      </c>
      <c r="E1145" s="182">
        <v>125</v>
      </c>
      <c r="F1145" s="182">
        <v>10.89021</v>
      </c>
      <c r="G1145" s="182">
        <v>1.1339900000000001</v>
      </c>
      <c r="H1145" s="182">
        <v>1.63394745</v>
      </c>
      <c r="I1145" s="182">
        <v>0.35486444</v>
      </c>
      <c r="J1145" s="182">
        <v>0</v>
      </c>
      <c r="K1145" s="182">
        <v>7</v>
      </c>
      <c r="L1145" s="182">
        <v>194</v>
      </c>
      <c r="M1145" s="182">
        <v>192.8</v>
      </c>
      <c r="N1145" s="182">
        <v>2.72</v>
      </c>
      <c r="O1145" s="182">
        <v>2.72</v>
      </c>
      <c r="P1145" s="182"/>
      <c r="Q1145" s="182"/>
      <c r="R1145" s="182"/>
    </row>
    <row r="1146" spans="2:18" x14ac:dyDescent="0.2">
      <c r="B1146" s="182" t="s">
        <v>2041</v>
      </c>
      <c r="C1146" s="182" t="s">
        <v>2042</v>
      </c>
      <c r="D1146" s="182" t="s">
        <v>103</v>
      </c>
      <c r="E1146" s="182">
        <v>739</v>
      </c>
      <c r="F1146" s="182">
        <v>4.5211870000000003</v>
      </c>
      <c r="G1146" s="182">
        <v>2.99838</v>
      </c>
      <c r="H1146" s="182">
        <v>5.0963689800000003</v>
      </c>
      <c r="I1146" s="182">
        <v>3.0844478</v>
      </c>
      <c r="J1146" s="182">
        <v>1.01914192</v>
      </c>
      <c r="K1146" s="182">
        <v>5</v>
      </c>
      <c r="L1146" s="182">
        <v>285.3</v>
      </c>
      <c r="M1146" s="182">
        <v>285.3</v>
      </c>
      <c r="N1146" s="182">
        <v>2.77</v>
      </c>
      <c r="O1146" s="182">
        <v>2.77</v>
      </c>
      <c r="P1146" s="182">
        <v>6</v>
      </c>
      <c r="Q1146" s="182">
        <v>94.26</v>
      </c>
      <c r="R1146" s="182">
        <v>0.22</v>
      </c>
    </row>
    <row r="1147" spans="2:18" x14ac:dyDescent="0.2">
      <c r="B1147" s="182" t="s">
        <v>2045</v>
      </c>
      <c r="C1147" s="182" t="s">
        <v>2046</v>
      </c>
      <c r="D1147" s="182" t="s">
        <v>103</v>
      </c>
      <c r="E1147" s="182">
        <v>87</v>
      </c>
      <c r="F1147" s="182">
        <v>0.86956999999999995</v>
      </c>
      <c r="G1147" s="182">
        <v>0.99372000000000005</v>
      </c>
      <c r="H1147" s="182">
        <v>2.1441749799999998</v>
      </c>
      <c r="I1147" s="182">
        <v>1.13193E-3</v>
      </c>
      <c r="J1147" s="182">
        <v>0.27080557999999999</v>
      </c>
      <c r="K1147" s="182">
        <v>1</v>
      </c>
      <c r="L1147" s="182">
        <v>0.9</v>
      </c>
      <c r="M1147" s="182">
        <v>0.9</v>
      </c>
      <c r="N1147" s="182">
        <v>0.89</v>
      </c>
      <c r="O1147" s="182">
        <v>0.89</v>
      </c>
      <c r="P1147" s="182">
        <v>3</v>
      </c>
      <c r="Q1147" s="182">
        <v>212.76</v>
      </c>
      <c r="R1147" s="182">
        <v>0.45</v>
      </c>
    </row>
    <row r="1148" spans="2:18" x14ac:dyDescent="0.2">
      <c r="B1148" s="182" t="s">
        <v>614</v>
      </c>
      <c r="C1148" s="182" t="s">
        <v>615</v>
      </c>
      <c r="D1148" s="182" t="s">
        <v>237</v>
      </c>
      <c r="E1148" s="182">
        <v>547</v>
      </c>
      <c r="F1148" s="182">
        <v>14.589861000000001</v>
      </c>
      <c r="G1148" s="182">
        <v>1.6584300000000001</v>
      </c>
      <c r="H1148" s="182">
        <v>4.4832576299999998</v>
      </c>
      <c r="I1148" s="182">
        <v>2.130162E-2</v>
      </c>
      <c r="J1148" s="182">
        <v>2.0641793499999999</v>
      </c>
      <c r="K1148" s="182">
        <v>1</v>
      </c>
      <c r="L1148" s="182">
        <v>2.7</v>
      </c>
      <c r="M1148" s="182">
        <v>2.7</v>
      </c>
      <c r="N1148" s="182">
        <v>1.33</v>
      </c>
      <c r="O1148" s="182">
        <v>1.33</v>
      </c>
      <c r="P1148" s="182">
        <v>5</v>
      </c>
      <c r="Q1148" s="182">
        <v>257.93</v>
      </c>
      <c r="R1148" s="182">
        <v>0.52</v>
      </c>
    </row>
    <row r="1149" spans="2:18" x14ac:dyDescent="0.2">
      <c r="B1149" s="182" t="s">
        <v>618</v>
      </c>
      <c r="C1149" s="182" t="s">
        <v>619</v>
      </c>
      <c r="D1149" s="182" t="s">
        <v>237</v>
      </c>
      <c r="E1149" s="182">
        <v>970</v>
      </c>
      <c r="F1149" s="182">
        <v>21.282541999999999</v>
      </c>
      <c r="G1149" s="182">
        <v>2.65991</v>
      </c>
      <c r="H1149" s="182">
        <v>6.45843641</v>
      </c>
      <c r="I1149" s="182">
        <v>1.28746121</v>
      </c>
      <c r="J1149" s="182">
        <v>4.3921417700000003</v>
      </c>
      <c r="K1149" s="182">
        <v>10</v>
      </c>
      <c r="L1149" s="182">
        <v>90.7</v>
      </c>
      <c r="M1149" s="182">
        <v>90.7</v>
      </c>
      <c r="N1149" s="182">
        <v>2.0099999999999998</v>
      </c>
      <c r="O1149" s="182">
        <v>2.0099999999999998</v>
      </c>
      <c r="P1149" s="182">
        <v>16</v>
      </c>
      <c r="Q1149" s="182">
        <v>309.49</v>
      </c>
      <c r="R1149" s="182">
        <v>0.64</v>
      </c>
    </row>
    <row r="1150" spans="2:18" x14ac:dyDescent="0.2">
      <c r="B1150" s="182" t="s">
        <v>360</v>
      </c>
      <c r="C1150" s="182" t="s">
        <v>361</v>
      </c>
      <c r="D1150" s="182" t="s">
        <v>237</v>
      </c>
      <c r="E1150" s="182">
        <v>300</v>
      </c>
      <c r="F1150" s="182">
        <v>36.061852999999999</v>
      </c>
      <c r="G1150" s="182">
        <v>0.89356599999999997</v>
      </c>
      <c r="H1150" s="182">
        <v>4.1427883999999997</v>
      </c>
      <c r="I1150" s="182">
        <v>5.4919380100000001</v>
      </c>
      <c r="J1150" s="182">
        <v>0.17731839999999999</v>
      </c>
      <c r="K1150" s="182">
        <v>8</v>
      </c>
      <c r="L1150" s="182">
        <v>1251.3</v>
      </c>
      <c r="M1150" s="182">
        <v>1209.5999999999999</v>
      </c>
      <c r="N1150" s="182">
        <v>4.4400000000000004</v>
      </c>
      <c r="O1150" s="182">
        <v>4.28</v>
      </c>
      <c r="P1150" s="182">
        <v>2</v>
      </c>
      <c r="Q1150" s="182">
        <v>40.4</v>
      </c>
      <c r="R1150" s="182">
        <v>0.09</v>
      </c>
    </row>
    <row r="1151" spans="2:18" x14ac:dyDescent="0.2">
      <c r="B1151" s="182" t="s">
        <v>358</v>
      </c>
      <c r="C1151" s="182" t="s">
        <v>359</v>
      </c>
      <c r="D1151" s="182" t="s">
        <v>237</v>
      </c>
      <c r="E1151" s="182">
        <v>197</v>
      </c>
      <c r="F1151" s="182">
        <v>28.74127</v>
      </c>
      <c r="G1151" s="182">
        <v>0.692079</v>
      </c>
      <c r="H1151" s="182">
        <v>1.0477002099999999</v>
      </c>
      <c r="I1151" s="182">
        <v>1.4059954100000001</v>
      </c>
      <c r="J1151" s="182">
        <v>1.1749538799999999</v>
      </c>
      <c r="K1151" s="182">
        <v>9</v>
      </c>
      <c r="L1151" s="182">
        <v>487.8</v>
      </c>
      <c r="M1151" s="182">
        <v>383.2</v>
      </c>
      <c r="N1151" s="182">
        <v>3.78</v>
      </c>
      <c r="O1151" s="182">
        <v>3.3</v>
      </c>
      <c r="P1151" s="182">
        <v>14</v>
      </c>
      <c r="Q1151" s="182">
        <v>407.66</v>
      </c>
      <c r="R1151" s="182">
        <v>0.94</v>
      </c>
    </row>
    <row r="1152" spans="2:18" x14ac:dyDescent="0.2">
      <c r="B1152" s="182" t="s">
        <v>362</v>
      </c>
      <c r="C1152" s="182" t="s">
        <v>363</v>
      </c>
      <c r="D1152" s="182" t="s">
        <v>237</v>
      </c>
      <c r="E1152" s="182">
        <v>376</v>
      </c>
      <c r="F1152" s="182">
        <v>77.277135000000001</v>
      </c>
      <c r="G1152" s="182">
        <v>0.83060100000000003</v>
      </c>
      <c r="H1152" s="182">
        <v>1.1540134900000001</v>
      </c>
      <c r="I1152" s="182">
        <v>7.1521504399999998</v>
      </c>
      <c r="J1152" s="182">
        <v>3.2307939999999999</v>
      </c>
      <c r="K1152" s="182">
        <v>18</v>
      </c>
      <c r="L1152" s="182">
        <v>1300.2</v>
      </c>
      <c r="M1152" s="182">
        <v>976.8</v>
      </c>
      <c r="N1152" s="182">
        <v>6.42</v>
      </c>
      <c r="O1152" s="182">
        <v>5.58</v>
      </c>
      <c r="P1152" s="182">
        <v>14</v>
      </c>
      <c r="Q1152" s="182">
        <v>587.30999999999995</v>
      </c>
      <c r="R1152" s="182">
        <v>1.2</v>
      </c>
    </row>
    <row r="1153" spans="2:18" x14ac:dyDescent="0.2">
      <c r="B1153" s="182">
        <v>35418</v>
      </c>
      <c r="C1153" s="182" t="s">
        <v>257</v>
      </c>
      <c r="D1153" s="182" t="s">
        <v>237</v>
      </c>
      <c r="E1153" s="182">
        <v>327</v>
      </c>
      <c r="F1153" s="182">
        <v>33.872864999999997</v>
      </c>
      <c r="G1153" s="182">
        <v>0.52542999999999995</v>
      </c>
      <c r="H1153" s="182">
        <v>0.99035200999999995</v>
      </c>
      <c r="I1153" s="182">
        <v>1.7745236099999999</v>
      </c>
      <c r="J1153" s="182">
        <v>1.96937545</v>
      </c>
      <c r="K1153" s="182">
        <v>11</v>
      </c>
      <c r="L1153" s="182">
        <v>370.9</v>
      </c>
      <c r="M1153" s="182">
        <v>370.9</v>
      </c>
      <c r="N1153" s="182">
        <v>2.39</v>
      </c>
      <c r="O1153" s="182">
        <v>2.39</v>
      </c>
      <c r="P1153" s="182">
        <v>9</v>
      </c>
      <c r="Q1153" s="182">
        <v>411.65</v>
      </c>
      <c r="R1153" s="182">
        <v>1.04</v>
      </c>
    </row>
    <row r="1154" spans="2:18" x14ac:dyDescent="0.2">
      <c r="B1154" s="182" t="s">
        <v>608</v>
      </c>
      <c r="C1154" s="182" t="s">
        <v>609</v>
      </c>
      <c r="D1154" s="182" t="s">
        <v>237</v>
      </c>
      <c r="E1154" s="182">
        <v>39</v>
      </c>
      <c r="F1154" s="182">
        <v>5.1541600000000001</v>
      </c>
      <c r="G1154" s="182">
        <v>9.2009999999999995E-2</v>
      </c>
      <c r="H1154" s="182">
        <v>0.11583955999999999</v>
      </c>
      <c r="I1154" s="182">
        <v>0.10018782</v>
      </c>
      <c r="J1154" s="182">
        <v>0.94935572000000001</v>
      </c>
      <c r="K1154" s="182">
        <v>4</v>
      </c>
      <c r="L1154" s="182">
        <v>175.6</v>
      </c>
      <c r="M1154" s="182">
        <v>175.6</v>
      </c>
      <c r="N1154" s="182">
        <v>3.41</v>
      </c>
      <c r="O1154" s="182">
        <v>3.41</v>
      </c>
      <c r="P1154" s="182">
        <v>6</v>
      </c>
      <c r="Q1154" s="182">
        <v>1663.85</v>
      </c>
      <c r="R1154" s="182">
        <v>4.1500000000000004</v>
      </c>
    </row>
    <row r="1155" spans="2:18" x14ac:dyDescent="0.2">
      <c r="B1155" s="182" t="s">
        <v>2039</v>
      </c>
      <c r="C1155" s="182" t="s">
        <v>2040</v>
      </c>
      <c r="D1155" s="182" t="s">
        <v>103</v>
      </c>
      <c r="E1155" s="182">
        <v>988</v>
      </c>
      <c r="F1155" s="182">
        <v>7.4946989999999998</v>
      </c>
      <c r="G1155" s="182">
        <v>5.8900000000000001E-2</v>
      </c>
      <c r="H1155" s="182">
        <v>1.8620065800000001</v>
      </c>
      <c r="I1155" s="182">
        <v>7.6413700000000001E-2</v>
      </c>
      <c r="J1155" s="182">
        <v>1.3364716400000001</v>
      </c>
      <c r="K1155" s="182">
        <v>4</v>
      </c>
      <c r="L1155" s="182">
        <v>5.3</v>
      </c>
      <c r="M1155" s="182">
        <v>5.2</v>
      </c>
      <c r="N1155" s="182">
        <v>0.04</v>
      </c>
      <c r="O1155" s="182">
        <v>0.04</v>
      </c>
      <c r="P1155" s="182">
        <v>2</v>
      </c>
      <c r="Q1155" s="182">
        <v>92.46</v>
      </c>
      <c r="R1155" s="182">
        <v>0.22</v>
      </c>
    </row>
    <row r="1156" spans="2:18" x14ac:dyDescent="0.2">
      <c r="B1156" s="182" t="s">
        <v>604</v>
      </c>
      <c r="C1156" s="182" t="s">
        <v>605</v>
      </c>
      <c r="D1156" s="182" t="s">
        <v>237</v>
      </c>
      <c r="E1156" s="182">
        <v>949</v>
      </c>
      <c r="F1156" s="182">
        <v>11.184151999999999</v>
      </c>
      <c r="G1156" s="182">
        <v>1.7094400000000001</v>
      </c>
      <c r="H1156" s="182">
        <v>2.3188869400000001</v>
      </c>
      <c r="I1156" s="182">
        <v>5.3029907200000004</v>
      </c>
      <c r="J1156" s="182">
        <v>2.84543371</v>
      </c>
      <c r="K1156" s="182">
        <v>9</v>
      </c>
      <c r="L1156" s="182">
        <v>381.9</v>
      </c>
      <c r="M1156" s="182">
        <v>381.9</v>
      </c>
      <c r="N1156" s="182">
        <v>5.07</v>
      </c>
      <c r="O1156" s="182">
        <v>5.07</v>
      </c>
      <c r="P1156" s="182">
        <v>10</v>
      </c>
      <c r="Q1156" s="182">
        <v>204.94</v>
      </c>
      <c r="R1156" s="182">
        <v>0.5</v>
      </c>
    </row>
    <row r="1157" spans="2:18" x14ac:dyDescent="0.2">
      <c r="B1157" s="182" t="s">
        <v>606</v>
      </c>
      <c r="C1157" s="182" t="s">
        <v>607</v>
      </c>
      <c r="D1157" s="182" t="s">
        <v>237</v>
      </c>
      <c r="E1157" s="182">
        <v>829</v>
      </c>
      <c r="F1157" s="182">
        <v>8.2704620000000002</v>
      </c>
      <c r="G1157" s="182">
        <v>0.42215000000000003</v>
      </c>
      <c r="H1157" s="182">
        <v>1.59946232</v>
      </c>
      <c r="I1157" s="182">
        <v>0.14207417999999999</v>
      </c>
      <c r="J1157" s="182">
        <v>0.30065125999999998</v>
      </c>
      <c r="K1157" s="182">
        <v>4</v>
      </c>
      <c r="L1157" s="182">
        <v>11.7</v>
      </c>
      <c r="M1157" s="182">
        <v>11.7</v>
      </c>
      <c r="N1157" s="182">
        <v>0.2</v>
      </c>
      <c r="O1157" s="182">
        <v>0.2</v>
      </c>
      <c r="P1157" s="182">
        <v>4</v>
      </c>
      <c r="Q1157" s="182">
        <v>24.79</v>
      </c>
      <c r="R1157" s="182">
        <v>7.0000000000000007E-2</v>
      </c>
    </row>
    <row r="1158" spans="2:18" x14ac:dyDescent="0.2">
      <c r="B1158" s="182" t="s">
        <v>1661</v>
      </c>
      <c r="C1158" s="182" t="s">
        <v>1662</v>
      </c>
      <c r="D1158" s="182" t="s">
        <v>103</v>
      </c>
      <c r="E1158" s="182">
        <v>61</v>
      </c>
      <c r="F1158" s="182">
        <v>1.4083289999999999</v>
      </c>
      <c r="G1158" s="182">
        <v>0.89550099999999999</v>
      </c>
      <c r="H1158" s="182">
        <v>4.0010373699999997</v>
      </c>
      <c r="I1158" s="182">
        <v>5.3254000000000001E-3</v>
      </c>
      <c r="J1158" s="182">
        <v>0</v>
      </c>
      <c r="K1158" s="182">
        <v>1</v>
      </c>
      <c r="L1158" s="182">
        <v>6</v>
      </c>
      <c r="M1158" s="182">
        <v>6</v>
      </c>
      <c r="N1158" s="182">
        <v>0.11</v>
      </c>
      <c r="O1158" s="182">
        <v>0.11</v>
      </c>
      <c r="P1158" s="182"/>
      <c r="Q1158" s="182"/>
      <c r="R1158" s="182"/>
    </row>
    <row r="1159" spans="2:18" x14ac:dyDescent="0.2">
      <c r="B1159" s="182" t="s">
        <v>1657</v>
      </c>
      <c r="C1159" s="182" t="s">
        <v>1658</v>
      </c>
      <c r="D1159" s="182" t="s">
        <v>103</v>
      </c>
      <c r="E1159" s="182">
        <v>49</v>
      </c>
      <c r="F1159" s="182">
        <v>2.9890479999999999</v>
      </c>
      <c r="G1159" s="182">
        <v>1.32335</v>
      </c>
      <c r="H1159" s="182">
        <v>3.8105117800000001</v>
      </c>
      <c r="I1159" s="182">
        <v>0</v>
      </c>
      <c r="J1159" s="182">
        <v>0.27212229999999998</v>
      </c>
      <c r="K1159" s="182"/>
      <c r="L1159" s="182"/>
      <c r="M1159" s="182"/>
      <c r="N1159" s="182"/>
      <c r="O1159" s="182"/>
      <c r="P1159" s="182">
        <v>4</v>
      </c>
      <c r="Q1159" s="182">
        <v>379.59</v>
      </c>
      <c r="R1159" s="182">
        <v>0.76</v>
      </c>
    </row>
    <row r="1160" spans="2:18" x14ac:dyDescent="0.2">
      <c r="B1160" s="182" t="s">
        <v>1659</v>
      </c>
      <c r="C1160" s="182" t="s">
        <v>1660</v>
      </c>
      <c r="D1160" s="182" t="s">
        <v>103</v>
      </c>
      <c r="E1160" s="182">
        <v>91</v>
      </c>
      <c r="F1160" s="182">
        <v>1.681001</v>
      </c>
      <c r="G1160" s="182">
        <v>2.2746019999999998</v>
      </c>
      <c r="H1160" s="182">
        <v>2.8885584500000001</v>
      </c>
      <c r="I1160" s="182">
        <v>0.11461323</v>
      </c>
      <c r="J1160" s="182">
        <v>2.5456599999999999E-2</v>
      </c>
      <c r="K1160" s="182">
        <v>2</v>
      </c>
      <c r="L1160" s="182">
        <v>86.1</v>
      </c>
      <c r="M1160" s="182">
        <v>86.1</v>
      </c>
      <c r="N1160" s="182">
        <v>0.35</v>
      </c>
      <c r="O1160" s="182">
        <v>0.35</v>
      </c>
      <c r="P1160" s="182">
        <v>3</v>
      </c>
      <c r="Q1160" s="182">
        <v>19.12</v>
      </c>
      <c r="R1160" s="182">
        <v>0.04</v>
      </c>
    </row>
    <row r="1161" spans="2:18" x14ac:dyDescent="0.2">
      <c r="B1161" s="182" t="s">
        <v>1655</v>
      </c>
      <c r="C1161" s="182" t="s">
        <v>1656</v>
      </c>
      <c r="D1161" s="182" t="s">
        <v>103</v>
      </c>
      <c r="E1161" s="182">
        <v>121</v>
      </c>
      <c r="F1161" s="182">
        <v>1.522043</v>
      </c>
      <c r="G1161" s="182">
        <v>0.76927299999999998</v>
      </c>
      <c r="H1161" s="182">
        <v>1.95250623</v>
      </c>
      <c r="I1161" s="182">
        <v>1.7132000000000001E-2</v>
      </c>
      <c r="J1161" s="182">
        <v>0.1198216</v>
      </c>
      <c r="K1161" s="182">
        <v>2</v>
      </c>
      <c r="L1161" s="182">
        <v>9.6999999999999993</v>
      </c>
      <c r="M1161" s="182">
        <v>9.6999999999999993</v>
      </c>
      <c r="N1161" s="182">
        <v>7.0000000000000007E-2</v>
      </c>
      <c r="O1161" s="182">
        <v>7.0000000000000007E-2</v>
      </c>
      <c r="P1161" s="182">
        <v>2</v>
      </c>
      <c r="Q1161" s="182">
        <v>67.69</v>
      </c>
      <c r="R1161" s="182">
        <v>0.17</v>
      </c>
    </row>
    <row r="1162" spans="2:18" x14ac:dyDescent="0.2">
      <c r="B1162" s="182" t="s">
        <v>1663</v>
      </c>
      <c r="C1162" s="182" t="s">
        <v>1664</v>
      </c>
      <c r="D1162" s="182" t="s">
        <v>103</v>
      </c>
      <c r="E1162" s="182">
        <v>323</v>
      </c>
      <c r="F1162" s="182">
        <v>2.7045340000000002</v>
      </c>
      <c r="G1162" s="182">
        <v>0.95781400000000005</v>
      </c>
      <c r="H1162" s="182">
        <v>3.4525142</v>
      </c>
      <c r="I1162" s="182">
        <v>1.606399E-2</v>
      </c>
      <c r="J1162" s="182">
        <v>2.1067530000000001E-2</v>
      </c>
      <c r="K1162" s="182">
        <v>1</v>
      </c>
      <c r="L1162" s="182">
        <v>3.4</v>
      </c>
      <c r="M1162" s="182">
        <v>3.4</v>
      </c>
      <c r="N1162" s="182">
        <v>0.06</v>
      </c>
      <c r="O1162" s="182">
        <v>0.06</v>
      </c>
      <c r="P1162" s="182">
        <v>1</v>
      </c>
      <c r="Q1162" s="182">
        <v>4.46</v>
      </c>
      <c r="R1162" s="182">
        <v>0.01</v>
      </c>
    </row>
    <row r="1163" spans="2:18" x14ac:dyDescent="0.2">
      <c r="B1163" s="182" t="s">
        <v>636</v>
      </c>
      <c r="C1163" s="182" t="s">
        <v>637</v>
      </c>
      <c r="D1163" s="182" t="s">
        <v>237</v>
      </c>
      <c r="E1163" s="182">
        <v>914</v>
      </c>
      <c r="F1163" s="182">
        <v>30.831939999999999</v>
      </c>
      <c r="G1163" s="182">
        <v>2.0392399999999999</v>
      </c>
      <c r="H1163" s="182">
        <v>1.8568623900000001</v>
      </c>
      <c r="I1163" s="182">
        <v>0.32925335999999999</v>
      </c>
      <c r="J1163" s="182">
        <v>2.75765232</v>
      </c>
      <c r="K1163" s="182">
        <v>5</v>
      </c>
      <c r="L1163" s="182">
        <v>24.6</v>
      </c>
      <c r="M1163" s="182">
        <v>24.6</v>
      </c>
      <c r="N1163" s="182">
        <v>0.59</v>
      </c>
      <c r="O1163" s="182">
        <v>0.59</v>
      </c>
      <c r="P1163" s="182">
        <v>14</v>
      </c>
      <c r="Q1163" s="182">
        <v>206.23</v>
      </c>
      <c r="R1163" s="182">
        <v>0.62</v>
      </c>
    </row>
    <row r="1164" spans="2:18" x14ac:dyDescent="0.2">
      <c r="B1164" s="182" t="s">
        <v>634</v>
      </c>
      <c r="C1164" s="182" t="s">
        <v>635</v>
      </c>
      <c r="D1164" s="182" t="s">
        <v>237</v>
      </c>
      <c r="E1164" s="182">
        <v>1214</v>
      </c>
      <c r="F1164" s="182">
        <v>41.782899999999998</v>
      </c>
      <c r="G1164" s="182">
        <v>0.27775</v>
      </c>
      <c r="H1164" s="182">
        <v>1.84333507</v>
      </c>
      <c r="I1164" s="182">
        <v>2.4746451199999999</v>
      </c>
      <c r="J1164" s="182">
        <v>6.1920991399999998</v>
      </c>
      <c r="K1164" s="182">
        <v>10</v>
      </c>
      <c r="L1164" s="182">
        <v>139.30000000000001</v>
      </c>
      <c r="M1164" s="182">
        <v>128.69999999999999</v>
      </c>
      <c r="N1164" s="182">
        <v>2.2400000000000002</v>
      </c>
      <c r="O1164" s="182">
        <v>2.1800000000000002</v>
      </c>
      <c r="P1164" s="182">
        <v>13</v>
      </c>
      <c r="Q1164" s="182">
        <v>348.63</v>
      </c>
      <c r="R1164" s="182">
        <v>1.01</v>
      </c>
    </row>
    <row r="1165" spans="2:18" x14ac:dyDescent="0.2">
      <c r="B1165" s="182">
        <v>4866</v>
      </c>
      <c r="C1165" s="182" t="s">
        <v>673</v>
      </c>
      <c r="D1165" s="182" t="s">
        <v>103</v>
      </c>
      <c r="E1165" s="182">
        <v>1004</v>
      </c>
      <c r="F1165" s="182">
        <v>5.1825150000000004</v>
      </c>
      <c r="G1165" s="182">
        <v>0.983788</v>
      </c>
      <c r="H1165" s="182">
        <v>3.4292700699999998</v>
      </c>
      <c r="I1165" s="182">
        <v>5.6165384500000002</v>
      </c>
      <c r="J1165" s="182">
        <v>3.70437459</v>
      </c>
      <c r="K1165" s="182">
        <v>7</v>
      </c>
      <c r="L1165" s="182">
        <v>382.4</v>
      </c>
      <c r="M1165" s="182">
        <v>382.4</v>
      </c>
      <c r="N1165" s="182">
        <v>3.18</v>
      </c>
      <c r="O1165" s="182">
        <v>3.18</v>
      </c>
      <c r="P1165" s="182">
        <v>3</v>
      </c>
      <c r="Q1165" s="182">
        <v>252.19</v>
      </c>
      <c r="R1165" s="182">
        <v>0.54</v>
      </c>
    </row>
    <row r="1166" spans="2:18" x14ac:dyDescent="0.2">
      <c r="B1166" s="182">
        <v>4874</v>
      </c>
      <c r="C1166" s="182" t="s">
        <v>679</v>
      </c>
      <c r="D1166" s="182" t="s">
        <v>103</v>
      </c>
      <c r="E1166" s="182">
        <v>22</v>
      </c>
      <c r="F1166" s="182">
        <v>0.66869199999999995</v>
      </c>
      <c r="G1166" s="182">
        <v>1.0154799999999999</v>
      </c>
      <c r="H1166" s="182">
        <v>1.3902652200000001</v>
      </c>
      <c r="I1166" s="182">
        <v>2.0290289999999999E-2</v>
      </c>
      <c r="J1166" s="182">
        <v>1.185049E-2</v>
      </c>
      <c r="K1166" s="182">
        <v>1</v>
      </c>
      <c r="L1166" s="182">
        <v>63</v>
      </c>
      <c r="M1166" s="182">
        <v>63</v>
      </c>
      <c r="N1166" s="182">
        <v>1</v>
      </c>
      <c r="O1166" s="182">
        <v>1</v>
      </c>
      <c r="P1166" s="182">
        <v>1</v>
      </c>
      <c r="Q1166" s="182">
        <v>36.82</v>
      </c>
      <c r="R1166" s="182">
        <v>0.05</v>
      </c>
    </row>
    <row r="1167" spans="2:18" x14ac:dyDescent="0.2">
      <c r="B1167" s="182">
        <v>4859</v>
      </c>
      <c r="C1167" s="182" t="s">
        <v>671</v>
      </c>
      <c r="D1167" s="182" t="s">
        <v>103</v>
      </c>
      <c r="E1167" s="182">
        <v>241</v>
      </c>
      <c r="F1167" s="182">
        <v>2.032197</v>
      </c>
      <c r="G1167" s="182">
        <v>0.52352500000000002</v>
      </c>
      <c r="H1167" s="182">
        <v>0.56890940999999995</v>
      </c>
      <c r="I1167" s="182">
        <v>0.22503777999999999</v>
      </c>
      <c r="J1167" s="182">
        <v>0.19882484</v>
      </c>
      <c r="K1167" s="182">
        <v>1</v>
      </c>
      <c r="L1167" s="182">
        <v>63.8</v>
      </c>
      <c r="M1167" s="182">
        <v>63.8</v>
      </c>
      <c r="N1167" s="182">
        <v>1.01</v>
      </c>
      <c r="O1167" s="182">
        <v>1.01</v>
      </c>
      <c r="P1167" s="182">
        <v>2</v>
      </c>
      <c r="Q1167" s="182">
        <v>56.39</v>
      </c>
      <c r="R1167" s="182">
        <v>0.13</v>
      </c>
    </row>
    <row r="1168" spans="2:18" x14ac:dyDescent="0.2">
      <c r="B1168" s="182">
        <v>4870</v>
      </c>
      <c r="C1168" s="182" t="s">
        <v>676</v>
      </c>
      <c r="D1168" s="182" t="s">
        <v>103</v>
      </c>
      <c r="E1168" s="182">
        <v>263</v>
      </c>
      <c r="F1168" s="182">
        <v>3.2377370000000001</v>
      </c>
      <c r="G1168" s="182">
        <v>1.567372</v>
      </c>
      <c r="H1168" s="182">
        <v>3.1690121200000001</v>
      </c>
      <c r="I1168" s="182">
        <v>0.27350474000000002</v>
      </c>
      <c r="J1168" s="182">
        <v>0</v>
      </c>
      <c r="K1168" s="182">
        <v>2</v>
      </c>
      <c r="L1168" s="182">
        <v>71.099999999999994</v>
      </c>
      <c r="M1168" s="182">
        <v>71.099999999999994</v>
      </c>
      <c r="N1168" s="182">
        <v>1.04</v>
      </c>
      <c r="O1168" s="182">
        <v>1.04</v>
      </c>
      <c r="P1168" s="182"/>
      <c r="Q1168" s="182"/>
      <c r="R1168" s="182"/>
    </row>
    <row r="1169" spans="2:18" x14ac:dyDescent="0.2">
      <c r="B1169" s="182">
        <v>4873</v>
      </c>
      <c r="C1169" s="182" t="s">
        <v>678</v>
      </c>
      <c r="D1169" s="182" t="s">
        <v>103</v>
      </c>
      <c r="E1169" s="182">
        <v>1374</v>
      </c>
      <c r="F1169" s="182">
        <v>7.568168</v>
      </c>
      <c r="G1169" s="182">
        <v>1.591685</v>
      </c>
      <c r="H1169" s="182">
        <v>3.1669163400000002</v>
      </c>
      <c r="I1169" s="182">
        <v>1.63323949</v>
      </c>
      <c r="J1169" s="182">
        <v>0.38711592</v>
      </c>
      <c r="K1169" s="182">
        <v>7</v>
      </c>
      <c r="L1169" s="182">
        <v>81.2</v>
      </c>
      <c r="M1169" s="182">
        <v>80.900000000000006</v>
      </c>
      <c r="N1169" s="182">
        <v>1.1399999999999999</v>
      </c>
      <c r="O1169" s="182">
        <v>1.1399999999999999</v>
      </c>
      <c r="P1169" s="182">
        <v>1</v>
      </c>
      <c r="Q1169" s="182">
        <v>19.260000000000002</v>
      </c>
      <c r="R1169" s="182">
        <v>0.03</v>
      </c>
    </row>
    <row r="1170" spans="2:18" x14ac:dyDescent="0.2">
      <c r="B1170" s="182">
        <v>4857</v>
      </c>
      <c r="C1170" s="182" t="s">
        <v>670</v>
      </c>
      <c r="D1170" s="182" t="s">
        <v>103</v>
      </c>
      <c r="E1170" s="182">
        <v>537</v>
      </c>
      <c r="F1170" s="182">
        <v>3.7406259999999998</v>
      </c>
      <c r="G1170" s="182">
        <v>0.50549900000000003</v>
      </c>
      <c r="H1170" s="182">
        <v>1.9808945499999999</v>
      </c>
      <c r="I1170" s="182">
        <v>0.50449043000000005</v>
      </c>
      <c r="J1170" s="182">
        <v>0.19180232999999999</v>
      </c>
      <c r="K1170" s="182">
        <v>1</v>
      </c>
      <c r="L1170" s="182">
        <v>64.2</v>
      </c>
      <c r="M1170" s="182">
        <v>64.2</v>
      </c>
      <c r="N1170" s="182">
        <v>1.02</v>
      </c>
      <c r="O1170" s="182">
        <v>1.02</v>
      </c>
      <c r="P1170" s="182">
        <v>1</v>
      </c>
      <c r="Q1170" s="182">
        <v>24.41</v>
      </c>
      <c r="R1170" s="182">
        <v>0.04</v>
      </c>
    </row>
    <row r="1171" spans="2:18" x14ac:dyDescent="0.2">
      <c r="B1171" s="182">
        <v>4869</v>
      </c>
      <c r="C1171" s="182" t="s">
        <v>675</v>
      </c>
      <c r="D1171" s="182" t="s">
        <v>103</v>
      </c>
      <c r="E1171" s="182">
        <v>1026</v>
      </c>
      <c r="F1171" s="182">
        <v>4.2230809999999996</v>
      </c>
      <c r="G1171" s="182">
        <v>1.8180259999999999</v>
      </c>
      <c r="H1171" s="182">
        <v>2.2491545799999999</v>
      </c>
      <c r="I1171" s="182">
        <v>6.0812144699999999</v>
      </c>
      <c r="J1171" s="182">
        <v>0.55302275000000001</v>
      </c>
      <c r="K1171" s="182">
        <v>3</v>
      </c>
      <c r="L1171" s="182">
        <v>405.1</v>
      </c>
      <c r="M1171" s="182">
        <v>405.1</v>
      </c>
      <c r="N1171" s="182">
        <v>2.59</v>
      </c>
      <c r="O1171" s="182">
        <v>2.59</v>
      </c>
      <c r="P1171" s="182">
        <v>1</v>
      </c>
      <c r="Q1171" s="182">
        <v>36.840000000000003</v>
      </c>
      <c r="R1171" s="182">
        <v>7.0000000000000007E-2</v>
      </c>
    </row>
    <row r="1172" spans="2:18" x14ac:dyDescent="0.2">
      <c r="B1172" s="182">
        <v>4867</v>
      </c>
      <c r="C1172" s="182" t="s">
        <v>674</v>
      </c>
      <c r="D1172" s="182" t="s">
        <v>103</v>
      </c>
      <c r="E1172" s="182">
        <v>80</v>
      </c>
      <c r="F1172" s="182">
        <v>0.35150300000000001</v>
      </c>
      <c r="G1172" s="182">
        <v>0.28614800000000001</v>
      </c>
      <c r="H1172" s="182">
        <v>1.5661203400000001</v>
      </c>
      <c r="I1172" s="182">
        <v>7.4705160000000007E-2</v>
      </c>
      <c r="J1172" s="182">
        <v>0</v>
      </c>
      <c r="K1172" s="182">
        <v>1</v>
      </c>
      <c r="L1172" s="182">
        <v>63.8</v>
      </c>
      <c r="M1172" s="182">
        <v>63.8</v>
      </c>
      <c r="N1172" s="182">
        <v>1.01</v>
      </c>
      <c r="O1172" s="182">
        <v>1.01</v>
      </c>
      <c r="P1172" s="182"/>
      <c r="Q1172" s="182"/>
      <c r="R1172" s="182"/>
    </row>
    <row r="1173" spans="2:18" x14ac:dyDescent="0.2">
      <c r="B1173" s="182">
        <v>4871</v>
      </c>
      <c r="C1173" s="182" t="s">
        <v>677</v>
      </c>
      <c r="D1173" s="182" t="s">
        <v>103</v>
      </c>
      <c r="E1173" s="182">
        <v>440</v>
      </c>
      <c r="F1173" s="182">
        <v>3.425732</v>
      </c>
      <c r="G1173" s="182">
        <v>0.19691</v>
      </c>
      <c r="H1173" s="182">
        <v>1.04903389</v>
      </c>
      <c r="I1173" s="182">
        <v>0.98757581999999999</v>
      </c>
      <c r="J1173" s="182">
        <v>0</v>
      </c>
      <c r="K1173" s="182">
        <v>4</v>
      </c>
      <c r="L1173" s="182">
        <v>153.4</v>
      </c>
      <c r="M1173" s="182">
        <v>153.4</v>
      </c>
      <c r="N1173" s="182">
        <v>1.17</v>
      </c>
      <c r="O1173" s="182">
        <v>1.17</v>
      </c>
      <c r="P1173" s="182"/>
      <c r="Q1173" s="182"/>
      <c r="R1173" s="182"/>
    </row>
    <row r="1174" spans="2:18" x14ac:dyDescent="0.2">
      <c r="B1174" s="182">
        <v>4860</v>
      </c>
      <c r="C1174" s="182" t="s">
        <v>672</v>
      </c>
      <c r="D1174" s="182" t="s">
        <v>103</v>
      </c>
      <c r="E1174" s="182">
        <v>217</v>
      </c>
      <c r="F1174" s="182">
        <v>2.1331419999999999</v>
      </c>
      <c r="G1174" s="182">
        <v>1.2474799999999999</v>
      </c>
      <c r="H1174" s="182">
        <v>2.5860038200000002</v>
      </c>
      <c r="I1174" s="182">
        <v>0.23899454000000001</v>
      </c>
      <c r="J1174" s="182">
        <v>5.179102E-2</v>
      </c>
      <c r="K1174" s="182">
        <v>6</v>
      </c>
      <c r="L1174" s="182">
        <v>75.3</v>
      </c>
      <c r="M1174" s="182">
        <v>75.3</v>
      </c>
      <c r="N1174" s="182">
        <v>1.38</v>
      </c>
      <c r="O1174" s="182">
        <v>1.38</v>
      </c>
      <c r="P1174" s="182">
        <v>2</v>
      </c>
      <c r="Q1174" s="182">
        <v>16.309999999999999</v>
      </c>
      <c r="R1174" s="182">
        <v>0.02</v>
      </c>
    </row>
    <row r="1175" spans="2:18" x14ac:dyDescent="0.2">
      <c r="B1175" s="182">
        <v>7995</v>
      </c>
      <c r="C1175" s="182"/>
      <c r="D1175" s="182" t="s">
        <v>103</v>
      </c>
      <c r="E1175" s="182">
        <v>233</v>
      </c>
      <c r="F1175" s="182"/>
      <c r="G1175" s="182"/>
      <c r="H1175" s="182">
        <v>0</v>
      </c>
      <c r="I1175" s="182">
        <v>6.9804199999999997E-2</v>
      </c>
      <c r="J1175" s="182">
        <v>7.9003200000000006E-3</v>
      </c>
      <c r="K1175" s="182">
        <v>1</v>
      </c>
      <c r="L1175" s="182">
        <v>20.5</v>
      </c>
      <c r="M1175" s="182">
        <v>20.5</v>
      </c>
      <c r="N1175" s="182">
        <v>1.71</v>
      </c>
      <c r="O1175" s="182">
        <v>1.71</v>
      </c>
      <c r="P1175" s="182">
        <v>1</v>
      </c>
      <c r="Q1175" s="182">
        <v>2.3199999999999998</v>
      </c>
      <c r="R1175" s="182">
        <v>0</v>
      </c>
    </row>
    <row r="1176" spans="2:18" x14ac:dyDescent="0.2">
      <c r="B1176" s="182" t="s">
        <v>1686</v>
      </c>
      <c r="C1176" s="182"/>
      <c r="D1176" s="182" t="s">
        <v>103</v>
      </c>
      <c r="E1176" s="182">
        <v>135</v>
      </c>
      <c r="F1176" s="182"/>
      <c r="G1176" s="182"/>
      <c r="H1176" s="182">
        <v>4.5297458700000002</v>
      </c>
      <c r="I1176" s="182">
        <v>1.5127659999999999E-2</v>
      </c>
      <c r="J1176" s="182">
        <v>5.2668799999999998E-3</v>
      </c>
      <c r="K1176" s="182">
        <v>3</v>
      </c>
      <c r="L1176" s="182">
        <v>7.7</v>
      </c>
      <c r="M1176" s="182">
        <v>7.7</v>
      </c>
      <c r="N1176" s="182">
        <v>0.04</v>
      </c>
      <c r="O1176" s="182">
        <v>0.04</v>
      </c>
      <c r="P1176" s="182">
        <v>1</v>
      </c>
      <c r="Q1176" s="182">
        <v>2.67</v>
      </c>
      <c r="R1176" s="182">
        <v>0.01</v>
      </c>
    </row>
    <row r="1177" spans="2:18" x14ac:dyDescent="0.2">
      <c r="B1177" s="182">
        <v>35508</v>
      </c>
      <c r="C1177" s="182"/>
      <c r="D1177" s="182" t="s">
        <v>103</v>
      </c>
      <c r="E1177" s="182">
        <v>95</v>
      </c>
      <c r="F1177" s="182"/>
      <c r="G1177" s="182"/>
      <c r="H1177" s="182">
        <v>0</v>
      </c>
      <c r="I1177" s="182">
        <v>7.1541799999999996E-3</v>
      </c>
      <c r="J1177" s="182">
        <v>4.3890700000000001E-3</v>
      </c>
      <c r="K1177" s="182">
        <v>1</v>
      </c>
      <c r="L1177" s="182">
        <v>5.0999999999999996</v>
      </c>
      <c r="M1177" s="182">
        <v>5.0999999999999996</v>
      </c>
      <c r="N1177" s="182">
        <v>0.01</v>
      </c>
      <c r="O1177" s="182">
        <v>0.01</v>
      </c>
      <c r="P1177" s="182">
        <v>1</v>
      </c>
      <c r="Q1177" s="182">
        <v>3.16</v>
      </c>
      <c r="R1177" s="182">
        <v>0.01</v>
      </c>
    </row>
    <row r="1178" spans="2:18" x14ac:dyDescent="0.2">
      <c r="B1178" s="182">
        <v>35511</v>
      </c>
      <c r="C1178" s="182"/>
      <c r="D1178" s="182" t="s">
        <v>103</v>
      </c>
      <c r="E1178" s="182">
        <v>139</v>
      </c>
      <c r="F1178" s="182"/>
      <c r="G1178" s="182"/>
      <c r="H1178" s="182">
        <v>0</v>
      </c>
      <c r="I1178" s="182">
        <v>0</v>
      </c>
      <c r="J1178" s="182">
        <v>1.316721E-2</v>
      </c>
      <c r="K1178" s="182"/>
      <c r="L1178" s="182"/>
      <c r="M1178" s="182"/>
      <c r="N1178" s="182"/>
      <c r="O1178" s="182"/>
      <c r="P1178" s="182">
        <v>1</v>
      </c>
      <c r="Q1178" s="182">
        <v>6.47</v>
      </c>
      <c r="R1178" s="182">
        <v>0.02</v>
      </c>
    </row>
    <row r="1179" spans="2:18" x14ac:dyDescent="0.2">
      <c r="B1179" s="182">
        <v>16647</v>
      </c>
      <c r="C1179" s="182"/>
      <c r="D1179" s="182" t="s">
        <v>103</v>
      </c>
      <c r="E1179" s="182">
        <v>175</v>
      </c>
      <c r="F1179" s="182"/>
      <c r="G1179" s="182"/>
      <c r="H1179" s="182">
        <v>5.7395833600000001</v>
      </c>
      <c r="I1179" s="182">
        <v>0</v>
      </c>
      <c r="J1179" s="182">
        <v>1.9311910000000002E-2</v>
      </c>
      <c r="K1179" s="182"/>
      <c r="L1179" s="182"/>
      <c r="M1179" s="182"/>
      <c r="N1179" s="182"/>
      <c r="O1179" s="182"/>
      <c r="P1179" s="182">
        <v>1</v>
      </c>
      <c r="Q1179" s="182">
        <v>7.54</v>
      </c>
      <c r="R1179" s="182">
        <v>0.25</v>
      </c>
    </row>
    <row r="1180" spans="2:18" x14ac:dyDescent="0.2">
      <c r="B1180" s="182">
        <v>25747</v>
      </c>
      <c r="C1180" s="182"/>
      <c r="D1180" s="182" t="s">
        <v>103</v>
      </c>
      <c r="E1180" s="182">
        <v>363</v>
      </c>
      <c r="F1180" s="182"/>
      <c r="G1180" s="182"/>
      <c r="H1180" s="182">
        <v>3.43250901</v>
      </c>
      <c r="I1180" s="182">
        <v>0.12170889999999999</v>
      </c>
      <c r="J1180" s="182">
        <v>4.7401949999999998E-2</v>
      </c>
      <c r="K1180" s="182">
        <v>2</v>
      </c>
      <c r="L1180" s="182">
        <v>22.9</v>
      </c>
      <c r="M1180" s="182">
        <v>22.9</v>
      </c>
      <c r="N1180" s="182">
        <v>0.21</v>
      </c>
      <c r="O1180" s="182">
        <v>0.21</v>
      </c>
      <c r="P1180" s="182">
        <v>2</v>
      </c>
      <c r="Q1180" s="182">
        <v>8.93</v>
      </c>
      <c r="R1180" s="182">
        <v>0.02</v>
      </c>
    </row>
    <row r="1181" spans="2:18" x14ac:dyDescent="0.2">
      <c r="B1181" s="182" t="s">
        <v>1041</v>
      </c>
      <c r="C1181" s="182"/>
      <c r="D1181" s="182" t="s">
        <v>103</v>
      </c>
      <c r="E1181" s="182">
        <v>396</v>
      </c>
      <c r="F1181" s="182"/>
      <c r="G1181" s="182"/>
      <c r="H1181" s="182">
        <v>1.9052558900000001</v>
      </c>
      <c r="I1181" s="182">
        <v>7.9504499999999995E-3</v>
      </c>
      <c r="J1181" s="182">
        <v>5.179102E-2</v>
      </c>
      <c r="K1181" s="182">
        <v>2</v>
      </c>
      <c r="L1181" s="182">
        <v>1.4</v>
      </c>
      <c r="M1181" s="182">
        <v>1.4</v>
      </c>
      <c r="N1181" s="182">
        <v>1.38</v>
      </c>
      <c r="O1181" s="182">
        <v>1.38</v>
      </c>
      <c r="P1181" s="182">
        <v>2</v>
      </c>
      <c r="Q1181" s="182">
        <v>8.94</v>
      </c>
      <c r="R1181" s="182">
        <v>0.09</v>
      </c>
    </row>
    <row r="1182" spans="2:18" x14ac:dyDescent="0.2">
      <c r="B1182" s="182" t="s">
        <v>1185</v>
      </c>
      <c r="C1182" s="182"/>
      <c r="D1182" s="182" t="s">
        <v>103</v>
      </c>
      <c r="E1182" s="182">
        <v>383</v>
      </c>
      <c r="F1182" s="182"/>
      <c r="G1182" s="182"/>
      <c r="H1182" s="182"/>
      <c r="I1182" s="182">
        <v>0.43455968</v>
      </c>
      <c r="J1182" s="182">
        <v>5.7935720000000003E-2</v>
      </c>
      <c r="K1182" s="182">
        <v>2</v>
      </c>
      <c r="L1182" s="182">
        <v>77.599999999999994</v>
      </c>
      <c r="M1182" s="182">
        <v>77.599999999999994</v>
      </c>
      <c r="N1182" s="182">
        <v>2.11</v>
      </c>
      <c r="O1182" s="182">
        <v>2.11</v>
      </c>
      <c r="P1182" s="182">
        <v>1</v>
      </c>
      <c r="Q1182" s="182">
        <v>10.34</v>
      </c>
      <c r="R1182" s="182">
        <v>0.17</v>
      </c>
    </row>
    <row r="1183" spans="2:18" x14ac:dyDescent="0.2">
      <c r="B1183" s="182">
        <v>7994</v>
      </c>
      <c r="C1183" s="182"/>
      <c r="D1183" s="182" t="s">
        <v>103</v>
      </c>
      <c r="E1183" s="182">
        <v>608</v>
      </c>
      <c r="F1183" s="182"/>
      <c r="G1183" s="182"/>
      <c r="H1183" s="182">
        <v>0</v>
      </c>
      <c r="I1183" s="182">
        <v>6.0800970000000003E-2</v>
      </c>
      <c r="J1183" s="182">
        <v>0.13518334000000001</v>
      </c>
      <c r="K1183" s="182">
        <v>2</v>
      </c>
      <c r="L1183" s="182">
        <v>6.8</v>
      </c>
      <c r="M1183" s="182">
        <v>6.8</v>
      </c>
      <c r="N1183" s="182">
        <v>0.45</v>
      </c>
      <c r="O1183" s="182">
        <v>0.45</v>
      </c>
      <c r="P1183" s="182">
        <v>1</v>
      </c>
      <c r="Q1183" s="182">
        <v>15.2</v>
      </c>
      <c r="R1183" s="182">
        <v>0.04</v>
      </c>
    </row>
    <row r="1184" spans="2:18" x14ac:dyDescent="0.2">
      <c r="B1184" s="182">
        <v>35519</v>
      </c>
      <c r="C1184" s="182"/>
      <c r="D1184" s="182" t="s">
        <v>103</v>
      </c>
      <c r="E1184" s="182">
        <v>306</v>
      </c>
      <c r="F1184" s="182"/>
      <c r="G1184" s="182"/>
      <c r="H1184" s="182">
        <v>0</v>
      </c>
      <c r="I1184" s="182">
        <v>0</v>
      </c>
      <c r="J1184" s="182">
        <v>9.1292639999999994E-2</v>
      </c>
      <c r="K1184" s="182"/>
      <c r="L1184" s="182"/>
      <c r="M1184" s="182"/>
      <c r="N1184" s="182"/>
      <c r="O1184" s="182"/>
      <c r="P1184" s="182">
        <v>1</v>
      </c>
      <c r="Q1184" s="182">
        <v>20.39</v>
      </c>
      <c r="R1184" s="182">
        <v>0.08</v>
      </c>
    </row>
    <row r="1185" spans="2:18" x14ac:dyDescent="0.2">
      <c r="B1185" s="182">
        <v>35528</v>
      </c>
      <c r="C1185" s="182"/>
      <c r="D1185" s="182" t="s">
        <v>103</v>
      </c>
      <c r="E1185" s="182">
        <v>185</v>
      </c>
      <c r="F1185" s="182"/>
      <c r="G1185" s="182"/>
      <c r="H1185" s="182">
        <v>0</v>
      </c>
      <c r="I1185" s="182">
        <v>0</v>
      </c>
      <c r="J1185" s="182">
        <v>6.3202599999999998E-2</v>
      </c>
      <c r="K1185" s="182"/>
      <c r="L1185" s="182"/>
      <c r="M1185" s="182"/>
      <c r="N1185" s="182"/>
      <c r="O1185" s="182"/>
      <c r="P1185" s="182">
        <v>2</v>
      </c>
      <c r="Q1185" s="182">
        <v>23.35</v>
      </c>
      <c r="R1185" s="182">
        <v>0.09</v>
      </c>
    </row>
    <row r="1186" spans="2:18" x14ac:dyDescent="0.2">
      <c r="B1186" s="182">
        <v>35514</v>
      </c>
      <c r="C1186" s="182"/>
      <c r="D1186" s="182" t="s">
        <v>103</v>
      </c>
      <c r="E1186" s="182">
        <v>44</v>
      </c>
      <c r="F1186" s="182"/>
      <c r="G1186" s="182"/>
      <c r="H1186" s="182">
        <v>0</v>
      </c>
      <c r="I1186" s="182">
        <v>7.2712300000000001E-3</v>
      </c>
      <c r="J1186" s="182">
        <v>1.755628E-2</v>
      </c>
      <c r="K1186" s="182">
        <v>2</v>
      </c>
      <c r="L1186" s="182">
        <v>11.3</v>
      </c>
      <c r="M1186" s="182">
        <v>11.3</v>
      </c>
      <c r="N1186" s="182">
        <v>0.09</v>
      </c>
      <c r="O1186" s="182">
        <v>0.09</v>
      </c>
      <c r="P1186" s="182">
        <v>2</v>
      </c>
      <c r="Q1186" s="182">
        <v>27.27</v>
      </c>
      <c r="R1186" s="182">
        <v>7.0000000000000007E-2</v>
      </c>
    </row>
    <row r="1187" spans="2:18" x14ac:dyDescent="0.2">
      <c r="B1187" s="182">
        <v>2825</v>
      </c>
      <c r="C1187" s="182"/>
      <c r="D1187" s="182" t="s">
        <v>103</v>
      </c>
      <c r="E1187" s="182">
        <v>866</v>
      </c>
      <c r="F1187" s="182"/>
      <c r="G1187" s="182"/>
      <c r="H1187" s="182">
        <v>0</v>
      </c>
      <c r="I1187" s="182">
        <v>0.23953601999999999</v>
      </c>
      <c r="J1187" s="182">
        <v>0.35990369</v>
      </c>
      <c r="K1187" s="182">
        <v>2</v>
      </c>
      <c r="L1187" s="182">
        <v>18.899999999999999</v>
      </c>
      <c r="M1187" s="182">
        <v>18.899999999999999</v>
      </c>
      <c r="N1187" s="182">
        <v>1.46</v>
      </c>
      <c r="O1187" s="182">
        <v>1.46</v>
      </c>
      <c r="P1187" s="182">
        <v>2</v>
      </c>
      <c r="Q1187" s="182">
        <v>28.41</v>
      </c>
      <c r="R1187" s="182">
        <v>0.24</v>
      </c>
    </row>
    <row r="1188" spans="2:18" x14ac:dyDescent="0.2">
      <c r="B1188" s="182">
        <v>35524</v>
      </c>
      <c r="C1188" s="182"/>
      <c r="D1188" s="182" t="s">
        <v>103</v>
      </c>
      <c r="E1188" s="182">
        <v>195</v>
      </c>
      <c r="F1188" s="182"/>
      <c r="G1188" s="182"/>
      <c r="H1188" s="182">
        <v>0</v>
      </c>
      <c r="I1188" s="182">
        <v>0</v>
      </c>
      <c r="J1188" s="182">
        <v>8.3392320000000006E-2</v>
      </c>
      <c r="K1188" s="182"/>
      <c r="L1188" s="182"/>
      <c r="M1188" s="182"/>
      <c r="N1188" s="182"/>
      <c r="O1188" s="182"/>
      <c r="P1188" s="182">
        <v>1</v>
      </c>
      <c r="Q1188" s="182">
        <v>29.23</v>
      </c>
      <c r="R1188" s="182">
        <v>0.1</v>
      </c>
    </row>
    <row r="1189" spans="2:18" x14ac:dyDescent="0.2">
      <c r="B1189" s="182">
        <v>5474</v>
      </c>
      <c r="C1189" s="182"/>
      <c r="D1189" s="182" t="s">
        <v>103</v>
      </c>
      <c r="E1189" s="182">
        <v>171</v>
      </c>
      <c r="F1189" s="182"/>
      <c r="G1189" s="182"/>
      <c r="H1189" s="182">
        <v>4.9607147600000001</v>
      </c>
      <c r="I1189" s="182">
        <v>0</v>
      </c>
      <c r="J1189" s="182">
        <v>7.8125440000000004E-2</v>
      </c>
      <c r="K1189" s="182"/>
      <c r="L1189" s="182"/>
      <c r="M1189" s="182"/>
      <c r="N1189" s="182"/>
      <c r="O1189" s="182"/>
      <c r="P1189" s="182">
        <v>2</v>
      </c>
      <c r="Q1189" s="182">
        <v>31.23</v>
      </c>
      <c r="R1189" s="182">
        <v>0.12</v>
      </c>
    </row>
    <row r="1190" spans="2:18" x14ac:dyDescent="0.2">
      <c r="B1190" s="182" t="s">
        <v>1272</v>
      </c>
      <c r="C1190" s="182"/>
      <c r="D1190" s="182" t="s">
        <v>103</v>
      </c>
      <c r="E1190" s="182">
        <v>611</v>
      </c>
      <c r="F1190" s="182"/>
      <c r="G1190" s="182"/>
      <c r="H1190" s="182">
        <v>0</v>
      </c>
      <c r="I1190" s="182">
        <v>4.5968189999999999E-2</v>
      </c>
      <c r="J1190" s="182">
        <v>0.32303551000000003</v>
      </c>
      <c r="K1190" s="182">
        <v>2</v>
      </c>
      <c r="L1190" s="182">
        <v>5.0999999999999996</v>
      </c>
      <c r="M1190" s="182">
        <v>5.0999999999999996</v>
      </c>
      <c r="N1190" s="182">
        <v>7.0000000000000007E-2</v>
      </c>
      <c r="O1190" s="182">
        <v>7.0000000000000007E-2</v>
      </c>
      <c r="P1190" s="182">
        <v>1</v>
      </c>
      <c r="Q1190" s="182">
        <v>36.14</v>
      </c>
      <c r="R1190" s="182">
        <v>0.08</v>
      </c>
    </row>
    <row r="1191" spans="2:18" x14ac:dyDescent="0.2">
      <c r="B1191" s="182" t="s">
        <v>313</v>
      </c>
      <c r="C1191" s="182"/>
      <c r="D1191" s="182" t="s">
        <v>237</v>
      </c>
      <c r="E1191" s="182">
        <v>1210</v>
      </c>
      <c r="F1191" s="182"/>
      <c r="G1191" s="182"/>
      <c r="H1191" s="182">
        <v>0</v>
      </c>
      <c r="I1191" s="182">
        <v>1.3903694099999999</v>
      </c>
      <c r="J1191" s="182">
        <v>0.67372215999999996</v>
      </c>
      <c r="K1191" s="182">
        <v>7</v>
      </c>
      <c r="L1191" s="182">
        <v>78.5</v>
      </c>
      <c r="M1191" s="182">
        <v>67.8</v>
      </c>
      <c r="N1191" s="182">
        <v>2.5499999999999998</v>
      </c>
      <c r="O1191" s="182">
        <v>2.5</v>
      </c>
      <c r="P1191" s="182">
        <v>3</v>
      </c>
      <c r="Q1191" s="182">
        <v>38.06</v>
      </c>
      <c r="R1191" s="182">
        <v>0.09</v>
      </c>
    </row>
    <row r="1192" spans="2:18" x14ac:dyDescent="0.2">
      <c r="B1192" s="182" t="s">
        <v>507</v>
      </c>
      <c r="C1192" s="182"/>
      <c r="D1192" s="182" t="s">
        <v>237</v>
      </c>
      <c r="E1192" s="182">
        <v>474</v>
      </c>
      <c r="F1192" s="182">
        <v>37.143541999999997</v>
      </c>
      <c r="G1192" s="182"/>
      <c r="H1192" s="182">
        <v>1.0427465499999999</v>
      </c>
      <c r="I1192" s="182">
        <v>1.70752357</v>
      </c>
      <c r="J1192" s="182">
        <v>0.30196798000000002</v>
      </c>
      <c r="K1192" s="182">
        <v>11</v>
      </c>
      <c r="L1192" s="182">
        <v>246.2</v>
      </c>
      <c r="M1192" s="182">
        <v>214.4</v>
      </c>
      <c r="N1192" s="182">
        <v>1.68</v>
      </c>
      <c r="O1192" s="182">
        <v>1.6</v>
      </c>
      <c r="P1192" s="182">
        <v>2</v>
      </c>
      <c r="Q1192" s="182">
        <v>43.54</v>
      </c>
      <c r="R1192" s="182">
        <v>0.09</v>
      </c>
    </row>
    <row r="1193" spans="2:18" x14ac:dyDescent="0.2">
      <c r="B1193" s="182" t="s">
        <v>1668</v>
      </c>
      <c r="C1193" s="182"/>
      <c r="D1193" s="182" t="s">
        <v>103</v>
      </c>
      <c r="E1193" s="182">
        <v>263</v>
      </c>
      <c r="F1193" s="182"/>
      <c r="G1193" s="182"/>
      <c r="H1193" s="182">
        <v>0</v>
      </c>
      <c r="I1193" s="182">
        <v>1.684598</v>
      </c>
      <c r="J1193" s="182">
        <v>0.17731839999999999</v>
      </c>
      <c r="K1193" s="182">
        <v>4</v>
      </c>
      <c r="L1193" s="182">
        <v>437.8</v>
      </c>
      <c r="M1193" s="182">
        <v>437.8</v>
      </c>
      <c r="N1193" s="182">
        <v>1.95</v>
      </c>
      <c r="O1193" s="182">
        <v>1.95</v>
      </c>
      <c r="P1193" s="182">
        <v>2</v>
      </c>
      <c r="Q1193" s="182">
        <v>46.08</v>
      </c>
      <c r="R1193" s="182">
        <v>0.1</v>
      </c>
    </row>
    <row r="1194" spans="2:18" x14ac:dyDescent="0.2">
      <c r="B1194" s="182">
        <v>8636</v>
      </c>
      <c r="C1194" s="182"/>
      <c r="D1194" s="182" t="s">
        <v>237</v>
      </c>
      <c r="E1194" s="182">
        <v>455</v>
      </c>
      <c r="F1194" s="182"/>
      <c r="G1194" s="182"/>
      <c r="H1194" s="182">
        <v>2.2908796800000002</v>
      </c>
      <c r="I1194" s="182">
        <v>2.3781306199999999</v>
      </c>
      <c r="J1194" s="182">
        <v>0.33488600000000002</v>
      </c>
      <c r="K1194" s="182">
        <v>10</v>
      </c>
      <c r="L1194" s="182">
        <v>357.3</v>
      </c>
      <c r="M1194" s="182">
        <v>207.3</v>
      </c>
      <c r="N1194" s="182">
        <v>4.93</v>
      </c>
      <c r="O1194" s="182">
        <v>3.83</v>
      </c>
      <c r="P1194" s="182">
        <v>6</v>
      </c>
      <c r="Q1194" s="182">
        <v>50.31</v>
      </c>
      <c r="R1194" s="182">
        <v>0.14000000000000001</v>
      </c>
    </row>
    <row r="1195" spans="2:18" x14ac:dyDescent="0.2">
      <c r="B1195" s="182">
        <v>2820</v>
      </c>
      <c r="C1195" s="182"/>
      <c r="D1195" s="182" t="s">
        <v>103</v>
      </c>
      <c r="E1195" s="182">
        <v>774</v>
      </c>
      <c r="F1195" s="182"/>
      <c r="G1195" s="182"/>
      <c r="H1195" s="182">
        <v>0</v>
      </c>
      <c r="I1195" s="182">
        <v>8.8992374200000004</v>
      </c>
      <c r="J1195" s="182">
        <v>0.70839580000000002</v>
      </c>
      <c r="K1195" s="182">
        <v>6</v>
      </c>
      <c r="L1195" s="182">
        <v>785.9</v>
      </c>
      <c r="M1195" s="182">
        <v>785.9</v>
      </c>
      <c r="N1195" s="182">
        <v>3.19</v>
      </c>
      <c r="O1195" s="182">
        <v>3.19</v>
      </c>
      <c r="P1195" s="182">
        <v>3</v>
      </c>
      <c r="Q1195" s="182">
        <v>62.56</v>
      </c>
      <c r="R1195" s="182">
        <v>0.14000000000000001</v>
      </c>
    </row>
    <row r="1196" spans="2:18" x14ac:dyDescent="0.2">
      <c r="B1196" s="182">
        <v>46763</v>
      </c>
      <c r="C1196" s="182"/>
      <c r="D1196" s="182" t="s">
        <v>103</v>
      </c>
      <c r="E1196" s="182">
        <v>20</v>
      </c>
      <c r="F1196" s="182"/>
      <c r="G1196" s="182"/>
      <c r="H1196" s="182">
        <v>1.3603527</v>
      </c>
      <c r="I1196" s="182">
        <v>0</v>
      </c>
      <c r="J1196" s="182">
        <v>2.1067530000000001E-2</v>
      </c>
      <c r="K1196" s="182"/>
      <c r="L1196" s="182"/>
      <c r="M1196" s="182"/>
      <c r="N1196" s="182"/>
      <c r="O1196" s="182"/>
      <c r="P1196" s="182">
        <v>2</v>
      </c>
      <c r="Q1196" s="182">
        <v>72</v>
      </c>
      <c r="R1196" s="182">
        <v>0.15</v>
      </c>
    </row>
    <row r="1197" spans="2:18" x14ac:dyDescent="0.2">
      <c r="B1197" s="182" t="s">
        <v>1276</v>
      </c>
      <c r="C1197" s="182"/>
      <c r="D1197" s="182" t="s">
        <v>103</v>
      </c>
      <c r="E1197" s="182">
        <v>320</v>
      </c>
      <c r="F1197" s="182"/>
      <c r="G1197" s="182"/>
      <c r="H1197" s="182">
        <v>0</v>
      </c>
      <c r="I1197" s="182">
        <v>0</v>
      </c>
      <c r="J1197" s="182">
        <v>0.36868182999999999</v>
      </c>
      <c r="K1197" s="182"/>
      <c r="L1197" s="182"/>
      <c r="M1197" s="182"/>
      <c r="N1197" s="182"/>
      <c r="O1197" s="182"/>
      <c r="P1197" s="182">
        <v>1</v>
      </c>
      <c r="Q1197" s="182">
        <v>78.75</v>
      </c>
      <c r="R1197" s="182">
        <v>0.18</v>
      </c>
    </row>
    <row r="1198" spans="2:18" x14ac:dyDescent="0.2">
      <c r="B1198" s="182" t="s">
        <v>492</v>
      </c>
      <c r="C1198" s="182"/>
      <c r="D1198" s="182" t="s">
        <v>237</v>
      </c>
      <c r="E1198" s="182">
        <v>152</v>
      </c>
      <c r="F1198" s="182">
        <v>26.599537000000002</v>
      </c>
      <c r="G1198" s="182"/>
      <c r="H1198" s="182">
        <v>0.45306985</v>
      </c>
      <c r="I1198" s="182">
        <v>0.57449992999999999</v>
      </c>
      <c r="J1198" s="182">
        <v>0.17819621999999999</v>
      </c>
      <c r="K1198" s="182">
        <v>6</v>
      </c>
      <c r="L1198" s="182">
        <v>258.3</v>
      </c>
      <c r="M1198" s="182">
        <v>36.9</v>
      </c>
      <c r="N1198" s="182">
        <v>1.47</v>
      </c>
      <c r="O1198" s="182">
        <v>0.47</v>
      </c>
      <c r="P1198" s="182">
        <v>2</v>
      </c>
      <c r="Q1198" s="182">
        <v>80.13</v>
      </c>
      <c r="R1198" s="182">
        <v>0.19</v>
      </c>
    </row>
    <row r="1199" spans="2:18" x14ac:dyDescent="0.2">
      <c r="B1199" s="182" t="s">
        <v>1793</v>
      </c>
      <c r="C1199" s="182"/>
      <c r="D1199" s="182" t="s">
        <v>103</v>
      </c>
      <c r="E1199" s="182">
        <v>732</v>
      </c>
      <c r="F1199" s="182"/>
      <c r="G1199" s="182"/>
      <c r="H1199" s="182">
        <v>0</v>
      </c>
      <c r="I1199" s="182">
        <v>3.5532442999999998</v>
      </c>
      <c r="J1199" s="182">
        <v>1.04723196</v>
      </c>
      <c r="K1199" s="182">
        <v>4</v>
      </c>
      <c r="L1199" s="182">
        <v>331.8</v>
      </c>
      <c r="M1199" s="182">
        <v>13.4</v>
      </c>
      <c r="N1199" s="182">
        <v>2.69</v>
      </c>
      <c r="O1199" s="182">
        <v>0.12</v>
      </c>
      <c r="P1199" s="182">
        <v>4</v>
      </c>
      <c r="Q1199" s="182">
        <v>97.79</v>
      </c>
      <c r="R1199" s="182">
        <v>0.19</v>
      </c>
    </row>
    <row r="1200" spans="2:18" x14ac:dyDescent="0.2">
      <c r="B1200" s="182" t="s">
        <v>1836</v>
      </c>
      <c r="C1200" s="182"/>
      <c r="D1200" s="182" t="s">
        <v>103</v>
      </c>
      <c r="E1200" s="182">
        <v>1675</v>
      </c>
      <c r="F1200" s="182"/>
      <c r="G1200" s="182"/>
      <c r="H1200" s="182">
        <v>3.60493467</v>
      </c>
      <c r="I1200" s="182">
        <v>0</v>
      </c>
      <c r="J1200" s="182">
        <v>2.4907968999999999</v>
      </c>
      <c r="K1200" s="182"/>
      <c r="L1200" s="182"/>
      <c r="M1200" s="182"/>
      <c r="N1200" s="182"/>
      <c r="O1200" s="182"/>
      <c r="P1200" s="182">
        <v>6</v>
      </c>
      <c r="Q1200" s="182">
        <v>101.64</v>
      </c>
      <c r="R1200" s="182">
        <v>0.24</v>
      </c>
    </row>
    <row r="1201" spans="2:18" x14ac:dyDescent="0.2">
      <c r="B1201" s="182" t="s">
        <v>1273</v>
      </c>
      <c r="C1201" s="182"/>
      <c r="D1201" s="182" t="s">
        <v>103</v>
      </c>
      <c r="E1201" s="182">
        <v>599</v>
      </c>
      <c r="F1201" s="182"/>
      <c r="G1201" s="182"/>
      <c r="H1201" s="182">
        <v>0</v>
      </c>
      <c r="I1201" s="182">
        <v>1.9611240000000001</v>
      </c>
      <c r="J1201" s="182">
        <v>0.99412422</v>
      </c>
      <c r="K1201" s="182">
        <v>3</v>
      </c>
      <c r="L1201" s="182">
        <v>223.8</v>
      </c>
      <c r="M1201" s="182">
        <v>223.8</v>
      </c>
      <c r="N1201" s="182">
        <v>4.03</v>
      </c>
      <c r="O1201" s="182">
        <v>4.03</v>
      </c>
      <c r="P1201" s="182">
        <v>1</v>
      </c>
      <c r="Q1201" s="182">
        <v>113.44</v>
      </c>
      <c r="R1201" s="182">
        <v>0.25</v>
      </c>
    </row>
    <row r="1202" spans="2:18" x14ac:dyDescent="0.2">
      <c r="B1202" s="182">
        <v>2829</v>
      </c>
      <c r="C1202" s="182"/>
      <c r="D1202" s="182" t="s">
        <v>103</v>
      </c>
      <c r="E1202" s="182">
        <v>306</v>
      </c>
      <c r="F1202" s="182"/>
      <c r="G1202" s="182"/>
      <c r="H1202" s="182">
        <v>0</v>
      </c>
      <c r="I1202" s="182">
        <v>0.12783896</v>
      </c>
      <c r="J1202" s="182">
        <v>0.54073335</v>
      </c>
      <c r="K1202" s="182">
        <v>1</v>
      </c>
      <c r="L1202" s="182">
        <v>28.6</v>
      </c>
      <c r="M1202" s="182">
        <v>28.6</v>
      </c>
      <c r="N1202" s="182">
        <v>0.32</v>
      </c>
      <c r="O1202" s="182">
        <v>0.32</v>
      </c>
      <c r="P1202" s="182">
        <v>4</v>
      </c>
      <c r="Q1202" s="182">
        <v>120.78</v>
      </c>
      <c r="R1202" s="182">
        <v>0.52</v>
      </c>
    </row>
    <row r="1203" spans="2:18" x14ac:dyDescent="0.2">
      <c r="B1203" s="182" t="s">
        <v>1794</v>
      </c>
      <c r="C1203" s="182"/>
      <c r="D1203" s="182" t="s">
        <v>103</v>
      </c>
      <c r="E1203" s="182">
        <v>363</v>
      </c>
      <c r="F1203" s="182"/>
      <c r="G1203" s="182"/>
      <c r="H1203" s="182">
        <v>0</v>
      </c>
      <c r="I1203" s="182">
        <v>0.24590492999999999</v>
      </c>
      <c r="J1203" s="182">
        <v>0.66274948</v>
      </c>
      <c r="K1203" s="182">
        <v>2</v>
      </c>
      <c r="L1203" s="182">
        <v>46.3</v>
      </c>
      <c r="M1203" s="182">
        <v>46.3</v>
      </c>
      <c r="N1203" s="182">
        <v>0.42</v>
      </c>
      <c r="O1203" s="182">
        <v>0.42</v>
      </c>
      <c r="P1203" s="182">
        <v>4</v>
      </c>
      <c r="Q1203" s="182">
        <v>124.79</v>
      </c>
      <c r="R1203" s="182">
        <v>0.28000000000000003</v>
      </c>
    </row>
    <row r="1204" spans="2:18" x14ac:dyDescent="0.2">
      <c r="B1204" s="182">
        <v>1112</v>
      </c>
      <c r="C1204" s="182"/>
      <c r="D1204" s="182" t="s">
        <v>103</v>
      </c>
      <c r="E1204" s="182">
        <v>41</v>
      </c>
      <c r="F1204" s="182"/>
      <c r="G1204" s="182"/>
      <c r="H1204" s="182">
        <v>0</v>
      </c>
      <c r="I1204" s="182">
        <v>0</v>
      </c>
      <c r="J1204" s="182">
        <v>7.7247620000000003E-2</v>
      </c>
      <c r="K1204" s="182"/>
      <c r="L1204" s="182"/>
      <c r="M1204" s="182"/>
      <c r="N1204" s="182"/>
      <c r="O1204" s="182"/>
      <c r="P1204" s="182">
        <v>1</v>
      </c>
      <c r="Q1204" s="182">
        <v>128.78</v>
      </c>
      <c r="R1204" s="182">
        <v>0.27</v>
      </c>
    </row>
    <row r="1205" spans="2:18" x14ac:dyDescent="0.2">
      <c r="B1205" s="182">
        <v>1133</v>
      </c>
      <c r="C1205" s="182"/>
      <c r="D1205" s="182" t="s">
        <v>103</v>
      </c>
      <c r="E1205" s="182">
        <v>202</v>
      </c>
      <c r="F1205" s="182"/>
      <c r="G1205" s="182"/>
      <c r="H1205" s="182"/>
      <c r="I1205" s="182">
        <v>0.73224182000000004</v>
      </c>
      <c r="J1205" s="182">
        <v>0.41037799000000003</v>
      </c>
      <c r="K1205" s="182">
        <v>1</v>
      </c>
      <c r="L1205" s="182">
        <v>247.8</v>
      </c>
      <c r="M1205" s="182"/>
      <c r="N1205" s="182">
        <v>3.18</v>
      </c>
      <c r="O1205" s="182"/>
      <c r="P1205" s="182">
        <v>2</v>
      </c>
      <c r="Q1205" s="182">
        <v>138.86000000000001</v>
      </c>
      <c r="R1205" s="182">
        <v>0.28999999999999998</v>
      </c>
    </row>
    <row r="1206" spans="2:18" x14ac:dyDescent="0.2">
      <c r="B1206" s="182" t="s">
        <v>1683</v>
      </c>
      <c r="C1206" s="182"/>
      <c r="D1206" s="182" t="s">
        <v>103</v>
      </c>
      <c r="E1206" s="182">
        <v>6</v>
      </c>
      <c r="F1206" s="182"/>
      <c r="G1206" s="182"/>
      <c r="H1206" s="182">
        <v>1.99499344</v>
      </c>
      <c r="I1206" s="182">
        <v>0</v>
      </c>
      <c r="J1206" s="182">
        <v>1.2289390000000001E-2</v>
      </c>
      <c r="K1206" s="182"/>
      <c r="L1206" s="182"/>
      <c r="M1206" s="182"/>
      <c r="N1206" s="182"/>
      <c r="O1206" s="182"/>
      <c r="P1206" s="182">
        <v>1</v>
      </c>
      <c r="Q1206" s="182">
        <v>140</v>
      </c>
      <c r="R1206" s="182">
        <v>0.33</v>
      </c>
    </row>
    <row r="1207" spans="2:18" x14ac:dyDescent="0.2">
      <c r="B1207" s="182" t="s">
        <v>1667</v>
      </c>
      <c r="C1207" s="182"/>
      <c r="D1207" s="182" t="s">
        <v>103</v>
      </c>
      <c r="E1207" s="182">
        <v>292</v>
      </c>
      <c r="F1207" s="182"/>
      <c r="G1207" s="182"/>
      <c r="H1207" s="182">
        <v>0</v>
      </c>
      <c r="I1207" s="182">
        <v>1.000708E-2</v>
      </c>
      <c r="J1207" s="182">
        <v>0.65221572000000005</v>
      </c>
      <c r="K1207" s="182">
        <v>3</v>
      </c>
      <c r="L1207" s="182">
        <v>2.2999999999999998</v>
      </c>
      <c r="M1207" s="182">
        <v>1</v>
      </c>
      <c r="N1207" s="182">
        <v>0.01</v>
      </c>
      <c r="O1207" s="182">
        <v>0</v>
      </c>
      <c r="P1207" s="182">
        <v>2</v>
      </c>
      <c r="Q1207" s="182">
        <v>152.66999999999999</v>
      </c>
      <c r="R1207" s="182">
        <v>0.28999999999999998</v>
      </c>
    </row>
    <row r="1208" spans="2:18" x14ac:dyDescent="0.2">
      <c r="B1208" s="182">
        <v>25403</v>
      </c>
      <c r="C1208" s="182"/>
      <c r="D1208" s="182" t="s">
        <v>237</v>
      </c>
      <c r="E1208" s="182">
        <v>140</v>
      </c>
      <c r="F1208" s="182"/>
      <c r="G1208" s="182"/>
      <c r="H1208" s="182"/>
      <c r="I1208" s="182">
        <v>8.91254E-3</v>
      </c>
      <c r="J1208" s="182">
        <v>0.31645191</v>
      </c>
      <c r="K1208" s="182">
        <v>2</v>
      </c>
      <c r="L1208" s="182">
        <v>4.4000000000000004</v>
      </c>
      <c r="M1208" s="182">
        <v>4.4000000000000004</v>
      </c>
      <c r="N1208" s="182">
        <v>3.84</v>
      </c>
      <c r="O1208" s="182">
        <v>3.84</v>
      </c>
      <c r="P1208" s="182">
        <v>5</v>
      </c>
      <c r="Q1208" s="182">
        <v>154.5</v>
      </c>
      <c r="R1208" s="182">
        <v>0.34</v>
      </c>
    </row>
    <row r="1209" spans="2:18" x14ac:dyDescent="0.2">
      <c r="B1209" s="182" t="s">
        <v>1837</v>
      </c>
      <c r="C1209" s="182"/>
      <c r="D1209" s="182" t="s">
        <v>103</v>
      </c>
      <c r="E1209" s="182">
        <v>2082</v>
      </c>
      <c r="F1209" s="182"/>
      <c r="G1209" s="182"/>
      <c r="H1209" s="182">
        <v>4.0465729799999997</v>
      </c>
      <c r="I1209" s="182">
        <v>0.70968326999999998</v>
      </c>
      <c r="J1209" s="182">
        <v>4.8924956899999996</v>
      </c>
      <c r="K1209" s="182">
        <v>5</v>
      </c>
      <c r="L1209" s="182">
        <v>23.3</v>
      </c>
      <c r="M1209" s="182">
        <v>23.3</v>
      </c>
      <c r="N1209" s="182">
        <v>1.1599999999999999</v>
      </c>
      <c r="O1209" s="182">
        <v>1.1599999999999999</v>
      </c>
      <c r="P1209" s="182">
        <v>10</v>
      </c>
      <c r="Q1209" s="182">
        <v>160.62</v>
      </c>
      <c r="R1209" s="182">
        <v>0.42</v>
      </c>
    </row>
    <row r="1210" spans="2:18" x14ac:dyDescent="0.2">
      <c r="B1210" s="182" t="s">
        <v>599</v>
      </c>
      <c r="C1210" s="182"/>
      <c r="D1210" s="182" t="s">
        <v>237</v>
      </c>
      <c r="E1210" s="182">
        <v>65</v>
      </c>
      <c r="F1210" s="182">
        <v>30.654038</v>
      </c>
      <c r="G1210" s="182"/>
      <c r="H1210" s="182">
        <v>0.22939281</v>
      </c>
      <c r="I1210" s="182">
        <v>9.9251489999999998E-2</v>
      </c>
      <c r="J1210" s="182">
        <v>0.20891970000000001</v>
      </c>
      <c r="K1210" s="182">
        <v>5</v>
      </c>
      <c r="L1210" s="182">
        <v>104.4</v>
      </c>
      <c r="M1210" s="182">
        <v>104.4</v>
      </c>
      <c r="N1210" s="182">
        <v>0.49</v>
      </c>
      <c r="O1210" s="182">
        <v>0.49</v>
      </c>
      <c r="P1210" s="182">
        <v>2</v>
      </c>
      <c r="Q1210" s="182">
        <v>219.69</v>
      </c>
      <c r="R1210" s="182">
        <v>0.43</v>
      </c>
    </row>
    <row r="1211" spans="2:18" x14ac:dyDescent="0.2">
      <c r="B1211" s="182">
        <v>4354</v>
      </c>
      <c r="C1211" s="182"/>
      <c r="D1211" s="182" t="s">
        <v>103</v>
      </c>
      <c r="E1211" s="182">
        <v>60</v>
      </c>
      <c r="F1211" s="182"/>
      <c r="G1211" s="182"/>
      <c r="H1211" s="182"/>
      <c r="I1211" s="182">
        <v>6.9464339999999999E-2</v>
      </c>
      <c r="J1211" s="182">
        <v>0.20014156999999999</v>
      </c>
      <c r="K1211" s="182">
        <v>1</v>
      </c>
      <c r="L1211" s="182">
        <v>79.099999999999994</v>
      </c>
      <c r="M1211" s="182">
        <v>79.099999999999994</v>
      </c>
      <c r="N1211" s="182">
        <v>0.48</v>
      </c>
      <c r="O1211" s="182">
        <v>0.48</v>
      </c>
      <c r="P1211" s="182">
        <v>3</v>
      </c>
      <c r="Q1211" s="182">
        <v>228</v>
      </c>
      <c r="R1211" s="182">
        <v>0.72</v>
      </c>
    </row>
    <row r="1212" spans="2:18" x14ac:dyDescent="0.2">
      <c r="B1212" s="182" t="s">
        <v>417</v>
      </c>
      <c r="C1212" s="182"/>
      <c r="D1212" s="182" t="s">
        <v>237</v>
      </c>
      <c r="E1212" s="182">
        <v>95</v>
      </c>
      <c r="F1212" s="182">
        <v>31.555197</v>
      </c>
      <c r="G1212" s="182"/>
      <c r="H1212" s="182">
        <v>0.33265768000000001</v>
      </c>
      <c r="I1212" s="182">
        <v>0.35639662</v>
      </c>
      <c r="J1212" s="182">
        <v>0.32566895000000001</v>
      </c>
      <c r="K1212" s="182">
        <v>10</v>
      </c>
      <c r="L1212" s="182">
        <v>256.39999999999998</v>
      </c>
      <c r="M1212" s="182">
        <v>256.39999999999998</v>
      </c>
      <c r="N1212" s="182">
        <v>2.97</v>
      </c>
      <c r="O1212" s="182">
        <v>2.97</v>
      </c>
      <c r="P1212" s="182">
        <v>7</v>
      </c>
      <c r="Q1212" s="182">
        <v>234.32</v>
      </c>
      <c r="R1212" s="182">
        <v>0.56000000000000005</v>
      </c>
    </row>
    <row r="1213" spans="2:18" x14ac:dyDescent="0.2">
      <c r="B1213" s="182">
        <v>1125</v>
      </c>
      <c r="C1213" s="182"/>
      <c r="D1213" s="182" t="s">
        <v>103</v>
      </c>
      <c r="E1213" s="182">
        <v>685</v>
      </c>
      <c r="F1213" s="182"/>
      <c r="G1213" s="182"/>
      <c r="H1213" s="182"/>
      <c r="I1213" s="182">
        <v>1.6859175799999999</v>
      </c>
      <c r="J1213" s="182">
        <v>2.3858981400000001</v>
      </c>
      <c r="K1213" s="182">
        <v>1</v>
      </c>
      <c r="L1213" s="182">
        <v>168.2</v>
      </c>
      <c r="M1213" s="182"/>
      <c r="N1213" s="182">
        <v>2.16</v>
      </c>
      <c r="O1213" s="182"/>
      <c r="P1213" s="182">
        <v>2</v>
      </c>
      <c r="Q1213" s="182">
        <v>238.07</v>
      </c>
      <c r="R1213" s="182">
        <v>0.44</v>
      </c>
    </row>
    <row r="1214" spans="2:18" x14ac:dyDescent="0.2">
      <c r="B1214" s="182" t="s">
        <v>416</v>
      </c>
      <c r="C1214" s="182"/>
      <c r="D1214" s="182" t="s">
        <v>237</v>
      </c>
      <c r="E1214" s="182">
        <v>133</v>
      </c>
      <c r="F1214" s="182">
        <v>38.649456000000001</v>
      </c>
      <c r="G1214" s="182"/>
      <c r="H1214" s="182">
        <v>0.38619536999999998</v>
      </c>
      <c r="I1214" s="182">
        <v>0.32507104999999997</v>
      </c>
      <c r="J1214" s="182">
        <v>0.53853881999999997</v>
      </c>
      <c r="K1214" s="182">
        <v>5</v>
      </c>
      <c r="L1214" s="182">
        <v>167.1</v>
      </c>
      <c r="M1214" s="182">
        <v>167.1</v>
      </c>
      <c r="N1214" s="182">
        <v>8.58</v>
      </c>
      <c r="O1214" s="182">
        <v>8.58</v>
      </c>
      <c r="P1214" s="182">
        <v>3</v>
      </c>
      <c r="Q1214" s="182">
        <v>276.77</v>
      </c>
      <c r="R1214" s="182">
        <v>0.61</v>
      </c>
    </row>
    <row r="1215" spans="2:18" x14ac:dyDescent="0.2">
      <c r="B1215" s="182">
        <v>17068</v>
      </c>
      <c r="C1215" s="182"/>
      <c r="D1215" s="182" t="s">
        <v>103</v>
      </c>
      <c r="E1215" s="182">
        <v>20</v>
      </c>
      <c r="F1215" s="182"/>
      <c r="G1215" s="182"/>
      <c r="H1215" s="182">
        <v>1.84104877</v>
      </c>
      <c r="I1215" s="182">
        <v>9.8461499999999997E-3</v>
      </c>
      <c r="J1215" s="182">
        <v>0.10138750000000001</v>
      </c>
      <c r="K1215" s="182">
        <v>3</v>
      </c>
      <c r="L1215" s="182">
        <v>33.700000000000003</v>
      </c>
      <c r="M1215" s="182">
        <v>33.700000000000003</v>
      </c>
      <c r="N1215" s="182">
        <v>0.25</v>
      </c>
      <c r="O1215" s="182">
        <v>0.25</v>
      </c>
      <c r="P1215" s="182">
        <v>3</v>
      </c>
      <c r="Q1215" s="182">
        <v>346.5</v>
      </c>
      <c r="R1215" s="182">
        <v>0.6</v>
      </c>
    </row>
    <row r="1216" spans="2:18" x14ac:dyDescent="0.2">
      <c r="B1216" s="182">
        <v>3185</v>
      </c>
      <c r="C1216" s="182"/>
      <c r="D1216" s="182" t="s">
        <v>103</v>
      </c>
      <c r="E1216" s="182">
        <v>195</v>
      </c>
      <c r="F1216" s="182"/>
      <c r="G1216" s="182"/>
      <c r="H1216" s="182"/>
      <c r="I1216" s="182">
        <v>0.55484303000000001</v>
      </c>
      <c r="J1216" s="182">
        <v>1.0814667099999999</v>
      </c>
      <c r="K1216" s="182">
        <v>1</v>
      </c>
      <c r="L1216" s="182">
        <v>194.5</v>
      </c>
      <c r="M1216" s="182"/>
      <c r="N1216" s="182">
        <v>2.4900000000000002</v>
      </c>
      <c r="O1216" s="182"/>
      <c r="P1216" s="182">
        <v>3</v>
      </c>
      <c r="Q1216" s="182">
        <v>379.08</v>
      </c>
      <c r="R1216" s="182">
        <v>0.79</v>
      </c>
    </row>
    <row r="1217" spans="2:18" x14ac:dyDescent="0.2">
      <c r="B1217" s="182">
        <v>5878</v>
      </c>
      <c r="C1217" s="182"/>
      <c r="D1217" s="182" t="s">
        <v>103</v>
      </c>
      <c r="E1217" s="182">
        <v>390</v>
      </c>
      <c r="F1217" s="182"/>
      <c r="G1217" s="182"/>
      <c r="H1217" s="182"/>
      <c r="I1217" s="182">
        <v>7.7232990000000001E-2</v>
      </c>
      <c r="J1217" s="182">
        <v>2.2019961299999999</v>
      </c>
      <c r="K1217" s="182">
        <v>1</v>
      </c>
      <c r="L1217" s="182">
        <v>13.5</v>
      </c>
      <c r="M1217" s="182">
        <v>13.5</v>
      </c>
      <c r="N1217" s="182">
        <v>0.11</v>
      </c>
      <c r="O1217" s="182">
        <v>0.11</v>
      </c>
      <c r="P1217" s="182">
        <v>3</v>
      </c>
      <c r="Q1217" s="182">
        <v>385.92</v>
      </c>
      <c r="R1217" s="182">
        <v>0.82</v>
      </c>
    </row>
    <row r="1218" spans="2:18" x14ac:dyDescent="0.2">
      <c r="B1218" s="182" t="s">
        <v>502</v>
      </c>
      <c r="C1218" s="182"/>
      <c r="D1218" s="182" t="s">
        <v>237</v>
      </c>
      <c r="E1218" s="182">
        <v>97</v>
      </c>
      <c r="F1218" s="182">
        <v>85.080717000000007</v>
      </c>
      <c r="G1218" s="182"/>
      <c r="H1218" s="182">
        <v>0</v>
      </c>
      <c r="I1218" s="182">
        <v>0.13294491</v>
      </c>
      <c r="J1218" s="182">
        <v>0.55609509999999995</v>
      </c>
      <c r="K1218" s="182">
        <v>6</v>
      </c>
      <c r="L1218" s="182">
        <v>93.7</v>
      </c>
      <c r="M1218" s="182">
        <v>93.7</v>
      </c>
      <c r="N1218" s="182">
        <v>1.28</v>
      </c>
      <c r="O1218" s="182">
        <v>1.28</v>
      </c>
      <c r="P1218" s="182">
        <v>7</v>
      </c>
      <c r="Q1218" s="182">
        <v>391.86</v>
      </c>
      <c r="R1218" s="182">
        <v>0.88</v>
      </c>
    </row>
    <row r="1219" spans="2:18" x14ac:dyDescent="0.2">
      <c r="B1219" s="182" t="s">
        <v>1160</v>
      </c>
      <c r="C1219" s="182"/>
      <c r="D1219" s="182" t="s">
        <v>103</v>
      </c>
      <c r="E1219" s="182">
        <v>446</v>
      </c>
      <c r="F1219" s="182"/>
      <c r="G1219" s="182"/>
      <c r="H1219" s="182">
        <v>0</v>
      </c>
      <c r="I1219" s="182">
        <v>7.3151160000000007E-2</v>
      </c>
      <c r="J1219" s="182">
        <v>2.6000847299999998</v>
      </c>
      <c r="K1219" s="182">
        <v>1</v>
      </c>
      <c r="L1219" s="182">
        <v>11.2</v>
      </c>
      <c r="M1219" s="182">
        <v>11.2</v>
      </c>
      <c r="N1219" s="182">
        <v>0.09</v>
      </c>
      <c r="O1219" s="182">
        <v>0.09</v>
      </c>
      <c r="P1219" s="182">
        <v>8</v>
      </c>
      <c r="Q1219" s="182">
        <v>398.48</v>
      </c>
      <c r="R1219" s="182">
        <v>0.96</v>
      </c>
    </row>
    <row r="1220" spans="2:18" x14ac:dyDescent="0.2">
      <c r="B1220" s="182" t="s">
        <v>1277</v>
      </c>
      <c r="C1220" s="182"/>
      <c r="D1220" s="182" t="s">
        <v>103</v>
      </c>
      <c r="E1220" s="182">
        <v>655</v>
      </c>
      <c r="F1220" s="182"/>
      <c r="G1220" s="182"/>
      <c r="H1220" s="182">
        <v>0</v>
      </c>
      <c r="I1220" s="182">
        <v>3.4234700000000001E-3</v>
      </c>
      <c r="J1220" s="182">
        <v>3.83999684</v>
      </c>
      <c r="K1220" s="182">
        <v>1</v>
      </c>
      <c r="L1220" s="182">
        <v>0.4</v>
      </c>
      <c r="M1220" s="182">
        <v>0.4</v>
      </c>
      <c r="N1220" s="182">
        <v>0</v>
      </c>
      <c r="O1220" s="182">
        <v>0</v>
      </c>
      <c r="P1220" s="182">
        <v>7</v>
      </c>
      <c r="Q1220" s="182">
        <v>400.72</v>
      </c>
      <c r="R1220" s="182">
        <v>1.03</v>
      </c>
    </row>
    <row r="1221" spans="2:18" x14ac:dyDescent="0.2">
      <c r="B1221" s="182" t="s">
        <v>1162</v>
      </c>
      <c r="C1221" s="182"/>
      <c r="D1221" s="182" t="s">
        <v>103</v>
      </c>
      <c r="E1221" s="182">
        <v>472</v>
      </c>
      <c r="F1221" s="182"/>
      <c r="G1221" s="182"/>
      <c r="H1221" s="182">
        <v>0</v>
      </c>
      <c r="I1221" s="182">
        <v>0.23079189999999999</v>
      </c>
      <c r="J1221" s="182">
        <v>2.78091439</v>
      </c>
      <c r="K1221" s="182">
        <v>2</v>
      </c>
      <c r="L1221" s="182">
        <v>33.4</v>
      </c>
      <c r="M1221" s="182">
        <v>33.4</v>
      </c>
      <c r="N1221" s="182">
        <v>1.38</v>
      </c>
      <c r="O1221" s="182">
        <v>1.38</v>
      </c>
      <c r="P1221" s="182">
        <v>10</v>
      </c>
      <c r="Q1221" s="182">
        <v>402.71</v>
      </c>
      <c r="R1221" s="182">
        <v>0.97</v>
      </c>
    </row>
    <row r="1222" spans="2:18" x14ac:dyDescent="0.2">
      <c r="B1222" s="182" t="s">
        <v>1835</v>
      </c>
      <c r="C1222" s="182"/>
      <c r="D1222" s="182" t="s">
        <v>103</v>
      </c>
      <c r="E1222" s="182">
        <v>1917</v>
      </c>
      <c r="F1222" s="182"/>
      <c r="G1222" s="182"/>
      <c r="H1222" s="182">
        <v>5.2596494099999997</v>
      </c>
      <c r="I1222" s="182">
        <v>0.15714332</v>
      </c>
      <c r="J1222" s="182">
        <v>11.6468346</v>
      </c>
      <c r="K1222" s="182">
        <v>4</v>
      </c>
      <c r="L1222" s="182">
        <v>5.6</v>
      </c>
      <c r="M1222" s="182">
        <v>5.6</v>
      </c>
      <c r="N1222" s="182">
        <v>0.08</v>
      </c>
      <c r="O1222" s="182">
        <v>0.08</v>
      </c>
      <c r="P1222" s="182">
        <v>24</v>
      </c>
      <c r="Q1222" s="182">
        <v>415.27</v>
      </c>
      <c r="R1222" s="182">
        <v>1.04</v>
      </c>
    </row>
    <row r="1223" spans="2:18" x14ac:dyDescent="0.2">
      <c r="B1223" s="182">
        <v>2828</v>
      </c>
      <c r="C1223" s="182"/>
      <c r="D1223" s="182" t="s">
        <v>103</v>
      </c>
      <c r="E1223" s="182">
        <v>184</v>
      </c>
      <c r="F1223" s="182"/>
      <c r="G1223" s="182"/>
      <c r="H1223" s="182">
        <v>0</v>
      </c>
      <c r="I1223" s="182">
        <v>7.7443170000000006E-2</v>
      </c>
      <c r="J1223" s="182">
        <v>1.1446693100000001</v>
      </c>
      <c r="K1223" s="182">
        <v>3</v>
      </c>
      <c r="L1223" s="182">
        <v>28.8</v>
      </c>
      <c r="M1223" s="182">
        <v>28.8</v>
      </c>
      <c r="N1223" s="182">
        <v>2.8</v>
      </c>
      <c r="O1223" s="182">
        <v>2.8</v>
      </c>
      <c r="P1223" s="182">
        <v>2</v>
      </c>
      <c r="Q1223" s="182">
        <v>425.22</v>
      </c>
      <c r="R1223" s="182">
        <v>0.89</v>
      </c>
    </row>
    <row r="1224" spans="2:18" x14ac:dyDescent="0.2">
      <c r="B1224" s="182" t="s">
        <v>1159</v>
      </c>
      <c r="C1224" s="182"/>
      <c r="D1224" s="182" t="s">
        <v>103</v>
      </c>
      <c r="E1224" s="182">
        <v>1196</v>
      </c>
      <c r="F1224" s="182"/>
      <c r="G1224" s="182"/>
      <c r="H1224" s="182">
        <v>0</v>
      </c>
      <c r="I1224" s="182">
        <v>0.30874177000000003</v>
      </c>
      <c r="J1224" s="182">
        <v>7.7427573699999996</v>
      </c>
      <c r="K1224" s="182">
        <v>4</v>
      </c>
      <c r="L1224" s="182">
        <v>17.600000000000001</v>
      </c>
      <c r="M1224" s="182">
        <v>17.600000000000001</v>
      </c>
      <c r="N1224" s="182">
        <v>0.34</v>
      </c>
      <c r="O1224" s="182">
        <v>0.34</v>
      </c>
      <c r="P1224" s="182">
        <v>10</v>
      </c>
      <c r="Q1224" s="182">
        <v>442.5</v>
      </c>
      <c r="R1224" s="182">
        <v>0.98</v>
      </c>
    </row>
    <row r="1225" spans="2:18" x14ac:dyDescent="0.2">
      <c r="B1225" s="182">
        <v>2826</v>
      </c>
      <c r="C1225" s="182"/>
      <c r="D1225" s="182" t="s">
        <v>103</v>
      </c>
      <c r="E1225" s="182">
        <v>36</v>
      </c>
      <c r="F1225" s="182"/>
      <c r="G1225" s="182"/>
      <c r="H1225" s="182">
        <v>0</v>
      </c>
      <c r="I1225" s="182">
        <v>0</v>
      </c>
      <c r="J1225" s="182">
        <v>0.24578789000000001</v>
      </c>
      <c r="K1225" s="182"/>
      <c r="L1225" s="182"/>
      <c r="M1225" s="182"/>
      <c r="N1225" s="182"/>
      <c r="O1225" s="182"/>
      <c r="P1225" s="182">
        <v>2</v>
      </c>
      <c r="Q1225" s="182">
        <v>466.67</v>
      </c>
      <c r="R1225" s="182">
        <v>0.78</v>
      </c>
    </row>
    <row r="1226" spans="2:18" x14ac:dyDescent="0.2">
      <c r="B1226" s="182">
        <v>76225</v>
      </c>
      <c r="C1226" s="182"/>
      <c r="D1226" s="182" t="s">
        <v>237</v>
      </c>
      <c r="E1226" s="182">
        <v>27</v>
      </c>
      <c r="F1226" s="182">
        <v>18.512550000000001</v>
      </c>
      <c r="G1226" s="182"/>
      <c r="H1226" s="182">
        <v>0</v>
      </c>
      <c r="I1226" s="182">
        <v>0.25140590000000002</v>
      </c>
      <c r="J1226" s="182">
        <v>0.18960779999999999</v>
      </c>
      <c r="K1226" s="182">
        <v>4</v>
      </c>
      <c r="L1226" s="182">
        <v>636.4</v>
      </c>
      <c r="M1226" s="182">
        <v>636.4</v>
      </c>
      <c r="N1226" s="182">
        <v>1.37</v>
      </c>
      <c r="O1226" s="182">
        <v>1.37</v>
      </c>
      <c r="P1226" s="182">
        <v>1</v>
      </c>
      <c r="Q1226" s="182">
        <v>480</v>
      </c>
      <c r="R1226" s="182">
        <v>1</v>
      </c>
    </row>
    <row r="1227" spans="2:18" x14ac:dyDescent="0.2">
      <c r="B1227" s="182" t="s">
        <v>1161</v>
      </c>
      <c r="C1227" s="182"/>
      <c r="D1227" s="182" t="s">
        <v>103</v>
      </c>
      <c r="E1227" s="182">
        <v>1002</v>
      </c>
      <c r="F1227" s="182"/>
      <c r="G1227" s="182"/>
      <c r="H1227" s="182">
        <v>0</v>
      </c>
      <c r="I1227" s="182">
        <v>1.8972045200000001</v>
      </c>
      <c r="J1227" s="182">
        <v>7.2691767799999996</v>
      </c>
      <c r="K1227" s="182">
        <v>2</v>
      </c>
      <c r="L1227" s="182">
        <v>129.4</v>
      </c>
      <c r="M1227" s="182">
        <v>129.4</v>
      </c>
      <c r="N1227" s="182">
        <v>1.43</v>
      </c>
      <c r="O1227" s="182">
        <v>1.43</v>
      </c>
      <c r="P1227" s="182">
        <v>14</v>
      </c>
      <c r="Q1227" s="182">
        <v>495.87</v>
      </c>
      <c r="R1227" s="182">
        <v>1.17</v>
      </c>
    </row>
    <row r="1228" spans="2:18" x14ac:dyDescent="0.2">
      <c r="B1228" s="182" t="s">
        <v>508</v>
      </c>
      <c r="C1228" s="182"/>
      <c r="D1228" s="182" t="s">
        <v>237</v>
      </c>
      <c r="E1228" s="182">
        <v>201</v>
      </c>
      <c r="F1228" s="182">
        <v>39.453383000000002</v>
      </c>
      <c r="G1228" s="182"/>
      <c r="H1228" s="182">
        <v>0.73714349999999995</v>
      </c>
      <c r="I1228" s="182">
        <v>0.91248753000000005</v>
      </c>
      <c r="J1228" s="182">
        <v>1.4668270000000001</v>
      </c>
      <c r="K1228" s="182">
        <v>16</v>
      </c>
      <c r="L1228" s="182">
        <v>310.3</v>
      </c>
      <c r="M1228" s="182">
        <v>308.3</v>
      </c>
      <c r="N1228" s="182">
        <v>1.49</v>
      </c>
      <c r="O1228" s="182">
        <v>1.47</v>
      </c>
      <c r="P1228" s="182">
        <v>12</v>
      </c>
      <c r="Q1228" s="182">
        <v>498.81</v>
      </c>
      <c r="R1228" s="182">
        <v>1.0900000000000001</v>
      </c>
    </row>
    <row r="1229" spans="2:18" x14ac:dyDescent="0.2">
      <c r="B1229" s="182">
        <v>35509</v>
      </c>
      <c r="C1229" s="182"/>
      <c r="D1229" s="182" t="s">
        <v>103</v>
      </c>
      <c r="E1229" s="182">
        <v>1</v>
      </c>
      <c r="F1229" s="182"/>
      <c r="G1229" s="182"/>
      <c r="H1229" s="182">
        <v>0</v>
      </c>
      <c r="I1229" s="182">
        <v>0</v>
      </c>
      <c r="J1229" s="182">
        <v>8.7781400000000002E-3</v>
      </c>
      <c r="K1229" s="182"/>
      <c r="L1229" s="182"/>
      <c r="M1229" s="182"/>
      <c r="N1229" s="182"/>
      <c r="O1229" s="182"/>
      <c r="P1229" s="182">
        <v>1</v>
      </c>
      <c r="Q1229" s="182">
        <v>600</v>
      </c>
      <c r="R1229" s="182">
        <v>1</v>
      </c>
    </row>
    <row r="1230" spans="2:18" x14ac:dyDescent="0.2">
      <c r="B1230" s="182">
        <v>8633</v>
      </c>
      <c r="C1230" s="182"/>
      <c r="D1230" s="182" t="s">
        <v>237</v>
      </c>
      <c r="E1230" s="182">
        <v>173</v>
      </c>
      <c r="F1230" s="182"/>
      <c r="G1230" s="182"/>
      <c r="H1230" s="182">
        <v>1.9056369399999999</v>
      </c>
      <c r="I1230" s="182">
        <v>3.78558993</v>
      </c>
      <c r="J1230" s="182">
        <v>1.5546083900000001</v>
      </c>
      <c r="K1230" s="182">
        <v>13</v>
      </c>
      <c r="L1230" s="182">
        <v>1495.7</v>
      </c>
      <c r="M1230" s="182">
        <v>643</v>
      </c>
      <c r="N1230" s="182">
        <v>7.91</v>
      </c>
      <c r="O1230" s="182">
        <v>3.75</v>
      </c>
      <c r="P1230" s="182">
        <v>18</v>
      </c>
      <c r="Q1230" s="182">
        <v>614.22</v>
      </c>
      <c r="R1230" s="182">
        <v>1.55</v>
      </c>
    </row>
    <row r="1231" spans="2:18" x14ac:dyDescent="0.2">
      <c r="B1231" s="182" t="s">
        <v>1274</v>
      </c>
      <c r="C1231" s="182"/>
      <c r="D1231" s="182" t="s">
        <v>103</v>
      </c>
      <c r="E1231" s="182">
        <v>226</v>
      </c>
      <c r="F1231" s="182"/>
      <c r="G1231" s="182"/>
      <c r="H1231" s="182">
        <v>0</v>
      </c>
      <c r="I1231" s="182">
        <v>3.84775E-3</v>
      </c>
      <c r="J1231" s="182">
        <v>2.2612485699999998</v>
      </c>
      <c r="K1231" s="182">
        <v>2</v>
      </c>
      <c r="L1231" s="182">
        <v>1.2</v>
      </c>
      <c r="M1231" s="182">
        <v>1.2</v>
      </c>
      <c r="N1231" s="182">
        <v>0.01</v>
      </c>
      <c r="O1231" s="182">
        <v>0.01</v>
      </c>
      <c r="P1231" s="182">
        <v>4</v>
      </c>
      <c r="Q1231" s="182">
        <v>683.89</v>
      </c>
      <c r="R1231" s="182">
        <v>1.45</v>
      </c>
    </row>
    <row r="1232" spans="2:18" x14ac:dyDescent="0.2">
      <c r="B1232" s="182">
        <v>8635</v>
      </c>
      <c r="C1232" s="182"/>
      <c r="D1232" s="182" t="s">
        <v>237</v>
      </c>
      <c r="E1232" s="182">
        <v>632</v>
      </c>
      <c r="F1232" s="182"/>
      <c r="G1232" s="182"/>
      <c r="H1232" s="182">
        <v>3.4673751899999998</v>
      </c>
      <c r="I1232" s="182">
        <v>2.1460183399999999</v>
      </c>
      <c r="J1232" s="182">
        <v>8.0258523499999992</v>
      </c>
      <c r="K1232" s="182">
        <v>13</v>
      </c>
      <c r="L1232" s="182">
        <v>232.1</v>
      </c>
      <c r="M1232" s="182">
        <v>231</v>
      </c>
      <c r="N1232" s="182">
        <v>3.99</v>
      </c>
      <c r="O1232" s="182">
        <v>3.77</v>
      </c>
      <c r="P1232" s="182">
        <v>37</v>
      </c>
      <c r="Q1232" s="182">
        <v>868.01</v>
      </c>
      <c r="R1232" s="182">
        <v>1.94</v>
      </c>
    </row>
    <row r="1233" spans="2:18" x14ac:dyDescent="0.2">
      <c r="B1233" s="182" t="s">
        <v>501</v>
      </c>
      <c r="C1233" s="182"/>
      <c r="D1233" s="182" t="s">
        <v>237</v>
      </c>
      <c r="E1233" s="182">
        <v>43</v>
      </c>
      <c r="F1233" s="182">
        <v>36.149614999999997</v>
      </c>
      <c r="G1233" s="182"/>
      <c r="H1233" s="182">
        <v>0</v>
      </c>
      <c r="I1233" s="182">
        <v>3.04309E-3</v>
      </c>
      <c r="J1233" s="182">
        <v>0.60744721000000002</v>
      </c>
      <c r="K1233" s="182">
        <v>1</v>
      </c>
      <c r="L1233" s="182">
        <v>4.8</v>
      </c>
      <c r="M1233" s="182">
        <v>4.8</v>
      </c>
      <c r="N1233" s="182">
        <v>0.02</v>
      </c>
      <c r="O1233" s="182">
        <v>0.02</v>
      </c>
      <c r="P1233" s="182">
        <v>3</v>
      </c>
      <c r="Q1233" s="182">
        <v>965.58</v>
      </c>
      <c r="R1233" s="182">
        <v>2.16</v>
      </c>
    </row>
    <row r="1234" spans="2:18" x14ac:dyDescent="0.2">
      <c r="B1234" s="182">
        <v>8637</v>
      </c>
      <c r="C1234" s="182"/>
      <c r="D1234" s="182" t="s">
        <v>237</v>
      </c>
      <c r="E1234" s="182">
        <v>557</v>
      </c>
      <c r="F1234" s="182"/>
      <c r="G1234" s="182"/>
      <c r="H1234" s="182">
        <v>3.0245937199999999</v>
      </c>
      <c r="I1234" s="182">
        <v>1.13170751</v>
      </c>
      <c r="J1234" s="182">
        <v>8.6223268799999992</v>
      </c>
      <c r="K1234" s="182">
        <v>8</v>
      </c>
      <c r="L1234" s="182">
        <v>138.9</v>
      </c>
      <c r="M1234" s="182">
        <v>138.9</v>
      </c>
      <c r="N1234" s="182">
        <v>4.43</v>
      </c>
      <c r="O1234" s="182">
        <v>4.43</v>
      </c>
      <c r="P1234" s="182">
        <v>55</v>
      </c>
      <c r="Q1234" s="182">
        <v>1058.08</v>
      </c>
      <c r="R1234" s="182">
        <v>2.23</v>
      </c>
    </row>
    <row r="1235" spans="2:18" x14ac:dyDescent="0.2">
      <c r="B1235" s="182">
        <v>6424</v>
      </c>
      <c r="C1235" s="182"/>
      <c r="D1235" s="182" t="s">
        <v>103</v>
      </c>
      <c r="E1235" s="182">
        <v>241</v>
      </c>
      <c r="F1235" s="182"/>
      <c r="G1235" s="182"/>
      <c r="H1235" s="182">
        <v>4.9791957399999998</v>
      </c>
      <c r="I1235" s="182">
        <v>0.93804655000000003</v>
      </c>
      <c r="J1235" s="182">
        <v>4.3311337099999996</v>
      </c>
      <c r="K1235" s="182">
        <v>2</v>
      </c>
      <c r="L1235" s="182">
        <v>266</v>
      </c>
      <c r="M1235" s="182">
        <v>266</v>
      </c>
      <c r="N1235" s="182">
        <v>3.19</v>
      </c>
      <c r="O1235" s="182">
        <v>3.19</v>
      </c>
      <c r="P1235" s="182">
        <v>2</v>
      </c>
      <c r="Q1235" s="182">
        <v>1228.3800000000001</v>
      </c>
      <c r="R1235" s="182">
        <v>1.51</v>
      </c>
    </row>
    <row r="1236" spans="2:18" x14ac:dyDescent="0.2">
      <c r="B1236" s="182">
        <v>57444</v>
      </c>
      <c r="C1236" s="182"/>
      <c r="D1236" s="182" t="s">
        <v>237</v>
      </c>
      <c r="E1236" s="182">
        <v>48</v>
      </c>
      <c r="F1236" s="182">
        <v>16.367281999999999</v>
      </c>
      <c r="G1236" s="182"/>
      <c r="H1236" s="182">
        <v>0</v>
      </c>
      <c r="I1236" s="182">
        <v>0.10247014</v>
      </c>
      <c r="J1236" s="182">
        <v>0.86991355999999997</v>
      </c>
      <c r="K1236" s="182">
        <v>2</v>
      </c>
      <c r="L1236" s="182">
        <v>145.9</v>
      </c>
      <c r="M1236" s="182">
        <v>145.9</v>
      </c>
      <c r="N1236" s="182">
        <v>0.96</v>
      </c>
      <c r="O1236" s="182">
        <v>0.96</v>
      </c>
      <c r="P1236" s="182">
        <v>9</v>
      </c>
      <c r="Q1236" s="182">
        <v>1238.75</v>
      </c>
      <c r="R1236" s="182">
        <v>2.73</v>
      </c>
    </row>
    <row r="1237" spans="2:18" x14ac:dyDescent="0.2">
      <c r="B1237" s="182">
        <v>25401</v>
      </c>
      <c r="C1237" s="182"/>
      <c r="D1237" s="182" t="s">
        <v>237</v>
      </c>
      <c r="E1237" s="182">
        <v>39</v>
      </c>
      <c r="F1237" s="182"/>
      <c r="G1237" s="182"/>
      <c r="H1237" s="182"/>
      <c r="I1237" s="182">
        <v>0</v>
      </c>
      <c r="J1237" s="182">
        <v>0.99983001000000005</v>
      </c>
      <c r="K1237" s="182"/>
      <c r="L1237" s="182"/>
      <c r="M1237" s="182"/>
      <c r="N1237" s="182"/>
      <c r="O1237" s="182"/>
      <c r="P1237" s="182">
        <v>7</v>
      </c>
      <c r="Q1237" s="182">
        <v>1752.31</v>
      </c>
      <c r="R1237" s="182">
        <v>3.44</v>
      </c>
    </row>
    <row r="1238" spans="2:18" x14ac:dyDescent="0.2">
      <c r="B1238" s="182">
        <v>35512</v>
      </c>
      <c r="C1238" s="182"/>
      <c r="D1238" s="182" t="s">
        <v>103</v>
      </c>
      <c r="E1238" s="182">
        <v>1</v>
      </c>
      <c r="F1238" s="182"/>
      <c r="G1238" s="182"/>
      <c r="H1238" s="182">
        <v>0</v>
      </c>
      <c r="I1238" s="182">
        <v>0</v>
      </c>
      <c r="J1238" s="182">
        <v>3.1601299999999999E-2</v>
      </c>
      <c r="K1238" s="182"/>
      <c r="L1238" s="182"/>
      <c r="M1238" s="182"/>
      <c r="N1238" s="182"/>
      <c r="O1238" s="182"/>
      <c r="P1238" s="182">
        <v>1</v>
      </c>
      <c r="Q1238" s="182">
        <v>2160</v>
      </c>
      <c r="R1238" s="182">
        <v>4</v>
      </c>
    </row>
    <row r="1239" spans="2:18" x14ac:dyDescent="0.2">
      <c r="B1239" s="182">
        <v>8634</v>
      </c>
      <c r="C1239" s="182"/>
      <c r="D1239" s="182" t="s">
        <v>237</v>
      </c>
      <c r="E1239" s="182">
        <v>539</v>
      </c>
      <c r="F1239" s="182"/>
      <c r="G1239" s="182"/>
      <c r="H1239" s="182">
        <v>2.7</v>
      </c>
      <c r="I1239" s="182">
        <v>10.414101199999999</v>
      </c>
      <c r="J1239" s="182">
        <v>30.004556399999998</v>
      </c>
      <c r="K1239" s="182">
        <v>16</v>
      </c>
      <c r="L1239" s="182">
        <v>1320.6</v>
      </c>
      <c r="M1239" s="182">
        <v>1320.6</v>
      </c>
      <c r="N1239" s="182">
        <v>9.24</v>
      </c>
      <c r="O1239" s="182">
        <v>9.24</v>
      </c>
      <c r="P1239" s="182">
        <v>59</v>
      </c>
      <c r="Q1239" s="182">
        <v>3804.94</v>
      </c>
      <c r="R1239" s="182">
        <v>12.52</v>
      </c>
    </row>
    <row r="1240" spans="2:18" x14ac:dyDescent="0.2">
      <c r="B1240" s="182" t="s">
        <v>1275</v>
      </c>
      <c r="C1240" s="182"/>
      <c r="D1240" s="182" t="s">
        <v>103</v>
      </c>
      <c r="E1240" s="182">
        <v>414</v>
      </c>
      <c r="F1240" s="182"/>
      <c r="G1240" s="182"/>
      <c r="H1240" s="182">
        <v>0</v>
      </c>
      <c r="I1240" s="182">
        <v>5.50097E-3</v>
      </c>
      <c r="J1240" s="182">
        <v>0</v>
      </c>
      <c r="K1240" s="182">
        <v>1</v>
      </c>
      <c r="L1240" s="182">
        <v>0.9</v>
      </c>
      <c r="M1240" s="182">
        <v>0.9</v>
      </c>
      <c r="N1240" s="182">
        <v>0.22</v>
      </c>
      <c r="O1240" s="182">
        <v>0.22</v>
      </c>
      <c r="P1240" s="182"/>
      <c r="Q1240" s="182"/>
      <c r="R1240" s="182"/>
    </row>
    <row r="1241" spans="2:18" x14ac:dyDescent="0.2">
      <c r="B1241" s="182">
        <v>3187</v>
      </c>
      <c r="C1241" s="182"/>
      <c r="D1241" s="182" t="s">
        <v>103</v>
      </c>
      <c r="E1241" s="182">
        <v>334</v>
      </c>
      <c r="F1241" s="182"/>
      <c r="G1241" s="182"/>
      <c r="H1241" s="182"/>
      <c r="I1241" s="182">
        <v>2.215017E-2</v>
      </c>
      <c r="J1241" s="182">
        <v>0</v>
      </c>
      <c r="K1241" s="182">
        <v>1</v>
      </c>
      <c r="L1241" s="182">
        <v>4.5</v>
      </c>
      <c r="M1241" s="182">
        <v>4.5</v>
      </c>
      <c r="N1241" s="182">
        <v>0.03</v>
      </c>
      <c r="O1241" s="182">
        <v>0.03</v>
      </c>
      <c r="P1241" s="182"/>
      <c r="Q1241" s="182"/>
      <c r="R1241" s="182"/>
    </row>
    <row r="1242" spans="2:18" x14ac:dyDescent="0.2">
      <c r="B1242" s="182" t="s">
        <v>1352</v>
      </c>
      <c r="C1242" s="182"/>
      <c r="D1242" s="182" t="s">
        <v>103</v>
      </c>
      <c r="E1242" s="182">
        <v>388</v>
      </c>
      <c r="F1242" s="182"/>
      <c r="G1242" s="182"/>
      <c r="H1242" s="182">
        <v>3.8920567300000002</v>
      </c>
      <c r="I1242" s="182">
        <v>3.1191650000000001E-2</v>
      </c>
      <c r="J1242" s="182">
        <v>0</v>
      </c>
      <c r="K1242" s="182">
        <v>1</v>
      </c>
      <c r="L1242" s="182">
        <v>5.5</v>
      </c>
      <c r="M1242" s="182">
        <v>5.5</v>
      </c>
      <c r="N1242" s="182">
        <v>7.0000000000000007E-2</v>
      </c>
      <c r="O1242" s="182">
        <v>7.0000000000000007E-2</v>
      </c>
      <c r="P1242" s="182"/>
      <c r="Q1242" s="182"/>
      <c r="R1242" s="182"/>
    </row>
    <row r="1243" spans="2:18" x14ac:dyDescent="0.2">
      <c r="B1243" s="182">
        <v>404</v>
      </c>
      <c r="C1243" s="182"/>
      <c r="D1243" s="182" t="s">
        <v>103</v>
      </c>
      <c r="E1243" s="182">
        <v>1</v>
      </c>
      <c r="F1243" s="182"/>
      <c r="G1243" s="182"/>
      <c r="H1243" s="182"/>
      <c r="I1243" s="182">
        <v>1.7556000000000001E-4</v>
      </c>
      <c r="J1243" s="182">
        <v>0</v>
      </c>
      <c r="K1243" s="182">
        <v>1</v>
      </c>
      <c r="L1243" s="182">
        <v>12</v>
      </c>
      <c r="M1243" s="182">
        <v>12</v>
      </c>
      <c r="N1243" s="182">
        <v>1</v>
      </c>
      <c r="O1243" s="182">
        <v>1</v>
      </c>
      <c r="P1243" s="182"/>
      <c r="Q1243" s="182"/>
      <c r="R1243" s="182"/>
    </row>
    <row r="1244" spans="2:18" x14ac:dyDescent="0.2">
      <c r="B1244" s="182">
        <v>7996</v>
      </c>
      <c r="C1244" s="182"/>
      <c r="D1244" s="182" t="s">
        <v>103</v>
      </c>
      <c r="E1244" s="182">
        <v>72</v>
      </c>
      <c r="F1244" s="182"/>
      <c r="G1244" s="182"/>
      <c r="H1244" s="182">
        <v>0</v>
      </c>
      <c r="I1244" s="182">
        <v>1.5824629999999999E-2</v>
      </c>
      <c r="J1244" s="182">
        <v>0</v>
      </c>
      <c r="K1244" s="182">
        <v>1</v>
      </c>
      <c r="L1244" s="182">
        <v>15</v>
      </c>
      <c r="M1244" s="182">
        <v>15</v>
      </c>
      <c r="N1244" s="182">
        <v>1.25</v>
      </c>
      <c r="O1244" s="182">
        <v>1.25</v>
      </c>
      <c r="P1244" s="182"/>
      <c r="Q1244" s="182"/>
      <c r="R1244" s="182"/>
    </row>
    <row r="1245" spans="2:18" x14ac:dyDescent="0.2">
      <c r="B1245" s="182" t="s">
        <v>1842</v>
      </c>
      <c r="C1245" s="182"/>
      <c r="D1245" s="182" t="s">
        <v>103</v>
      </c>
      <c r="E1245" s="182">
        <v>18</v>
      </c>
      <c r="F1245" s="182"/>
      <c r="G1245" s="182"/>
      <c r="H1245" s="182">
        <v>1.2231742800000001</v>
      </c>
      <c r="I1245" s="182">
        <v>3.7219309999999999E-2</v>
      </c>
      <c r="J1245" s="182">
        <v>0</v>
      </c>
      <c r="K1245" s="182">
        <v>1</v>
      </c>
      <c r="L1245" s="182">
        <v>141.30000000000001</v>
      </c>
      <c r="M1245" s="182">
        <v>141.30000000000001</v>
      </c>
      <c r="N1245" s="182">
        <v>2.94</v>
      </c>
      <c r="O1245" s="182">
        <v>2.94</v>
      </c>
      <c r="P1245" s="182"/>
      <c r="Q1245" s="182"/>
      <c r="R1245" s="182"/>
    </row>
    <row r="1246" spans="2:18" x14ac:dyDescent="0.2">
      <c r="B1246" s="182">
        <v>1108</v>
      </c>
      <c r="C1246" s="182"/>
      <c r="D1246" s="182" t="s">
        <v>103</v>
      </c>
      <c r="E1246" s="182">
        <v>25</v>
      </c>
      <c r="F1246" s="182"/>
      <c r="G1246" s="182"/>
      <c r="H1246" s="182"/>
      <c r="I1246" s="182">
        <v>6.4607100000000001E-2</v>
      </c>
      <c r="J1246" s="182">
        <v>0</v>
      </c>
      <c r="K1246" s="182">
        <v>1</v>
      </c>
      <c r="L1246" s="182">
        <v>176.6</v>
      </c>
      <c r="M1246" s="182">
        <v>176.6</v>
      </c>
      <c r="N1246" s="182">
        <v>1.28</v>
      </c>
      <c r="O1246" s="182">
        <v>1.28</v>
      </c>
      <c r="P1246" s="182"/>
      <c r="Q1246" s="182"/>
      <c r="R1246" s="182"/>
    </row>
    <row r="1247" spans="2:18" x14ac:dyDescent="0.2">
      <c r="B1247" s="182">
        <v>3184</v>
      </c>
      <c r="C1247" s="182"/>
      <c r="D1247" s="182" t="s">
        <v>103</v>
      </c>
      <c r="E1247" s="182">
        <v>260</v>
      </c>
      <c r="F1247" s="182"/>
      <c r="G1247" s="182"/>
      <c r="H1247" s="182"/>
      <c r="I1247" s="182">
        <v>0.97506426999999996</v>
      </c>
      <c r="J1247" s="182">
        <v>0</v>
      </c>
      <c r="K1247" s="182">
        <v>1</v>
      </c>
      <c r="L1247" s="182">
        <v>256.3</v>
      </c>
      <c r="M1247" s="182"/>
      <c r="N1247" s="182">
        <v>3.29</v>
      </c>
      <c r="O1247" s="182"/>
      <c r="P1247" s="182"/>
      <c r="Q1247" s="182"/>
      <c r="R1247" s="182"/>
    </row>
    <row r="1248" spans="2:18" x14ac:dyDescent="0.2">
      <c r="B1248" s="182" t="s">
        <v>1128</v>
      </c>
      <c r="C1248" s="182"/>
      <c r="D1248" s="182" t="s">
        <v>103</v>
      </c>
      <c r="E1248" s="182">
        <v>327</v>
      </c>
      <c r="F1248" s="182"/>
      <c r="G1248" s="182"/>
      <c r="H1248" s="182"/>
      <c r="I1248" s="182">
        <v>1.68210861</v>
      </c>
      <c r="J1248" s="182">
        <v>0</v>
      </c>
      <c r="K1248" s="182">
        <v>3</v>
      </c>
      <c r="L1248" s="182">
        <v>351.6</v>
      </c>
      <c r="M1248" s="182">
        <v>351.6</v>
      </c>
      <c r="N1248" s="182">
        <v>3.16</v>
      </c>
      <c r="O1248" s="182">
        <v>3.16</v>
      </c>
      <c r="P1248" s="182"/>
      <c r="Q1248" s="182"/>
      <c r="R1248" s="182"/>
    </row>
  </sheetData>
  <mergeCells count="1">
    <mergeCell ref="B5:E5"/>
  </mergeCells>
  <dataValidations count="1">
    <dataValidation type="list" allowBlank="1" showInputMessage="1" showErrorMessage="1" sqref="D10:D17">
      <formula1>"CBD, Urban, Rural short, Rural long"</formula1>
    </dataValidation>
  </dataValidations>
  <pageMargins left="0.70866141732283472" right="0.70866141732283472" top="0.74803149606299213" bottom="0.74803149606299213" header="0.31496062992125984" footer="0.31496062992125984"/>
  <pageSetup paperSize="9" scale="45" fitToHeight="100" orientation="landscape" r:id="rId1"/>
  <headerFooter scaleWithDoc="0" alignWithMargins="0">
    <oddFooter>&amp;L&amp;8&amp;D&amp;C&amp;8&amp; Template: &amp;A
&amp;F&amp;R&amp;8&amp;P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3"/>
  <sheetViews>
    <sheetView view="pageBreakPreview" zoomScaleNormal="100" zoomScaleSheetLayoutView="100" zoomScalePageLayoutView="85" workbookViewId="0">
      <selection activeCell="D46" sqref="D46"/>
    </sheetView>
  </sheetViews>
  <sheetFormatPr defaultColWidth="8.85546875" defaultRowHeight="12.75" x14ac:dyDescent="0.2"/>
  <cols>
    <col min="1" max="1" width="11.5703125" style="109" customWidth="1"/>
    <col min="2" max="2" width="46.28515625" style="109" customWidth="1"/>
    <col min="3" max="3" width="15.28515625" style="109" customWidth="1"/>
    <col min="4" max="4" width="16.42578125" style="109" customWidth="1"/>
    <col min="5" max="5" width="16.140625" style="109" customWidth="1"/>
    <col min="6" max="6" width="18.5703125" style="109" customWidth="1"/>
    <col min="7" max="7" width="15.7109375" style="109" customWidth="1"/>
    <col min="8" max="8" width="2.7109375" style="109" customWidth="1"/>
    <col min="9" max="9" width="8.85546875" style="109"/>
    <col min="10" max="10" width="10.7109375" style="109" customWidth="1"/>
    <col min="11" max="16384" width="8.85546875" style="109"/>
  </cols>
  <sheetData>
    <row r="1" spans="2:10" ht="20.25" x14ac:dyDescent="0.3">
      <c r="B1" s="108" t="str">
        <f>[5]Cover!C22</f>
        <v>Endeavour Energy</v>
      </c>
    </row>
    <row r="2" spans="2:10" ht="18" x14ac:dyDescent="0.25">
      <c r="B2" s="112" t="s">
        <v>121</v>
      </c>
    </row>
    <row r="3" spans="2:10" ht="20.25" x14ac:dyDescent="0.3">
      <c r="B3" s="111" t="str">
        <f>Cover!C26</f>
        <v>2013-14</v>
      </c>
    </row>
    <row r="4" spans="2:10" x14ac:dyDescent="0.2">
      <c r="H4" s="224"/>
      <c r="I4" s="224"/>
      <c r="J4" s="224"/>
    </row>
    <row r="5" spans="2:10" ht="47.1" customHeight="1" x14ac:dyDescent="0.2">
      <c r="B5" s="274" t="s">
        <v>234</v>
      </c>
      <c r="C5" s="275"/>
      <c r="D5" s="275"/>
      <c r="E5" s="275"/>
      <c r="H5" s="113"/>
      <c r="I5" s="113"/>
      <c r="J5" s="113"/>
    </row>
    <row r="6" spans="2:10" x14ac:dyDescent="0.2">
      <c r="H6" s="113"/>
      <c r="I6" s="113"/>
      <c r="J6" s="113"/>
    </row>
    <row r="7" spans="2:10" ht="15.6" customHeight="1" x14ac:dyDescent="0.2">
      <c r="B7" s="276" t="s">
        <v>122</v>
      </c>
      <c r="C7" s="277"/>
    </row>
    <row r="9" spans="2:10" ht="25.5" customHeight="1" x14ac:dyDescent="0.2">
      <c r="B9" s="141"/>
      <c r="C9" s="278" t="s">
        <v>123</v>
      </c>
      <c r="D9" s="279"/>
      <c r="E9" s="279"/>
      <c r="F9" s="279"/>
      <c r="G9" s="280"/>
    </row>
    <row r="10" spans="2:10" ht="12.75" customHeight="1" x14ac:dyDescent="0.2">
      <c r="B10" s="117" t="s">
        <v>124</v>
      </c>
      <c r="C10" s="118" t="s">
        <v>102</v>
      </c>
      <c r="D10" s="118" t="s">
        <v>103</v>
      </c>
      <c r="E10" s="118" t="s">
        <v>104</v>
      </c>
      <c r="F10" s="118" t="s">
        <v>105</v>
      </c>
      <c r="G10" s="116" t="s">
        <v>106</v>
      </c>
    </row>
    <row r="11" spans="2:10" ht="15" x14ac:dyDescent="0.2">
      <c r="B11" s="127" t="s">
        <v>199</v>
      </c>
      <c r="C11" s="142">
        <v>0</v>
      </c>
      <c r="D11" s="142">
        <v>77.5</v>
      </c>
      <c r="E11" s="142">
        <v>181</v>
      </c>
      <c r="F11" s="142">
        <v>173.5</v>
      </c>
      <c r="G11" s="142">
        <v>95.4</v>
      </c>
    </row>
    <row r="12" spans="2:10" ht="15" x14ac:dyDescent="0.2">
      <c r="B12" s="127" t="s">
        <v>200</v>
      </c>
      <c r="C12" s="142">
        <v>0</v>
      </c>
      <c r="D12" s="142">
        <v>0.2</v>
      </c>
      <c r="E12" s="142">
        <v>0.4</v>
      </c>
      <c r="F12" s="142">
        <v>0.4</v>
      </c>
      <c r="G12" s="142">
        <v>0.23</v>
      </c>
    </row>
    <row r="13" spans="2:10" ht="15.75" customHeight="1" x14ac:dyDescent="0.2">
      <c r="B13" s="143"/>
      <c r="C13" s="143"/>
      <c r="D13" s="143"/>
      <c r="E13" s="143"/>
      <c r="F13" s="143"/>
      <c r="G13" s="143"/>
    </row>
  </sheetData>
  <mergeCells count="4">
    <mergeCell ref="H4:J4"/>
    <mergeCell ref="B7:C7"/>
    <mergeCell ref="C9:G9"/>
    <mergeCell ref="B5:E5"/>
  </mergeCells>
  <pageMargins left="0.70866141732283472" right="0.70866141732283472" top="0.74803149606299213" bottom="0.74803149606299213" header="0.31496062992125984" footer="0.31496062992125984"/>
  <pageSetup paperSize="9" fitToHeight="100" orientation="landscape" r:id="rId1"/>
  <headerFooter scaleWithDoc="0" alignWithMargins="0">
    <oddFooter>&amp;L&amp;8&amp;D&amp;C&amp;8&amp; Template: &amp;A
&amp;F&amp;R&amp;8&amp;P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Cover</vt:lpstr>
      <vt:lpstr>Contents</vt:lpstr>
      <vt:lpstr>1a. STPIS Reliability</vt:lpstr>
      <vt:lpstr>1b. STPIS Customer Service</vt:lpstr>
      <vt:lpstr>1c. STPIS Daily Performance</vt:lpstr>
      <vt:lpstr>1f. STPIS GSL</vt:lpstr>
      <vt:lpstr>3. Outcomes customer service </vt:lpstr>
      <vt:lpstr>5b. Network data feeder</vt:lpstr>
      <vt:lpstr>5d. Outcomes planned outages</vt:lpstr>
      <vt:lpstr>Amendments</vt:lpstr>
      <vt:lpstr>'1a. STPIS Reliability'!Print_Area</vt:lpstr>
      <vt:lpstr>'1b. STPIS Customer Service'!Print_Area</vt:lpstr>
      <vt:lpstr>'1c. STPIS Daily Performance'!Print_Area</vt:lpstr>
      <vt:lpstr>'1f. STPIS GSL'!Print_Area</vt:lpstr>
      <vt:lpstr>'3. Outcomes customer service '!Print_Area</vt:lpstr>
      <vt:lpstr>'5b. Network data feeder'!Print_Area</vt:lpstr>
      <vt:lpstr>'5d. Outcomes planned outages'!Print_Area</vt:lpstr>
      <vt:lpstr>Contents!Print_Area</vt:lpstr>
      <vt:lpstr>Cover!Print_Area</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asood</dc:creator>
  <cp:lastModifiedBy>Patrick Duffy</cp:lastModifiedBy>
  <cp:lastPrinted>2014-11-12T23:03:27Z</cp:lastPrinted>
  <dcterms:created xsi:type="dcterms:W3CDTF">2012-02-16T04:44:46Z</dcterms:created>
  <dcterms:modified xsi:type="dcterms:W3CDTF">2014-11-12T23:07:07Z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RI">
    <vt:lpwstr>8218535</vt:lpwstr>
  </property>
  <property fmtid="{D5CDD505-2E9C-101B-9397-08002B2CF9AE}" pid="3" name="cf">
    <vt:lpwstr>\\cbrvpwxfs01\home$\lchen\endeavour energy - annual rin (D2012-00138162).xls</vt:lpwstr>
  </property>
  <property fmtid="{D5CDD505-2E9C-101B-9397-08002B2CF9AE}" pid="4" name="DatabaseID">
    <vt:lpwstr>AC</vt:lpwstr>
  </property>
  <property fmtid="{D5CDD505-2E9C-101B-9397-08002B2CF9AE}" pid="5" name="OnClose">
    <vt:lpwstr/>
  </property>
  <property fmtid="{D5CDD505-2E9C-101B-9397-08002B2CF9AE}" pid="6" name="Status">
    <vt:lpwstr>Ready</vt:lpwstr>
  </property>
  <property fmtid="{D5CDD505-2E9C-101B-9397-08002B2CF9AE}" pid="7" name="currfile">
    <vt:lpwstr>\\SCBRFS001\home$\jpick\endeavour 2013-14 - annual rin (D2014-00084802).xlsx</vt:lpwstr>
  </property>
</Properties>
</file>