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 userName="Catherine Waddell" reservationPassword="DCCF"/>
  <workbookPr defaultThemeVersion="124226"/>
  <bookViews>
    <workbookView xWindow="12540" yWindow="-105" windowWidth="13725" windowHeight="11160" tabRatio="724"/>
  </bookViews>
  <sheets>
    <sheet name="Cover" sheetId="6" r:id="rId1"/>
    <sheet name="1. Contents" sheetId="1" r:id="rId2"/>
    <sheet name="2. Revenue" sheetId="3" r:id="rId3"/>
    <sheet name="3. Opex" sheetId="7" r:id="rId4"/>
    <sheet name="4. Assets (RAB)-Standard" sheetId="4" r:id="rId5"/>
    <sheet name="5. Operational data" sheetId="8" r:id="rId6"/>
    <sheet name="6. Physical Assets" sheetId="10" r:id="rId7"/>
    <sheet name="7. Quality of services" sheetId="9" r:id="rId8"/>
    <sheet name="8. Operating environment" sheetId="15" r:id="rId9"/>
  </sheets>
  <definedNames>
    <definedName name="_ftn1" localSheetId="5">'5. Operational data'!$B$83</definedName>
    <definedName name="_ftnref1" localSheetId="5">'5. Operational data'!$B$78</definedName>
    <definedName name="OLE_LINK5" localSheetId="4">'4. Assets (RAB)-Standard'!$B$89</definedName>
    <definedName name="_xlnm.Print_Area" localSheetId="2">'2. Revenue'!$A$1:$V$35</definedName>
    <definedName name="_xlnm.Print_Area" localSheetId="3">'3. Opex'!$A$1:$V$171</definedName>
    <definedName name="_xlnm.Print_Area" localSheetId="4">'4. Assets (RAB)-Standard'!$A$1:$AF$132</definedName>
    <definedName name="_xlnm.Print_Area" localSheetId="5">'5. Operational data'!$A$1:$L$106</definedName>
    <definedName name="_xlnm.Print_Area" localSheetId="6">'6. Physical Assets'!$B$1:$L$72</definedName>
    <definedName name="_xlnm.Print_Area" localSheetId="7">'7. Quality of services'!$A$1:$L$26</definedName>
    <definedName name="_xlnm.Print_Area" localSheetId="8">'8. Operating environment'!$A$1:$L$79</definedName>
  </definedNames>
  <calcPr calcId="145621"/>
</workbook>
</file>

<file path=xl/calcChain.xml><?xml version="1.0" encoding="utf-8"?>
<calcChain xmlns="http://schemas.openxmlformats.org/spreadsheetml/2006/main">
  <c r="E7" i="15" l="1"/>
  <c r="F7" i="15"/>
  <c r="G7" i="15"/>
  <c r="H7" i="15"/>
  <c r="I7" i="15"/>
  <c r="J7" i="15"/>
  <c r="K7" i="15"/>
  <c r="D7" i="15"/>
  <c r="E20" i="10" l="1"/>
  <c r="E31" i="10"/>
  <c r="D20" i="10"/>
  <c r="D31" i="10"/>
  <c r="J31" i="10" l="1"/>
  <c r="F31" i="10" l="1"/>
  <c r="K31" i="10"/>
  <c r="F20" i="10"/>
  <c r="I31" i="10"/>
  <c r="K20" i="10"/>
  <c r="I20" i="10"/>
  <c r="G31" i="10"/>
  <c r="J20" i="10"/>
  <c r="O35" i="3" l="1"/>
  <c r="P35" i="3"/>
  <c r="Q35" i="3"/>
  <c r="R35" i="3"/>
  <c r="S35" i="3"/>
  <c r="T35" i="3"/>
  <c r="U35" i="3"/>
  <c r="D35" i="3" l="1"/>
  <c r="J35" i="3"/>
  <c r="H35" i="3"/>
  <c r="F35" i="3"/>
  <c r="K35" i="3"/>
  <c r="I35" i="3"/>
  <c r="G35" i="3"/>
  <c r="E35" i="3"/>
  <c r="N35" i="3"/>
  <c r="G20" i="10" l="1"/>
  <c r="H31" i="10" l="1"/>
  <c r="H20" i="10"/>
  <c r="I23" i="9" l="1"/>
  <c r="D20" i="3"/>
  <c r="J20" i="3"/>
  <c r="H20" i="3"/>
  <c r="F20" i="3"/>
  <c r="N20" i="3"/>
  <c r="T20" i="3"/>
  <c r="R20" i="3"/>
  <c r="P20" i="3"/>
  <c r="D29" i="3"/>
  <c r="J29" i="3"/>
  <c r="H29" i="3"/>
  <c r="F29" i="3"/>
  <c r="N29" i="3"/>
  <c r="T29" i="3"/>
  <c r="R29" i="3"/>
  <c r="P29" i="3"/>
  <c r="G23" i="9"/>
  <c r="E23" i="9"/>
  <c r="J23" i="9"/>
  <c r="H23" i="9"/>
  <c r="K23" i="9"/>
  <c r="K20" i="3"/>
  <c r="I20" i="3"/>
  <c r="G20" i="3"/>
  <c r="E20" i="3"/>
  <c r="U20" i="3"/>
  <c r="S20" i="3"/>
  <c r="Q20" i="3"/>
  <c r="O20" i="3"/>
  <c r="K29" i="3"/>
  <c r="I29" i="3"/>
  <c r="G29" i="3"/>
  <c r="E29" i="3"/>
  <c r="U29" i="3"/>
  <c r="S29" i="3"/>
  <c r="Q29" i="3"/>
  <c r="O29" i="3"/>
  <c r="D23" i="9"/>
  <c r="F23" i="9"/>
  <c r="G85" i="8" l="1"/>
  <c r="G90" i="8" s="1"/>
  <c r="D85" i="8"/>
  <c r="D90" i="8" s="1"/>
  <c r="I85" i="8"/>
  <c r="I90" i="8" s="1"/>
  <c r="F85" i="8"/>
  <c r="F90" i="8" s="1"/>
  <c r="H85" i="8"/>
  <c r="H90" i="8" s="1"/>
  <c r="K85" i="8"/>
  <c r="K90" i="8" s="1"/>
  <c r="J85" i="8"/>
  <c r="J90" i="8" s="1"/>
  <c r="E85" i="8"/>
  <c r="E90" i="8" s="1"/>
  <c r="H6" i="15"/>
  <c r="H8" i="15"/>
  <c r="D6" i="15"/>
  <c r="D8" i="15"/>
  <c r="K6" i="15"/>
  <c r="K8" i="15"/>
  <c r="I6" i="15"/>
  <c r="I8" i="15"/>
  <c r="G6" i="15"/>
  <c r="G8" i="15"/>
  <c r="E6" i="15"/>
  <c r="E8" i="15"/>
  <c r="J6" i="15"/>
  <c r="J8" i="15"/>
  <c r="F6" i="15"/>
  <c r="F8" i="15"/>
  <c r="J26" i="9" l="1"/>
  <c r="I26" i="9"/>
  <c r="H26" i="9"/>
  <c r="G26" i="9"/>
  <c r="F26" i="9"/>
  <c r="E26" i="9"/>
  <c r="K26" i="9"/>
  <c r="D26" i="9"/>
  <c r="J36" i="7" l="1"/>
  <c r="N36" i="7"/>
  <c r="R36" i="7"/>
  <c r="I36" i="7"/>
  <c r="U36" i="7"/>
  <c r="Q36" i="7"/>
  <c r="H36" i="7"/>
  <c r="T36" i="7"/>
  <c r="P36" i="7"/>
  <c r="K36" i="7"/>
  <c r="G36" i="7"/>
  <c r="S36" i="7"/>
  <c r="O36" i="7"/>
  <c r="F36" i="7" l="1"/>
  <c r="E36" i="7" l="1"/>
  <c r="D36" i="7"/>
</calcChain>
</file>

<file path=xl/sharedStrings.xml><?xml version="1.0" encoding="utf-8"?>
<sst xmlns="http://schemas.openxmlformats.org/spreadsheetml/2006/main" count="1566" uniqueCount="802">
  <si>
    <t>Network services</t>
  </si>
  <si>
    <t>Standard control services</t>
  </si>
  <si>
    <t>Variable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</si>
  <si>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</si>
  <si>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</si>
  <si>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</si>
  <si>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</si>
  <si>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</si>
  <si>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</si>
  <si>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</si>
  <si>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</si>
  <si>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</si>
  <si>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</si>
  <si>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</si>
  <si>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</si>
  <si>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 xml:space="preserve">Total opex </t>
  </si>
  <si>
    <t>Total energy delivered</t>
  </si>
  <si>
    <t>Energy Delivery where time of use is not a determinant</t>
  </si>
  <si>
    <t xml:space="preserve">Energy Delivery at Shoulder times </t>
  </si>
  <si>
    <t xml:space="preserve">Energy into DNSP network  at Shoulder times </t>
  </si>
  <si>
    <t>Other Customer Class Energy Deliveries</t>
  </si>
  <si>
    <t>Unmetered Customer Numbers</t>
  </si>
  <si>
    <t>Other Customer Numbers</t>
  </si>
  <si>
    <t>5.2 Customer numbers</t>
  </si>
  <si>
    <t>Summated Chargeable Contracted Maximum Demand</t>
  </si>
  <si>
    <t xml:space="preserve">Summated Chargeable Measured Maximum Demand </t>
  </si>
  <si>
    <t>Total overhead circuit km</t>
  </si>
  <si>
    <t>Total underground circuit km</t>
  </si>
  <si>
    <t>Energy Not Supplied - Total</t>
  </si>
  <si>
    <t>Energy Not Supplied (planned)</t>
  </si>
  <si>
    <t>Energy Not Supplied (unplanned)</t>
  </si>
  <si>
    <t>Distribution substations including transformers</t>
  </si>
  <si>
    <t xml:space="preserve">Easements </t>
  </si>
  <si>
    <t>For total asset base:</t>
  </si>
  <si>
    <t>Opening value</t>
  </si>
  <si>
    <t>Inflation addition</t>
  </si>
  <si>
    <t>Straight line depreciation</t>
  </si>
  <si>
    <t>Regulatory depreciation</t>
  </si>
  <si>
    <t>Actual additions (recognised in RAB)</t>
  </si>
  <si>
    <t xml:space="preserve">Disposals </t>
  </si>
  <si>
    <t>Closing value for asset value</t>
  </si>
  <si>
    <t>Closing value for overhead distribution asset value</t>
  </si>
  <si>
    <t>Closing value for underground asset value</t>
  </si>
  <si>
    <t>Closing value for distribution substations and transformers asset value</t>
  </si>
  <si>
    <t>Closing value for easements asset value</t>
  </si>
  <si>
    <t>Closing value for “other” asset (long life) value</t>
  </si>
  <si>
    <t>Closing value for “other” asset (short life) value</t>
  </si>
  <si>
    <t>Capital Contributions</t>
  </si>
  <si>
    <t>“Other” assets with long lives</t>
  </si>
  <si>
    <t>“Other” assets with short lives</t>
  </si>
  <si>
    <t>Units</t>
  </si>
  <si>
    <t>GWh</t>
  </si>
  <si>
    <t>MVA</t>
  </si>
  <si>
    <t>number</t>
  </si>
  <si>
    <t>km</t>
  </si>
  <si>
    <t>Customers on CBD network</t>
  </si>
  <si>
    <t>Customers on Urban network</t>
  </si>
  <si>
    <t>Customers on Short rural network</t>
  </si>
  <si>
    <t>Customers on Long rural network</t>
  </si>
  <si>
    <t>years</t>
  </si>
  <si>
    <t>5.3 System demand</t>
  </si>
  <si>
    <t xml:space="preserve">MW </t>
  </si>
  <si>
    <t xml:space="preserve"> MVA</t>
  </si>
  <si>
    <t>%</t>
  </si>
  <si>
    <t>Variable_Code</t>
  </si>
  <si>
    <t>2. Revenue worksheet</t>
  </si>
  <si>
    <t>Scope of services</t>
  </si>
  <si>
    <t>3. Opex worksheet</t>
  </si>
  <si>
    <t>5. Operational data worksheet</t>
  </si>
  <si>
    <t>7. Quality of services worksheet</t>
  </si>
  <si>
    <t>Alternative control services</t>
  </si>
  <si>
    <t>Overhead SWER</t>
  </si>
  <si>
    <t>Overhead low voltage distribution</t>
  </si>
  <si>
    <t>Underground low voltage distribution</t>
  </si>
  <si>
    <t>4. Assets (RAB) worksheet</t>
  </si>
  <si>
    <t>Contents</t>
  </si>
  <si>
    <t>DNSP – trading name:</t>
  </si>
  <si>
    <t xml:space="preserve">DNSP – Australian business number: 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</si>
  <si>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</si>
  <si>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</si>
  <si>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</si>
  <si>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</si>
  <si>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</si>
  <si>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</si>
  <si>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</si>
  <si>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</si>
  <si>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</si>
  <si>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</si>
  <si>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</si>
  <si>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</si>
  <si>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>Factor</t>
  </si>
  <si>
    <t>Meters</t>
  </si>
  <si>
    <t>Closing value for meters asset value</t>
  </si>
  <si>
    <t>Number</t>
  </si>
  <si>
    <t>Public lighting luminaires</t>
  </si>
  <si>
    <t>Public lighting poles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</si>
  <si>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</si>
  <si>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</si>
  <si>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</si>
  <si>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</si>
  <si>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DREV0101</t>
  </si>
  <si>
    <t>DREV0102</t>
  </si>
  <si>
    <t>DREV0103</t>
  </si>
  <si>
    <t>DREV0104</t>
  </si>
  <si>
    <t>DREV0105</t>
  </si>
  <si>
    <t>DREV0106</t>
  </si>
  <si>
    <t>DREV0107</t>
  </si>
  <si>
    <t>DREV0108</t>
  </si>
  <si>
    <t>DREV0109</t>
  </si>
  <si>
    <t>DREV0201</t>
  </si>
  <si>
    <t>DREV01</t>
  </si>
  <si>
    <t>DREV0202</t>
  </si>
  <si>
    <t>DREV0203</t>
  </si>
  <si>
    <t>DREV0204</t>
  </si>
  <si>
    <t>DREV0205</t>
  </si>
  <si>
    <t>DREV0206</t>
  </si>
  <si>
    <t>DREV02</t>
  </si>
  <si>
    <t>DREV0301</t>
  </si>
  <si>
    <t>DREV0302</t>
  </si>
  <si>
    <t>DREV0303</t>
  </si>
  <si>
    <t>DREV03</t>
  </si>
  <si>
    <t>DOPEX0101</t>
  </si>
  <si>
    <t>DOPEX0102</t>
  </si>
  <si>
    <t>DOPEX0103</t>
  </si>
  <si>
    <t>DOPEX01</t>
  </si>
  <si>
    <t>DOPEX0201</t>
  </si>
  <si>
    <t>DOPEX0202</t>
  </si>
  <si>
    <t>DOPEX0203</t>
  </si>
  <si>
    <t>DOPEX0204</t>
  </si>
  <si>
    <t>DOPEX0205</t>
  </si>
  <si>
    <t>DOPED01</t>
  </si>
  <si>
    <t>DOPED0201</t>
  </si>
  <si>
    <t>DOPED0202</t>
  </si>
  <si>
    <t>DOPED0203</t>
  </si>
  <si>
    <t>DOPED0204</t>
  </si>
  <si>
    <t>DOPED0205</t>
  </si>
  <si>
    <t>DOPED0301</t>
  </si>
  <si>
    <t>DOPED0302</t>
  </si>
  <si>
    <t>DOPED0303</t>
  </si>
  <si>
    <t>DOPED0401</t>
  </si>
  <si>
    <t>DOPED0402</t>
  </si>
  <si>
    <t>DOPED0403</t>
  </si>
  <si>
    <t>DOPED0501</t>
  </si>
  <si>
    <t>DOPED0502</t>
  </si>
  <si>
    <t>DOPED0503</t>
  </si>
  <si>
    <t>DOPED0504</t>
  </si>
  <si>
    <t>DOPED0505</t>
  </si>
  <si>
    <t>DOPCN0101</t>
  </si>
  <si>
    <t>DOPCN0102</t>
  </si>
  <si>
    <t>DOPCN0103</t>
  </si>
  <si>
    <t>DOPCN0104</t>
  </si>
  <si>
    <t>DOPCN0105</t>
  </si>
  <si>
    <t>DOPCN0106</t>
  </si>
  <si>
    <t>DOPCN01</t>
  </si>
  <si>
    <t>DOPCN0201</t>
  </si>
  <si>
    <t>DOPCN0202</t>
  </si>
  <si>
    <t>DOPCN0203</t>
  </si>
  <si>
    <t>DOPCN0204</t>
  </si>
  <si>
    <t>DOPCN02</t>
  </si>
  <si>
    <t>DPA0101</t>
  </si>
  <si>
    <t>DPA0102</t>
  </si>
  <si>
    <t>DPA0103</t>
  </si>
  <si>
    <t>DPA0104</t>
  </si>
  <si>
    <t>DPA0105</t>
  </si>
  <si>
    <t>DPA0106</t>
  </si>
  <si>
    <t>DPA0107</t>
  </si>
  <si>
    <t>DPA0108</t>
  </si>
  <si>
    <t>DPA01</t>
  </si>
  <si>
    <t>DPA0201</t>
  </si>
  <si>
    <t>DPA0202</t>
  </si>
  <si>
    <t>DPA0203</t>
  </si>
  <si>
    <t>DPA0204</t>
  </si>
  <si>
    <t>DPA0205</t>
  </si>
  <si>
    <t>DPA0206</t>
  </si>
  <si>
    <t>DPA0207</t>
  </si>
  <si>
    <t>DPA02</t>
  </si>
  <si>
    <t>DPA0301</t>
  </si>
  <si>
    <t>DPA0302</t>
  </si>
  <si>
    <t>DPA0303</t>
  </si>
  <si>
    <t>DPA0304</t>
  </si>
  <si>
    <t>DPA0305</t>
  </si>
  <si>
    <t>DPA0306</t>
  </si>
  <si>
    <t>DPA0307</t>
  </si>
  <si>
    <t>DPA0308</t>
  </si>
  <si>
    <t>DPA0401</t>
  </si>
  <si>
    <t>DPA0402</t>
  </si>
  <si>
    <t>DPA0403</t>
  </si>
  <si>
    <t>DPA0404</t>
  </si>
  <si>
    <t>DPA0405</t>
  </si>
  <si>
    <t>DPA0406</t>
  </si>
  <si>
    <t>DPA0407</t>
  </si>
  <si>
    <t>DPA0501</t>
  </si>
  <si>
    <t>DPA0502</t>
  </si>
  <si>
    <t>DPA0601</t>
  </si>
  <si>
    <t>DPA0602</t>
  </si>
  <si>
    <t>DPA0603</t>
  </si>
  <si>
    <t>DPA0604</t>
  </si>
  <si>
    <t>DPA0701</t>
  </si>
  <si>
    <t>DPA0702</t>
  </si>
  <si>
    <t>DQS02</t>
  </si>
  <si>
    <t>DQS03</t>
  </si>
  <si>
    <t>Customer density</t>
  </si>
  <si>
    <t>Energy density</t>
  </si>
  <si>
    <t>Demand density</t>
  </si>
  <si>
    <t>MWh/customer</t>
  </si>
  <si>
    <t>Customer / km</t>
  </si>
  <si>
    <t>kVA / customer</t>
  </si>
  <si>
    <t>Rural proportion</t>
  </si>
  <si>
    <t>Standard vehicle access</t>
  </si>
  <si>
    <t>Circuit length</t>
  </si>
  <si>
    <t>DPA0503</t>
  </si>
  <si>
    <t>Distribution transformer capacity owned by utility</t>
  </si>
  <si>
    <t>Distribution transformer capacity owned by High Voltage Customers</t>
  </si>
  <si>
    <t>Circuit Capacity MVA</t>
  </si>
  <si>
    <t>DQS0101</t>
  </si>
  <si>
    <t>DQS0102</t>
  </si>
  <si>
    <t>DQS0103</t>
  </si>
  <si>
    <t>DQS0104</t>
  </si>
  <si>
    <t>DQS0201</t>
  </si>
  <si>
    <t>DQS0202</t>
  </si>
  <si>
    <t>Post code</t>
  </si>
  <si>
    <t>Opex for network services</t>
  </si>
  <si>
    <t>Overhead 11 kV</t>
  </si>
  <si>
    <t>Overhead 22 kV</t>
  </si>
  <si>
    <t>Overhead 33 kV</t>
  </si>
  <si>
    <t>Overhead 66 kV</t>
  </si>
  <si>
    <t>Overhead 132 kV</t>
  </si>
  <si>
    <t>Underground 11 kV</t>
  </si>
  <si>
    <t>Underground 22 kV</t>
  </si>
  <si>
    <t>Underground 33 kV</t>
  </si>
  <si>
    <t>Underground 66 kV</t>
  </si>
  <si>
    <t>Underground 132 kV</t>
  </si>
  <si>
    <t>DOPEX0101A</t>
  </si>
  <si>
    <t>DOPEX0102A</t>
  </si>
  <si>
    <t>DOPEX0103A</t>
  </si>
  <si>
    <t>Bushfire risk</t>
  </si>
  <si>
    <t>Regulatory year</t>
  </si>
  <si>
    <t>DQS04</t>
  </si>
  <si>
    <t>DQS0105</t>
  </si>
  <si>
    <t>DQS0106</t>
  </si>
  <si>
    <t>DQS0107</t>
  </si>
  <si>
    <t>DQS0108</t>
  </si>
  <si>
    <t>DOPED0404</t>
  </si>
  <si>
    <t xml:space="preserve">Revenue from residential Customers </t>
  </si>
  <si>
    <t>Average overall network power factor conversion between MVA and MW</t>
  </si>
  <si>
    <t>Average power factor conversion for 11 kV lines</t>
  </si>
  <si>
    <t>Average power factor conversion for  low voltage distribution lines</t>
  </si>
  <si>
    <t>Average power factor conversion for  SWER lines</t>
  </si>
  <si>
    <t>Average power factor conversion for 33 kV lines</t>
  </si>
  <si>
    <t>Average power factor conversion for 22 kV lines</t>
  </si>
  <si>
    <t>Average power factor conversion for 66 kV lines</t>
  </si>
  <si>
    <t>Average power factor conversion for 132 kV lines</t>
  </si>
  <si>
    <t>Residential customers energy deliveries</t>
  </si>
  <si>
    <t>Residential customer numbers</t>
  </si>
  <si>
    <t>Low voltage demand tariff customer numbers</t>
  </si>
  <si>
    <t>High voltage demand tariff customer numbers</t>
  </si>
  <si>
    <t>Opex for high voltage customers</t>
  </si>
  <si>
    <t>Other assets with long lives (please specify)</t>
  </si>
  <si>
    <t>Other assets with short lives (please specify)</t>
  </si>
  <si>
    <t>Total customer numbers</t>
  </si>
  <si>
    <t>Revenue from unmetered supplies</t>
  </si>
  <si>
    <t>Zone substations</t>
  </si>
  <si>
    <t>Zone substations and transformers</t>
  </si>
  <si>
    <t>Closing value for zone substations and transformers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</si>
  <si>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</si>
  <si>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</si>
  <si>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6.2 Transformer Capacities Variables</t>
  </si>
  <si>
    <t>6.3 Public lighting</t>
  </si>
  <si>
    <t>Cold spare capacity included in DPA0501</t>
  </si>
  <si>
    <t xml:space="preserve">Total zone substation transformer  capacity </t>
  </si>
  <si>
    <t>DPA0605</t>
  </si>
  <si>
    <t>Cold spare capacity of zone substation transformers included in DPA0604</t>
  </si>
  <si>
    <t>Overall utilisation</t>
  </si>
  <si>
    <t>DRAB0101</t>
  </si>
  <si>
    <t>DRAB0102</t>
  </si>
  <si>
    <t>DRAB0103</t>
  </si>
  <si>
    <t>DRAB0104</t>
  </si>
  <si>
    <t>DRAB0105</t>
  </si>
  <si>
    <t>DRAB0106</t>
  </si>
  <si>
    <t>DRAB0107</t>
  </si>
  <si>
    <t>DRAB0201</t>
  </si>
  <si>
    <t>DRAB0202</t>
  </si>
  <si>
    <t>DRAB0203</t>
  </si>
  <si>
    <t>DRAB0204</t>
  </si>
  <si>
    <t>DRAB0205</t>
  </si>
  <si>
    <t>DRAB0206</t>
  </si>
  <si>
    <t>DRAB0207</t>
  </si>
  <si>
    <t>DRAB0301</t>
  </si>
  <si>
    <t>DRAB0302</t>
  </si>
  <si>
    <t>DRAB0303</t>
  </si>
  <si>
    <t>DRAB0304</t>
  </si>
  <si>
    <t>DRAB0305</t>
  </si>
  <si>
    <t>DRAB0306</t>
  </si>
  <si>
    <t>DRAB0307</t>
  </si>
  <si>
    <t>DRAB0401</t>
  </si>
  <si>
    <t>DRAB0402</t>
  </si>
  <si>
    <t>DRAB0403</t>
  </si>
  <si>
    <t>DRAB0404</t>
  </si>
  <si>
    <t>DRAB0405</t>
  </si>
  <si>
    <t>DRAB0406</t>
  </si>
  <si>
    <t>DRAB0407</t>
  </si>
  <si>
    <t>DRAB0501</t>
  </si>
  <si>
    <t>DRAB0502</t>
  </si>
  <si>
    <t>DRAB0503</t>
  </si>
  <si>
    <t>DRAB0504</t>
  </si>
  <si>
    <t>DRAB0505</t>
  </si>
  <si>
    <t>DRAB0506</t>
  </si>
  <si>
    <t>DRAB0507</t>
  </si>
  <si>
    <t>DRAB0601</t>
  </si>
  <si>
    <t>DRAB0602</t>
  </si>
  <si>
    <t>DRAB0603</t>
  </si>
  <si>
    <t>DRAB0604</t>
  </si>
  <si>
    <t>DRAB0605</t>
  </si>
  <si>
    <t>DRAB0606</t>
  </si>
  <si>
    <t>DRAB0607</t>
  </si>
  <si>
    <t>DRAB0701</t>
  </si>
  <si>
    <t>DRAB0702</t>
  </si>
  <si>
    <t>DRAB0703</t>
  </si>
  <si>
    <t>DRAB0704</t>
  </si>
  <si>
    <t>DRAB0705</t>
  </si>
  <si>
    <t>DRAB0706</t>
  </si>
  <si>
    <t>DRAB0707</t>
  </si>
  <si>
    <t>DRAB0801</t>
  </si>
  <si>
    <t>DRAB0802</t>
  </si>
  <si>
    <t>DRAB0805</t>
  </si>
  <si>
    <t>DRAB0901</t>
  </si>
  <si>
    <t>DRAB0902</t>
  </si>
  <si>
    <t>DRAB0905</t>
  </si>
  <si>
    <t>DRAB0906</t>
  </si>
  <si>
    <t>DRAB0907</t>
  </si>
  <si>
    <t>DRAB1001</t>
  </si>
  <si>
    <t>DRAB1002</t>
  </si>
  <si>
    <t>DRAB1003</t>
  </si>
  <si>
    <t>DRAB1004</t>
  </si>
  <si>
    <t>DRAB1005</t>
  </si>
  <si>
    <t>DRAB1006</t>
  </si>
  <si>
    <t>DRAB1007</t>
  </si>
  <si>
    <t>DRAB1101</t>
  </si>
  <si>
    <t>DRAB1102</t>
  </si>
  <si>
    <t>DRAB1103</t>
  </si>
  <si>
    <t>DRAB1104</t>
  </si>
  <si>
    <t>DRAB1105</t>
  </si>
  <si>
    <t>DRAB1106</t>
  </si>
  <si>
    <t>DRAB1107</t>
  </si>
  <si>
    <t>DRAB1201</t>
  </si>
  <si>
    <t>DRAB1202</t>
  </si>
  <si>
    <t>DRAB1203</t>
  </si>
  <si>
    <t>DRAB1204</t>
  </si>
  <si>
    <t>DRAB1205</t>
  </si>
  <si>
    <t>DRAB1206</t>
  </si>
  <si>
    <t>DRAB1207</t>
  </si>
  <si>
    <t>DRAB1401</t>
  </si>
  <si>
    <t>DRAB1402</t>
  </si>
  <si>
    <t>DRAB1403</t>
  </si>
  <si>
    <t>DRAB1404</t>
  </si>
  <si>
    <t>DRAB1405</t>
  </si>
  <si>
    <t>DRAB1406</t>
  </si>
  <si>
    <t>DRAB1407</t>
  </si>
  <si>
    <t>DRAB1408</t>
  </si>
  <si>
    <t>DRAB1409</t>
  </si>
  <si>
    <t>DOPEX0201A</t>
  </si>
  <si>
    <t>DOPEX0202A</t>
  </si>
  <si>
    <t>DOPEX0203A</t>
  </si>
  <si>
    <t>DOPEX0204A</t>
  </si>
  <si>
    <t>DOPEX0205A</t>
  </si>
  <si>
    <t>DOEF0101</t>
  </si>
  <si>
    <t>DOEF0102</t>
  </si>
  <si>
    <t>DOEF0103</t>
  </si>
  <si>
    <t>DOEF0201</t>
  </si>
  <si>
    <t>DOEF0202</t>
  </si>
  <si>
    <t>DOEF0203</t>
  </si>
  <si>
    <t>DOEF0204</t>
  </si>
  <si>
    <t>DOEF0205</t>
  </si>
  <si>
    <t>DOEF0206</t>
  </si>
  <si>
    <t>DOEF0207</t>
  </si>
  <si>
    <t>DOEF0208</t>
  </si>
  <si>
    <t>DOEF0301</t>
  </si>
  <si>
    <t>[Insert subsequent regulatory years  here]</t>
  </si>
  <si>
    <t>Non–coincident Summated Raw System Annual Maximum Demand</t>
  </si>
  <si>
    <t>Non–coincident Summated Weather Adjusted System Annual Maximum Demand 10% POE</t>
  </si>
  <si>
    <t>Non–coincident Summated Weather Adjusted System Annual Maximum Demand 50% POE</t>
  </si>
  <si>
    <t>Coincident Raw System Annual Maximum Demand</t>
  </si>
  <si>
    <t>Coincident Weather Adjusted System Annual Maximum Demand 10% POE</t>
  </si>
  <si>
    <t>Coincident Weather Adjusted System Annual Maximum Demand 50% POE</t>
  </si>
  <si>
    <t>DOPSD0101</t>
  </si>
  <si>
    <t>DOPSD0102</t>
  </si>
  <si>
    <t>DOPSD0103</t>
  </si>
  <si>
    <t>DOPSD0104</t>
  </si>
  <si>
    <t>DOPSD0105</t>
  </si>
  <si>
    <t>DOPSD0106</t>
  </si>
  <si>
    <t>DOPSD0201</t>
  </si>
  <si>
    <t>DOPSD0107</t>
  </si>
  <si>
    <t>DOPSD0108</t>
  </si>
  <si>
    <t>DOPSD0109</t>
  </si>
  <si>
    <t>DOPSD0110</t>
  </si>
  <si>
    <t>DOPSD0111</t>
  </si>
  <si>
    <t>DOPSD0112</t>
  </si>
  <si>
    <t>DOPSD0202</t>
  </si>
  <si>
    <t>DOPSD0203</t>
  </si>
  <si>
    <t>DOPSD0204</t>
  </si>
  <si>
    <t>DOPSD0205</t>
  </si>
  <si>
    <t>DOPSD0206</t>
  </si>
  <si>
    <t>DOPSD0207</t>
  </si>
  <si>
    <t>DOPSD0208</t>
  </si>
  <si>
    <t>DOPSD0209</t>
  </si>
  <si>
    <t>DOPSD0210</t>
  </si>
  <si>
    <t>DOPSD0211</t>
  </si>
  <si>
    <t>DOPSD0212</t>
  </si>
  <si>
    <t>DOPSD0301</t>
  </si>
  <si>
    <t>DOPSD0302</t>
  </si>
  <si>
    <t>DOPSD0303</t>
  </si>
  <si>
    <t>DOPSD0304</t>
  </si>
  <si>
    <t>DOPSD0305</t>
  </si>
  <si>
    <t>DOPSD0306</t>
  </si>
  <si>
    <t>DOPSD0307</t>
  </si>
  <si>
    <t>DOPSD0308</t>
  </si>
  <si>
    <t>DOPSD0401</t>
  </si>
  <si>
    <t>DOPSD0402</t>
  </si>
  <si>
    <t>DOPSD0403</t>
  </si>
  <si>
    <t>DOPSD0404</t>
  </si>
  <si>
    <t>System losses</t>
  </si>
  <si>
    <t>DRAB0903</t>
  </si>
  <si>
    <t>DRAB0904</t>
  </si>
  <si>
    <t>DRAB1501</t>
  </si>
  <si>
    <t>DRAB1502</t>
  </si>
  <si>
    <t>DRAB1503</t>
  </si>
  <si>
    <t>DRAB1504</t>
  </si>
  <si>
    <t>DRAB1505</t>
  </si>
  <si>
    <t>DRAB1506</t>
  </si>
  <si>
    <t>DRAB1507</t>
  </si>
  <si>
    <t>DRAB1508</t>
  </si>
  <si>
    <t>DRAB1509</t>
  </si>
  <si>
    <t>DRAB1208</t>
  </si>
  <si>
    <t>DRAB1209</t>
  </si>
  <si>
    <t>DRAB1210</t>
  </si>
  <si>
    <t>DRAB13</t>
  </si>
  <si>
    <t>DREV0110</t>
  </si>
  <si>
    <t>DREV0111</t>
  </si>
  <si>
    <t>DREV0112</t>
  </si>
  <si>
    <t>Revenue from metering charges</t>
  </si>
  <si>
    <t>Revenue from connection charges</t>
  </si>
  <si>
    <t>Revenue from public lighting charges</t>
  </si>
  <si>
    <t>Opex for transmission connection point planning</t>
  </si>
  <si>
    <t>DOPED0304</t>
  </si>
  <si>
    <t>Energy received from TNSP and other DNSPs not included in the above categories</t>
  </si>
  <si>
    <t>For overhead network assets less than 33kV:</t>
  </si>
  <si>
    <t>Closing value for overhead asset 33kV and above value</t>
  </si>
  <si>
    <t>Overhead assets 33kV and above (wires and towers / poles etc)</t>
  </si>
  <si>
    <t>Underground assets 33kV and above (cables, ducts etc)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</si>
  <si>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</si>
  <si>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</si>
  <si>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</si>
  <si>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 (cables, ducts etc)</t>
  </si>
  <si>
    <t>Closing value for underground asset 33kV and above value</t>
  </si>
  <si>
    <t>Underground network assets 33kV and above(cables, ducts etc)</t>
  </si>
  <si>
    <t>Energy Delivery to unmetered supplies</t>
  </si>
  <si>
    <t>DOEF04001</t>
  </si>
  <si>
    <t>End user costs (not standard control services)</t>
  </si>
  <si>
    <t>Postal address (if different to business address)</t>
  </si>
  <si>
    <t>Whole of network unplanned SAIDI</t>
  </si>
  <si>
    <t>Whole of network unplanned SAIFI</t>
  </si>
  <si>
    <t>Urban and CBD vegetation maintenance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</si>
  <si>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</si>
  <si>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</si>
  <si>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</si>
  <si>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</si>
  <si>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Average rural vegetation maintenance span cycle</t>
  </si>
  <si>
    <t>Average number of trees per urban and CBD vegetation maintenance span</t>
  </si>
  <si>
    <t>Average number of trees per rural vegetation maintenance span</t>
  </si>
  <si>
    <t>Tropical proportion</t>
  </si>
  <si>
    <t>DOEF0209</t>
  </si>
  <si>
    <t>DOEF0210</t>
  </si>
  <si>
    <t>DOEF0211</t>
  </si>
  <si>
    <t>DOEF0212</t>
  </si>
  <si>
    <t>Average number of defects per urban and CBD vegetation maintenance span</t>
  </si>
  <si>
    <t>Average number of defects per rural vegetation maintenance span</t>
  </si>
  <si>
    <t>DOEF0213</t>
  </si>
  <si>
    <t>DOEF0214</t>
  </si>
  <si>
    <t>For each provision report:</t>
  </si>
  <si>
    <t>DOPEX0401</t>
  </si>
  <si>
    <t>DOPEX0301</t>
  </si>
  <si>
    <t>DOPEX0302</t>
  </si>
  <si>
    <t>DOPEX0303</t>
  </si>
  <si>
    <t>DOPEX0304</t>
  </si>
  <si>
    <t>DOPEX0305</t>
  </si>
  <si>
    <t>DOPEX0306</t>
  </si>
  <si>
    <t>Opex component</t>
  </si>
  <si>
    <t>Capex component</t>
  </si>
  <si>
    <t>DOPEX0307</t>
  </si>
  <si>
    <t>DOPEX0308</t>
  </si>
  <si>
    <t>DOPEX0309</t>
  </si>
  <si>
    <t>DOPEX0310</t>
  </si>
  <si>
    <t>DOPEX0311</t>
  </si>
  <si>
    <t>DOPEX0312</t>
  </si>
  <si>
    <t>The carrying amount at the beginning of the period</t>
  </si>
  <si>
    <t>Increases to the provision</t>
  </si>
  <si>
    <t>Amounts used (that is, incurred and charged against the provision) during the period</t>
  </si>
  <si>
    <t>Unused amounts reversed during the period</t>
  </si>
  <si>
    <t>The increase during the period in the discounted amount arising from the passage of time and the effect of any change in the discount rate.</t>
  </si>
  <si>
    <t>The carrying amount at the end of the period</t>
  </si>
  <si>
    <t>Energy Delivery at On-peak times</t>
  </si>
  <si>
    <t>Energy Delivery at Off-peak times</t>
  </si>
  <si>
    <t>Energy into DNSP network  at On-peak times</t>
  </si>
  <si>
    <t>Energy into DNSP network  at Off-peak times</t>
  </si>
  <si>
    <t>Table 2.1 Revenue grouping by chargeable quantity</t>
  </si>
  <si>
    <t>Table 2.2 Revenue grouping by Customer type or class</t>
  </si>
  <si>
    <t>Table 2.3 Revenue (penalties) allowed (deducted) through incentive schemes</t>
  </si>
  <si>
    <t>Table 3.1 Opex categories</t>
  </si>
  <si>
    <t>Table 3.1.1 Current opex categories  and cost allocations</t>
  </si>
  <si>
    <t>Table 3.1.2 Historical opex categories and cost allocations</t>
  </si>
  <si>
    <t>DOPEX01A</t>
  </si>
  <si>
    <t>Table 3.2 Opex consistency</t>
  </si>
  <si>
    <t>Table 3.2.1  Opex consistency - current cost allocation approach</t>
  </si>
  <si>
    <t>Table 3.2.2  Opex consistency - historical cost allocation approaches</t>
  </si>
  <si>
    <t>Table 3.4 Opex for high voltage customers</t>
  </si>
  <si>
    <t>Table 4.1 Regulatory Asset Base Values</t>
  </si>
  <si>
    <t>Table 4.2 Asset value roll forward</t>
  </si>
  <si>
    <t>Table 5.1 Energy delivery</t>
  </si>
  <si>
    <t>Table 5.1.1 Energy grouping - delivery by chargeable quantity</t>
  </si>
  <si>
    <t>Table 5.1.2 Energy - received from TNSP and other DNSPs by time of receipt</t>
  </si>
  <si>
    <t>Table 5.1.3 Energy - received into DNSP system from embedded generation by time of receipt</t>
  </si>
  <si>
    <t>Table 5.1.4 Energy grouping  - customer type or class</t>
  </si>
  <si>
    <t>Table 5.2.2 Distribution customer numbers by location on the network</t>
  </si>
  <si>
    <t>Table 5.2.1 Distribution customer numbers by customer type or class</t>
  </si>
  <si>
    <t>Table 5.3.1 Annual system maximum demand characteristics at the zone substation level – MW measure</t>
  </si>
  <si>
    <t>Table 5.3.3 Annual system maximum demand characteristics at the zone substation level – MVA measure</t>
  </si>
  <si>
    <t>Table 5.3.5 Power factor conversion between MVA and MW</t>
  </si>
  <si>
    <t>Table 5.3.6 Demand supplied (for customers charged on this basis) – MW measure</t>
  </si>
  <si>
    <t>Table 5.3.7 Demand supplied (for customers charged on this basis) – MVA measure</t>
  </si>
  <si>
    <t>Table 6.1.1 Overhead network length of circuit at each voltage</t>
  </si>
  <si>
    <t>Table 6.1 Network Capacities Variables</t>
  </si>
  <si>
    <t>Table 6.1.2 Underground network circuit length at each voltage</t>
  </si>
  <si>
    <t>Table 6.1.3 Estimated overhead network weighted average MVA capacity by voltage class</t>
  </si>
  <si>
    <t>Table 6.1.4 Estimated underground network weighted average MVA capacity by voltage class</t>
  </si>
  <si>
    <t>Table 6.2.1 Distribution transformer total installed capacity</t>
  </si>
  <si>
    <t>Table 6.2.2 Zone substation transformer capacity</t>
  </si>
  <si>
    <t>Table 7.1 Reliability</t>
  </si>
  <si>
    <t>Table 7.1.1 Inclusive of MEDs</t>
  </si>
  <si>
    <t>Table 7.1.2 Exclusive of MEDs</t>
  </si>
  <si>
    <t>Table 7.2 Energy not supplied</t>
  </si>
  <si>
    <t>Table 7.3 System losses</t>
  </si>
  <si>
    <t>Table 7.4 Capacity utilisation</t>
  </si>
  <si>
    <t>Table 8.1 Density factors</t>
  </si>
  <si>
    <t>Table 8.2 Terrain factors</t>
  </si>
  <si>
    <t>Table 8.3 Service area factors</t>
  </si>
  <si>
    <t>Table 8.4 Weather stations</t>
  </si>
  <si>
    <t>minutes/customer</t>
  </si>
  <si>
    <t>interruptions/customer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</si>
  <si>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</si>
  <si>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</si>
  <si>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</si>
  <si>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</si>
  <si>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</si>
  <si>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</si>
  <si>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</si>
  <si>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</si>
  <si>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</si>
  <si>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</si>
  <si>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</si>
  <si>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DOPED0405</t>
  </si>
  <si>
    <t>DOPED0406</t>
  </si>
  <si>
    <t>DOPED0407</t>
  </si>
  <si>
    <t>DOPED0408</t>
  </si>
  <si>
    <t>Number of spans</t>
  </si>
  <si>
    <t>Materiality</t>
  </si>
  <si>
    <t>$'000</t>
  </si>
  <si>
    <t>Years</t>
  </si>
  <si>
    <t>Trees</t>
  </si>
  <si>
    <t>Defects</t>
  </si>
  <si>
    <t>Overhead distribution assets less than 33kV (wires and poles)</t>
  </si>
  <si>
    <t>Underground distribution assets less than 33kV (cables, ducts etc)</t>
  </si>
  <si>
    <t xml:space="preserve">Estimated Value of Capital Contributions or Contributed Assets </t>
  </si>
  <si>
    <t>DREV0113</t>
  </si>
  <si>
    <t>Revenue from controlled load customer charges</t>
  </si>
  <si>
    <t>DOPED0206</t>
  </si>
  <si>
    <t>Controlled load energy deliveries</t>
  </si>
  <si>
    <t>DRAB0806</t>
  </si>
  <si>
    <t>DRAB0807</t>
  </si>
  <si>
    <t>Table 3.3 Provisions</t>
  </si>
  <si>
    <t>Non-residential customers not on demand tariffs energy deliveries</t>
  </si>
  <si>
    <t>Non-coincident Summated Raw System Annual Maximum Demand</t>
  </si>
  <si>
    <t>Non-coincident Summated Weather Adjusted System Annual Maximum Demand 10% POE</t>
  </si>
  <si>
    <t>Non-coincident Summated Weather Adjusted System Annual Maximum Demand 50% POE</t>
  </si>
  <si>
    <t>DOPSD0309</t>
  </si>
  <si>
    <t xml:space="preserve">Revenue from non-residential customers not on demand tariffs </t>
  </si>
  <si>
    <t xml:space="preserve">Revenue from non-residential low voltage demand tariff customers </t>
  </si>
  <si>
    <t xml:space="preserve">Revenue from non-residential high voltage demand tariff customers </t>
  </si>
  <si>
    <t>Non-residential customers not on demand tariff customer numbers</t>
  </si>
  <si>
    <t>Economic benchmarking data template</t>
  </si>
  <si>
    <t>Table 5.3.4 Annual system maximum demand characteristics at the transmission connection point – MVA measure</t>
  </si>
  <si>
    <t>Table 5.3.2 Annual system maximum demand characteristics at the transmission connection point – MW measure</t>
  </si>
  <si>
    <t>Whole of network unplanned SAIDI excluding excluded outages</t>
  </si>
  <si>
    <t>Whole of network unplanned SAIFI excluding excluded outages</t>
  </si>
  <si>
    <t>DOEF04002</t>
  </si>
  <si>
    <t>[Add rows as required for other voltages here. For each additional row specify the voltage level and add a variable code]</t>
  </si>
  <si>
    <t>[Add rows as required for other opex categories here. For each added row specify the opex category and add a variable code]</t>
  </si>
  <si>
    <t>DOPEX0206</t>
  </si>
  <si>
    <t>DOPEX0206A</t>
  </si>
  <si>
    <t>[Add rows as required for other weather stations here. For each additional row, add a variable code and weather station number]</t>
  </si>
  <si>
    <t>6. Physical Assets worksheet</t>
  </si>
  <si>
    <t>8. Operating environment factors worksheet</t>
  </si>
  <si>
    <t>Route Line length</t>
  </si>
  <si>
    <t>Inspection</t>
  </si>
  <si>
    <t>Pole replacement</t>
  </si>
  <si>
    <t>Maintenance &amp; repair</t>
  </si>
  <si>
    <t>DOPEX0104A</t>
  </si>
  <si>
    <t>Vegetation management</t>
  </si>
  <si>
    <t>DOPEX0105A</t>
  </si>
  <si>
    <t>Emergency response</t>
  </si>
  <si>
    <t>DOPEX0106A</t>
  </si>
  <si>
    <t>Other network maintenance costs</t>
  </si>
  <si>
    <t>DOPEX0107A</t>
  </si>
  <si>
    <t>Network operating costs</t>
  </si>
  <si>
    <t>DOPEX0108A</t>
  </si>
  <si>
    <t>Meter reading</t>
  </si>
  <si>
    <t>DOPEX0109A</t>
  </si>
  <si>
    <t>Customer service</t>
  </si>
  <si>
    <t>DOPEX0110A</t>
  </si>
  <si>
    <t>Advertising, marketing and promotions</t>
  </si>
  <si>
    <t>DOPEX0111A</t>
  </si>
  <si>
    <t>Other operating expenditures</t>
  </si>
  <si>
    <t>Provision for Dividend</t>
  </si>
  <si>
    <t>Provision for Employee Entitlements</t>
  </si>
  <si>
    <t>Provision for Environmental Remediation</t>
  </si>
  <si>
    <t>Provision for Business Restructuring</t>
  </si>
  <si>
    <t>Provision for Workers' Compensation</t>
  </si>
  <si>
    <t>Provision for Defined Benefit Superannuation Obligations</t>
  </si>
  <si>
    <t>Provisions - Other (Insurance, Heritage Site Remediation)</t>
  </si>
  <si>
    <t>Average power factor conversion for 110 kV lines</t>
  </si>
  <si>
    <t>Overhead 6.6 kV</t>
  </si>
  <si>
    <t>DPA0109</t>
  </si>
  <si>
    <t>Overhead 110 kV</t>
  </si>
  <si>
    <t>DPA0110</t>
  </si>
  <si>
    <t>Overhead 220 kV</t>
  </si>
  <si>
    <t>Underground SWER</t>
  </si>
  <si>
    <t>DPA0309</t>
  </si>
  <si>
    <t>DPA0310</t>
  </si>
  <si>
    <t>DOEF04003</t>
  </si>
  <si>
    <t>DOEF04004</t>
  </si>
  <si>
    <t>DOEF04005</t>
  </si>
  <si>
    <t>DOEF04006</t>
  </si>
  <si>
    <t>DOEF04007</t>
  </si>
  <si>
    <t>DOEF04008</t>
  </si>
  <si>
    <t>DOEF04009</t>
  </si>
  <si>
    <t>DOEF04010</t>
  </si>
  <si>
    <t>DOEF04011</t>
  </si>
  <si>
    <t>DOEF04012</t>
  </si>
  <si>
    <t>DOEF04013</t>
  </si>
  <si>
    <t>DOEF04014</t>
  </si>
  <si>
    <t>DOEF04015</t>
  </si>
  <si>
    <t>DOEF04016</t>
  </si>
  <si>
    <t>DOEF04017</t>
  </si>
  <si>
    <t>DOEF04018</t>
  </si>
  <si>
    <t>DOEF04019</t>
  </si>
  <si>
    <t>DOEF04020</t>
  </si>
  <si>
    <t>DOEF04021</t>
  </si>
  <si>
    <t>DOEF04022</t>
  </si>
  <si>
    <t>DOEF04023</t>
  </si>
  <si>
    <t>DOEF04024</t>
  </si>
  <si>
    <t>DOEF04025</t>
  </si>
  <si>
    <t>DOEF04026</t>
  </si>
  <si>
    <t>DOEF04027</t>
  </si>
  <si>
    <t>DOEF04028</t>
  </si>
  <si>
    <t>DOEF04029</t>
  </si>
  <si>
    <t>DOEF04030</t>
  </si>
  <si>
    <t>DOEF04031</t>
  </si>
  <si>
    <t>DOEF04032</t>
  </si>
  <si>
    <t>DOEF04033</t>
  </si>
  <si>
    <t>DOEF04034</t>
  </si>
  <si>
    <t>DOEF04035</t>
  </si>
  <si>
    <t>DOEF04036</t>
  </si>
  <si>
    <t>DOEF04037</t>
  </si>
  <si>
    <t>DOEF04038</t>
  </si>
  <si>
    <t>DOEF04039</t>
  </si>
  <si>
    <t>DOEF04040</t>
  </si>
  <si>
    <t>DOEF04041</t>
  </si>
  <si>
    <t>DOEF04042</t>
  </si>
  <si>
    <t>DOEF04043</t>
  </si>
  <si>
    <t>DOEF04044</t>
  </si>
  <si>
    <t>DOEF04045</t>
  </si>
  <si>
    <t>DOEF04046</t>
  </si>
  <si>
    <t>DOEF04047</t>
  </si>
  <si>
    <t>DOEF04048</t>
  </si>
  <si>
    <t>DOEF04049</t>
  </si>
  <si>
    <t>Essential Energy</t>
  </si>
  <si>
    <t>Catherine Waddell</t>
  </si>
  <si>
    <t>02 6338 3553</t>
  </si>
  <si>
    <t>catherine.waddell@essentialenergy.com.au</t>
  </si>
  <si>
    <t>Port Macquarie</t>
  </si>
  <si>
    <t>NSW</t>
  </si>
  <si>
    <t>8 Buller St</t>
  </si>
  <si>
    <t>Prescribed services operating costs</t>
  </si>
  <si>
    <t>DOPEX0112A</t>
  </si>
  <si>
    <t>DOPEX0104</t>
  </si>
  <si>
    <t>DOPEX0105</t>
  </si>
  <si>
    <t>DOPEX0106</t>
  </si>
  <si>
    <t>DOPEX0107</t>
  </si>
  <si>
    <t>DOPEX0108</t>
  </si>
  <si>
    <t>DOPEX0109</t>
  </si>
  <si>
    <t>DOPEX0110</t>
  </si>
  <si>
    <t>DOPEX0111</t>
  </si>
  <si>
    <t>37 428 185 226</t>
  </si>
  <si>
    <t>PO Box 5730</t>
  </si>
  <si>
    <t>Coolangatta - QLD</t>
  </si>
  <si>
    <t>Coolangatta</t>
  </si>
  <si>
    <t>yes</t>
  </si>
  <si>
    <t>Goondiwindi Airport</t>
  </si>
  <si>
    <t>Goondiwindi</t>
  </si>
  <si>
    <t>Broken Hill Airport AWS</t>
  </si>
  <si>
    <t>Broken Hill</t>
  </si>
  <si>
    <t>Balranald (RSL)</t>
  </si>
  <si>
    <t>Balranald</t>
  </si>
  <si>
    <t>Moree Aero</t>
  </si>
  <si>
    <t>Moree</t>
  </si>
  <si>
    <t>Narrabri Airport AWS</t>
  </si>
  <si>
    <t>Narrabri</t>
  </si>
  <si>
    <t>Gunnedah Airport AWS</t>
  </si>
  <si>
    <t>Gunnedah</t>
  </si>
  <si>
    <t>Tamworth Airport AWS</t>
  </si>
  <si>
    <t>Tamworth</t>
  </si>
  <si>
    <t>Tenterfield (Federation Park)</t>
  </si>
  <si>
    <t>Tenterfield</t>
  </si>
  <si>
    <t>Armidale Airport AWS</t>
  </si>
  <si>
    <t>Armidale</t>
  </si>
  <si>
    <t>Inverell (Raglan St)</t>
  </si>
  <si>
    <t>Inverell</t>
  </si>
  <si>
    <t>Glen Innes Airport AWS</t>
  </si>
  <si>
    <t>Glen Innes</t>
  </si>
  <si>
    <t>Grafton Airport AWS</t>
  </si>
  <si>
    <t>Grafton</t>
  </si>
  <si>
    <t>Casino Airport AWS</t>
  </si>
  <si>
    <t>Casino</t>
  </si>
  <si>
    <t>Lismore Airport AWS</t>
  </si>
  <si>
    <t>Lismore</t>
  </si>
  <si>
    <t>Kempsey Airport AWS</t>
  </si>
  <si>
    <t>Kempsey</t>
  </si>
  <si>
    <t>Coffs Harbour MO</t>
  </si>
  <si>
    <t>Coffs Harbour</t>
  </si>
  <si>
    <t>Dorrigo (Old Coramba Rd)</t>
  </si>
  <si>
    <t>Dorrigo</t>
  </si>
  <si>
    <t>Port Macquarie Airport AWS</t>
  </si>
  <si>
    <t>Taree Airport AWS</t>
  </si>
  <si>
    <t>Taree</t>
  </si>
  <si>
    <t>Nelson Bay (Nelson Head)</t>
  </si>
  <si>
    <t>Nelson Bay</t>
  </si>
  <si>
    <t>Maitland Visitors Centre</t>
  </si>
  <si>
    <t>Maitland</t>
  </si>
  <si>
    <t>Singleton Stp</t>
  </si>
  <si>
    <t>Singleton</t>
  </si>
  <si>
    <t>Mudgee Airport AWS</t>
  </si>
  <si>
    <t>Mudgee</t>
  </si>
  <si>
    <t>Oberon (Springbank)</t>
  </si>
  <si>
    <t>Oberon</t>
  </si>
  <si>
    <t>Bathurst Airport AWS</t>
  </si>
  <si>
    <t>Bathurst</t>
  </si>
  <si>
    <t>Orange Airport AWS</t>
  </si>
  <si>
    <t>Orange</t>
  </si>
  <si>
    <t>Parkes Airport AWS</t>
  </si>
  <si>
    <t>Parkes</t>
  </si>
  <si>
    <t>Dubbo Airport AWS</t>
  </si>
  <si>
    <t>Dubbo</t>
  </si>
  <si>
    <t>Forbes Airport AWS</t>
  </si>
  <si>
    <t>Forbes</t>
  </si>
  <si>
    <t>Cowra Airport AWS</t>
  </si>
  <si>
    <t>Cowra</t>
  </si>
  <si>
    <t>Liverpool (Michael Wenden Centre)</t>
  </si>
  <si>
    <t>Liverpool</t>
  </si>
  <si>
    <t>Batemans Bay (Catalina Country Club)</t>
  </si>
  <si>
    <t>Batemans Bay</t>
  </si>
  <si>
    <t>Yass (Linton Hostel)</t>
  </si>
  <si>
    <t>Yass</t>
  </si>
  <si>
    <t>Cooma Airport AWS</t>
  </si>
  <si>
    <t>Cooma</t>
  </si>
  <si>
    <t>Goulburn Airport AWS</t>
  </si>
  <si>
    <t>Goulburn</t>
  </si>
  <si>
    <t>Canberra Airport</t>
  </si>
  <si>
    <t>Canberra</t>
  </si>
  <si>
    <t>Thredbo AWS</t>
  </si>
  <si>
    <t>Thredbo</t>
  </si>
  <si>
    <t>Wagga Wagga AMO</t>
  </si>
  <si>
    <t>Wagga Wagga</t>
  </si>
  <si>
    <t>Albury Airport AWS</t>
  </si>
  <si>
    <t>Albury</t>
  </si>
  <si>
    <t>Khancoban AWS</t>
  </si>
  <si>
    <t>Khancoban</t>
  </si>
  <si>
    <t>Burrinjuck Dam</t>
  </si>
  <si>
    <t>Burrinjuck</t>
  </si>
  <si>
    <t>Young Airport</t>
  </si>
  <si>
    <t>Young</t>
  </si>
  <si>
    <t>Gundagai (William St)</t>
  </si>
  <si>
    <t>Gundagai</t>
  </si>
  <si>
    <t>Yanco Agricultural Institute</t>
  </si>
  <si>
    <t>Yanco</t>
  </si>
  <si>
    <t>Deniliquin Airport AWS</t>
  </si>
  <si>
    <t>Deniliquin</t>
  </si>
  <si>
    <t>Hay Airport AWS</t>
  </si>
  <si>
    <t>Hay</t>
  </si>
  <si>
    <t>Griffith</t>
  </si>
  <si>
    <t>Mildura Airport</t>
  </si>
  <si>
    <t>Mildura</t>
  </si>
  <si>
    <t>Other network maintenance costs (itemise in table 3 below)</t>
  </si>
  <si>
    <t>Other operating expenditures (itemise in table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</si>
</sst>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#,##0.000"/>
    <numFmt numFmtId="165" formatCode="_(* #,##0_);_(* \(#,##0\);_(* &quot;-&quot;_);_(@_)"/>
    <numFmt numFmtId="166" formatCode="0.0"/>
    <numFmt numFmtId="167" formatCode="0.000"/>
    <numFmt numFmtId="168" formatCode="_-* #,##0.0_-;\-* #,##0.0_-;_-* &quot;-&quot;??_-;_-@_-"/>
    <numFmt numFmtId="169" formatCode="_-* #,##0_-;\-* #,##0_-;_-* &quot;-&quot;??_-;_-@_-"/>
    <numFmt numFmtId="170" formatCode="#,##0.000_ ;\-#,##0.000\ "/>
    <numFmt numFmtId="171" formatCode="0.00000"/>
    <numFmt numFmtId="172" formatCode="0.0000"/>
    <numFmt numFmtId="173" formatCode="_-* #,##0.000_-;\-* #,##0.000_-;_-* &quot;-&quot;??_-;_-@_-"/>
    <numFmt numFmtId="174" formatCode="#,##0.000;\(#,##0.000\)"/>
    <numFmt numFmtId="175" formatCode="0.000%"/>
    <numFmt numFmtId="176" formatCode="0.000_ ;\-0.000\ "/>
    <numFmt numFmtId="177" formatCode="_-* #,##0.0000_-;\-* #,##0.0000_-;_-* &quot;-&quot;??_-;_-@_-"/>
    <numFmt numFmtId="178" formatCode="_-* #,##0.000_-;\-* #,##0.000_-;_-* &quot;-&quot;???_-;_-@_-"/>
    <numFmt numFmtId="179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5" fontId="8" fillId="2" borderId="0" applyNumberFormat="0" applyFont="0" applyBorder="0" applyAlignment="0">
      <alignment horizontal="right"/>
    </xf>
    <xf numFmtId="0" fontId="12" fillId="0" borderId="0" applyNumberFormat="0" applyFill="0" applyBorder="0" applyAlignment="0" applyProtection="0"/>
    <xf numFmtId="165" fontId="5" fillId="3" borderId="0" applyFont="0" applyBorder="0" applyAlignment="0">
      <alignment horizontal="right"/>
      <protection locked="0"/>
    </xf>
    <xf numFmtId="0" fontId="5" fillId="4" borderId="0"/>
    <xf numFmtId="0" fontId="5" fillId="0" borderId="0"/>
    <xf numFmtId="165" fontId="5" fillId="2" borderId="0" applyNumberFormat="0" applyFont="0" applyBorder="0" applyAlignment="0">
      <alignment horizontal="right"/>
    </xf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" fillId="0" borderId="0" applyFill="0"/>
  </cellStyleXfs>
  <cellXfs count="202">
    <xf numFmtId="0" fontId="0" fillId="0" borderId="0" xfId="0"/>
    <xf numFmtId="0" fontId="1" fillId="0" borderId="0" xfId="0" applyFont="1"/>
    <xf numFmtId="0" fontId="0" fillId="0" borderId="0" xfId="0" applyFont="1"/>
    <xf numFmtId="0" fontId="0" fillId="4" borderId="0" xfId="0" applyFill="1"/>
    <xf numFmtId="0" fontId="12" fillId="4" borderId="0" xfId="2" applyFill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Border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/>
    <xf numFmtId="0" fontId="5" fillId="4" borderId="0" xfId="4"/>
    <xf numFmtId="0" fontId="5" fillId="4" borderId="0" xfId="4" applyAlignment="1"/>
    <xf numFmtId="0" fontId="6" fillId="0" borderId="0" xfId="4" applyFont="1" applyFill="1"/>
    <xf numFmtId="0" fontId="9" fillId="0" borderId="1" xfId="4" applyFont="1" applyFill="1" applyBorder="1"/>
    <xf numFmtId="0" fontId="9" fillId="0" borderId="0" xfId="4" applyFont="1" applyFill="1"/>
    <xf numFmtId="0" fontId="8" fillId="0" borderId="2" xfId="0" applyFont="1" applyFill="1" applyBorder="1" applyAlignment="1"/>
    <xf numFmtId="0" fontId="8" fillId="0" borderId="2" xfId="0" applyFont="1" applyFill="1" applyBorder="1"/>
    <xf numFmtId="0" fontId="8" fillId="0" borderId="3" xfId="0" applyFont="1" applyFill="1" applyBorder="1"/>
    <xf numFmtId="0" fontId="8" fillId="0" borderId="0" xfId="0" applyFont="1" applyFill="1" applyBorder="1"/>
    <xf numFmtId="0" fontId="8" fillId="0" borderId="5" xfId="0" applyFont="1" applyFill="1" applyBorder="1" applyProtection="1">
      <protection locked="0"/>
    </xf>
    <xf numFmtId="0" fontId="8" fillId="0" borderId="5" xfId="0" applyFont="1" applyFill="1" applyBorder="1"/>
    <xf numFmtId="0" fontId="8" fillId="0" borderId="5" xfId="0" applyFont="1" applyFill="1" applyBorder="1" applyAlignment="1" applyProtection="1">
      <protection locked="0"/>
    </xf>
    <xf numFmtId="0" fontId="8" fillId="0" borderId="6" xfId="0" applyFont="1" applyFill="1" applyBorder="1" applyAlignment="1"/>
    <xf numFmtId="0" fontId="8" fillId="0" borderId="6" xfId="0" applyFont="1" applyFill="1" applyBorder="1"/>
    <xf numFmtId="0" fontId="8" fillId="0" borderId="7" xfId="0" applyFont="1" applyFill="1" applyBorder="1"/>
    <xf numFmtId="0" fontId="5" fillId="0" borderId="0" xfId="4" applyFont="1" applyFill="1"/>
    <xf numFmtId="0" fontId="9" fillId="0" borderId="8" xfId="4" applyFont="1" applyFill="1" applyBorder="1"/>
    <xf numFmtId="0" fontId="8" fillId="0" borderId="9" xfId="0" applyFont="1" applyFill="1" applyBorder="1" applyAlignment="1">
      <alignment horizontal="left" indent="1"/>
    </xf>
    <xf numFmtId="0" fontId="7" fillId="0" borderId="1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 indent="1"/>
    </xf>
    <xf numFmtId="0" fontId="8" fillId="0" borderId="10" xfId="0" applyFont="1" applyFill="1" applyBorder="1" applyAlignment="1">
      <alignment horizontal="left" indent="1"/>
    </xf>
    <xf numFmtId="0" fontId="8" fillId="0" borderId="11" xfId="0" applyFont="1" applyFill="1" applyBorder="1" applyAlignment="1">
      <alignment horizontal="left" inden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/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64" fontId="0" fillId="0" borderId="0" xfId="0" applyNumberFormat="1" applyBorder="1"/>
    <xf numFmtId="0" fontId="0" fillId="0" borderId="0" xfId="0" applyFill="1"/>
    <xf numFmtId="0" fontId="0" fillId="0" borderId="1" xfId="0" applyFill="1" applyBorder="1"/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top"/>
    </xf>
    <xf numFmtId="0" fontId="0" fillId="0" borderId="0" xfId="0" applyFont="1" applyAlignment="1">
      <alignment vertical="center" wrapText="1"/>
    </xf>
    <xf numFmtId="0" fontId="0" fillId="0" borderId="0" xfId="0" applyAlignment="1"/>
    <xf numFmtId="0" fontId="14" fillId="0" borderId="0" xfId="0" applyFont="1" applyAlignment="1"/>
    <xf numFmtId="0" fontId="16" fillId="0" borderId="0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9" fillId="5" borderId="8" xfId="4" applyFont="1" applyFill="1" applyBorder="1"/>
    <xf numFmtId="0" fontId="9" fillId="5" borderId="12" xfId="4" applyFont="1" applyFill="1" applyBorder="1" applyAlignment="1"/>
    <xf numFmtId="0" fontId="5" fillId="5" borderId="12" xfId="4" applyFont="1" applyFill="1" applyBorder="1" applyAlignment="1"/>
    <xf numFmtId="0" fontId="5" fillId="5" borderId="13" xfId="4" applyFont="1" applyFill="1" applyBorder="1" applyAlignment="1"/>
    <xf numFmtId="0" fontId="8" fillId="5" borderId="8" xfId="0" applyFont="1" applyFill="1" applyBorder="1" applyAlignment="1" applyProtection="1">
      <alignment horizontal="left"/>
      <protection locked="0"/>
    </xf>
    <xf numFmtId="0" fontId="8" fillId="5" borderId="12" xfId="0" applyFont="1" applyFill="1" applyBorder="1" applyAlignment="1" applyProtection="1">
      <alignment horizontal="left"/>
      <protection locked="0"/>
    </xf>
    <xf numFmtId="0" fontId="8" fillId="5" borderId="13" xfId="0" applyFont="1" applyFill="1" applyBorder="1" applyAlignment="1" applyProtection="1">
      <alignment horizontal="left"/>
      <protection locked="0"/>
    </xf>
    <xf numFmtId="0" fontId="8" fillId="5" borderId="14" xfId="0" applyFont="1" applyFill="1" applyBorder="1" applyAlignment="1" applyProtection="1">
      <alignment horizontal="left"/>
      <protection locked="0"/>
    </xf>
    <xf numFmtId="0" fontId="8" fillId="5" borderId="15" xfId="0" applyFont="1" applyFill="1" applyBorder="1" applyAlignment="1" applyProtection="1">
      <alignment horizontal="left"/>
      <protection locked="0"/>
    </xf>
    <xf numFmtId="0" fontId="8" fillId="5" borderId="16" xfId="0" applyFont="1" applyFill="1" applyBorder="1" applyAlignment="1" applyProtection="1">
      <alignment horizontal="left"/>
      <protection locked="0"/>
    </xf>
    <xf numFmtId="0" fontId="8" fillId="5" borderId="4" xfId="0" applyFont="1" applyFill="1" applyBorder="1" applyAlignment="1" applyProtection="1">
      <alignment horizontal="left"/>
      <protection locked="0"/>
    </xf>
    <xf numFmtId="0" fontId="8" fillId="5" borderId="8" xfId="0" applyFont="1" applyFill="1" applyBorder="1" applyAlignment="1" applyProtection="1">
      <protection locked="0"/>
    </xf>
    <xf numFmtId="0" fontId="8" fillId="5" borderId="12" xfId="0" applyFont="1" applyFill="1" applyBorder="1" applyAlignment="1" applyProtection="1">
      <protection locked="0"/>
    </xf>
    <xf numFmtId="0" fontId="10" fillId="5" borderId="12" xfId="0" applyFont="1" applyFill="1" applyBorder="1" applyAlignment="1"/>
    <xf numFmtId="0" fontId="10" fillId="5" borderId="13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8" fillId="0" borderId="0" xfId="0" applyFont="1"/>
    <xf numFmtId="0" fontId="16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Fill="1" applyAlignment="1">
      <alignment vertical="center"/>
    </xf>
    <xf numFmtId="169" fontId="0" fillId="5" borderId="1" xfId="7" applyNumberFormat="1" applyFont="1" applyFill="1" applyBorder="1"/>
    <xf numFmtId="0" fontId="17" fillId="0" borderId="0" xfId="0" applyFont="1" applyFill="1" applyAlignment="1">
      <alignment horizontal="left" vertical="center" wrapText="1"/>
    </xf>
    <xf numFmtId="0" fontId="17" fillId="5" borderId="0" xfId="0" applyFont="1" applyFill="1"/>
    <xf numFmtId="168" fontId="0" fillId="0" borderId="0" xfId="7" applyNumberFormat="1" applyFont="1"/>
    <xf numFmtId="169" fontId="0" fillId="0" borderId="0" xfId="7" applyNumberFormat="1" applyFont="1"/>
    <xf numFmtId="169" fontId="0" fillId="7" borderId="1" xfId="7" applyNumberFormat="1" applyFont="1" applyFill="1" applyBorder="1" applyAlignment="1">
      <alignment horizontal="center"/>
    </xf>
    <xf numFmtId="169" fontId="0" fillId="0" borderId="0" xfId="7" applyNumberFormat="1" applyFont="1" applyAlignment="1">
      <alignment horizontal="center" vertical="center" wrapText="1"/>
    </xf>
    <xf numFmtId="169" fontId="0" fillId="0" borderId="0" xfId="7" applyNumberFormat="1" applyFont="1" applyFill="1" applyBorder="1"/>
    <xf numFmtId="169" fontId="4" fillId="0" borderId="0" xfId="7" applyNumberFormat="1" applyFont="1" applyAlignment="1">
      <alignment horizontal="left" vertical="center" wrapText="1"/>
    </xf>
    <xf numFmtId="169" fontId="1" fillId="0" borderId="0" xfId="7" applyNumberFormat="1" applyFont="1" applyAlignment="1">
      <alignment vertical="center" wrapText="1"/>
    </xf>
    <xf numFmtId="169" fontId="3" fillId="0" borderId="0" xfId="7" applyNumberFormat="1" applyFont="1" applyAlignment="1">
      <alignment horizontal="center" vertical="center" wrapText="1"/>
    </xf>
    <xf numFmtId="169" fontId="2" fillId="0" borderId="0" xfId="7" applyNumberFormat="1" applyFont="1" applyAlignment="1">
      <alignment horizontal="left" vertical="center" wrapText="1"/>
    </xf>
    <xf numFmtId="169" fontId="0" fillId="0" borderId="0" xfId="7" applyNumberFormat="1" applyFont="1" applyAlignment="1">
      <alignment horizontal="left" vertical="center" wrapText="1"/>
    </xf>
    <xf numFmtId="169" fontId="0" fillId="0" borderId="0" xfId="7" applyNumberFormat="1" applyFont="1" applyAlignment="1">
      <alignment wrapText="1"/>
    </xf>
    <xf numFmtId="169" fontId="16" fillId="5" borderId="0" xfId="7" applyNumberFormat="1" applyFont="1" applyFill="1" applyAlignment="1">
      <alignment horizontal="left" vertical="center" wrapText="1"/>
    </xf>
    <xf numFmtId="169" fontId="1" fillId="0" borderId="0" xfId="7" applyNumberFormat="1" applyFont="1"/>
    <xf numFmtId="169" fontId="0" fillId="0" borderId="1" xfId="7" applyNumberFormat="1" applyFont="1" applyFill="1" applyBorder="1"/>
    <xf numFmtId="169" fontId="16" fillId="0" borderId="1" xfId="7" applyNumberFormat="1" applyFont="1" applyFill="1" applyBorder="1" applyAlignment="1">
      <alignment horizontal="center" wrapText="1"/>
    </xf>
    <xf numFmtId="169" fontId="0" fillId="0" borderId="0" xfId="7" applyNumberFormat="1" applyFont="1" applyBorder="1"/>
    <xf numFmtId="169" fontId="0" fillId="6" borderId="1" xfId="7" applyNumberFormat="1" applyFont="1" applyFill="1" applyBorder="1"/>
    <xf numFmtId="169" fontId="4" fillId="0" borderId="0" xfId="7" applyNumberFormat="1" applyFont="1" applyAlignment="1">
      <alignment vertical="center" wrapText="1"/>
    </xf>
    <xf numFmtId="169" fontId="10" fillId="0" borderId="0" xfId="7" applyNumberFormat="1" applyFont="1" applyAlignment="1">
      <alignment horizontal="left" vertical="center" wrapText="1"/>
    </xf>
    <xf numFmtId="169" fontId="14" fillId="0" borderId="0" xfId="7" applyNumberFormat="1" applyFont="1" applyAlignment="1">
      <alignment horizontal="left" vertical="center" wrapText="1"/>
    </xf>
    <xf numFmtId="169" fontId="0" fillId="0" borderId="0" xfId="7" applyNumberFormat="1" applyFont="1" applyAlignment="1">
      <alignment vertical="center" wrapText="1"/>
    </xf>
    <xf numFmtId="0" fontId="12" fillId="5" borderId="8" xfId="2" applyFill="1" applyBorder="1" applyAlignment="1" applyProtection="1">
      <alignment horizontal="left"/>
      <protection locked="0"/>
    </xf>
    <xf numFmtId="173" fontId="0" fillId="6" borderId="1" xfId="7" applyNumberFormat="1" applyFont="1" applyFill="1" applyBorder="1"/>
    <xf numFmtId="173" fontId="0" fillId="0" borderId="0" xfId="7" applyNumberFormat="1" applyFont="1" applyAlignment="1">
      <alignment horizontal="center" vertical="center" wrapText="1"/>
    </xf>
    <xf numFmtId="173" fontId="0" fillId="0" borderId="0" xfId="7" applyNumberFormat="1" applyFont="1" applyBorder="1"/>
    <xf numFmtId="174" fontId="0" fillId="6" borderId="1" xfId="0" applyNumberFormat="1" applyFill="1" applyBorder="1"/>
    <xf numFmtId="168" fontId="0" fillId="6" borderId="1" xfId="7" applyNumberFormat="1" applyFont="1" applyFill="1" applyBorder="1"/>
    <xf numFmtId="43" fontId="0" fillId="6" borderId="1" xfId="7" applyNumberFormat="1" applyFont="1" applyFill="1" applyBorder="1"/>
    <xf numFmtId="178" fontId="0" fillId="0" borderId="0" xfId="0" applyNumberFormat="1"/>
    <xf numFmtId="43" fontId="0" fillId="0" borderId="0" xfId="7" applyFont="1"/>
    <xf numFmtId="0" fontId="17" fillId="5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179" fontId="0" fillId="5" borderId="1" xfId="0" applyNumberFormat="1" applyFill="1" applyBorder="1"/>
    <xf numFmtId="0" fontId="0" fillId="7" borderId="1" xfId="0" applyFill="1" applyBorder="1" applyAlignment="1">
      <alignment horizontal="left"/>
    </xf>
    <xf numFmtId="0" fontId="5" fillId="5" borderId="17" xfId="0" applyFont="1" applyFill="1" applyBorder="1" applyAlignment="1" applyProtection="1">
      <alignment horizontal="left"/>
      <protection locked="0"/>
    </xf>
    <xf numFmtId="0" fontId="5" fillId="5" borderId="18" xfId="0" applyFont="1" applyFill="1" applyBorder="1" applyAlignment="1" applyProtection="1">
      <alignment horizontal="left"/>
      <protection locked="0"/>
    </xf>
    <xf numFmtId="0" fontId="5" fillId="5" borderId="19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12" xfId="0" applyFont="1" applyFill="1" applyBorder="1" applyAlignment="1" applyProtection="1">
      <alignment horizontal="left"/>
      <protection locked="0"/>
    </xf>
    <xf numFmtId="0" fontId="5" fillId="5" borderId="13" xfId="0" applyFont="1" applyFill="1" applyBorder="1" applyAlignment="1" applyProtection="1">
      <alignment horizontal="left"/>
      <protection locked="0"/>
    </xf>
    <xf numFmtId="0" fontId="5" fillId="5" borderId="4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right" indent="1"/>
    </xf>
    <xf numFmtId="0" fontId="5" fillId="0" borderId="0" xfId="0" applyFont="1" applyFill="1" applyBorder="1"/>
    <xf numFmtId="170" fontId="0" fillId="8" borderId="1" xfId="7" applyNumberFormat="1" applyFont="1" applyFill="1" applyBorder="1"/>
    <xf numFmtId="173" fontId="14" fillId="8" borderId="1" xfId="7" applyNumberFormat="1" applyFont="1" applyFill="1" applyBorder="1"/>
    <xf numFmtId="173" fontId="0" fillId="8" borderId="1" xfId="7" applyNumberFormat="1" applyFont="1" applyFill="1" applyBorder="1"/>
    <xf numFmtId="173" fontId="0" fillId="9" borderId="1" xfId="7" applyNumberFormat="1" applyFont="1" applyFill="1" applyBorder="1"/>
    <xf numFmtId="170" fontId="0" fillId="9" borderId="1" xfId="7" applyNumberFormat="1" applyFont="1" applyFill="1" applyBorder="1"/>
    <xf numFmtId="173" fontId="0" fillId="8" borderId="1" xfId="7" applyNumberFormat="1" applyFont="1" applyFill="1" applyBorder="1" applyAlignment="1">
      <alignment horizontal="center"/>
    </xf>
    <xf numFmtId="173" fontId="0" fillId="6" borderId="1" xfId="7" applyNumberFormat="1" applyFont="1" applyFill="1" applyBorder="1" applyAlignment="1">
      <alignment horizontal="center"/>
    </xf>
    <xf numFmtId="174" fontId="0" fillId="8" borderId="1" xfId="0" applyNumberFormat="1" applyFill="1" applyBorder="1"/>
    <xf numFmtId="173" fontId="0" fillId="10" borderId="1" xfId="7" applyNumberFormat="1" applyFont="1" applyFill="1" applyBorder="1"/>
    <xf numFmtId="174" fontId="0" fillId="9" borderId="1" xfId="0" applyNumberFormat="1" applyFill="1" applyBorder="1"/>
    <xf numFmtId="174" fontId="0" fillId="10" borderId="1" xfId="0" applyNumberFormat="1" applyFill="1" applyBorder="1"/>
    <xf numFmtId="169" fontId="0" fillId="8" borderId="1" xfId="7" applyNumberFormat="1" applyFont="1" applyFill="1" applyBorder="1"/>
    <xf numFmtId="169" fontId="0" fillId="9" borderId="1" xfId="7" applyNumberFormat="1" applyFont="1" applyFill="1" applyBorder="1"/>
    <xf numFmtId="168" fontId="0" fillId="9" borderId="1" xfId="7" applyNumberFormat="1" applyFont="1" applyFill="1" applyBorder="1"/>
    <xf numFmtId="43" fontId="0" fillId="9" borderId="1" xfId="7" applyNumberFormat="1" applyFont="1" applyFill="1" applyBorder="1"/>
    <xf numFmtId="43" fontId="0" fillId="8" borderId="1" xfId="7" applyNumberFormat="1" applyFont="1" applyFill="1" applyBorder="1"/>
    <xf numFmtId="168" fontId="0" fillId="8" borderId="1" xfId="7" applyNumberFormat="1" applyFont="1" applyFill="1" applyBorder="1"/>
    <xf numFmtId="176" fontId="0" fillId="9" borderId="1" xfId="7" applyNumberFormat="1" applyFont="1" applyFill="1" applyBorder="1"/>
    <xf numFmtId="176" fontId="0" fillId="6" borderId="1" xfId="7" applyNumberFormat="1" applyFont="1" applyFill="1" applyBorder="1"/>
    <xf numFmtId="169" fontId="0" fillId="10" borderId="1" xfId="7" applyNumberFormat="1" applyFont="1" applyFill="1" applyBorder="1"/>
    <xf numFmtId="177" fontId="0" fillId="8" borderId="1" xfId="7" applyNumberFormat="1" applyFont="1" applyFill="1" applyBorder="1"/>
    <xf numFmtId="177" fontId="0" fillId="10" borderId="1" xfId="7" applyNumberFormat="1" applyFont="1" applyFill="1" applyBorder="1"/>
    <xf numFmtId="176" fontId="0" fillId="8" borderId="1" xfId="7" applyNumberFormat="1" applyFont="1" applyFill="1" applyBorder="1"/>
    <xf numFmtId="170" fontId="0" fillId="10" borderId="1" xfId="7" applyNumberFormat="1" applyFont="1" applyFill="1" applyBorder="1"/>
    <xf numFmtId="169" fontId="14" fillId="9" borderId="1" xfId="0" applyNumberFormat="1" applyFont="1" applyFill="1" applyBorder="1"/>
    <xf numFmtId="171" fontId="0" fillId="6" borderId="1" xfId="0" applyNumberFormat="1" applyFill="1" applyBorder="1"/>
    <xf numFmtId="167" fontId="0" fillId="6" borderId="1" xfId="0" applyNumberFormat="1" applyFill="1" applyBorder="1"/>
    <xf numFmtId="172" fontId="0" fillId="6" borderId="1" xfId="0" applyNumberFormat="1" applyFill="1" applyBorder="1"/>
    <xf numFmtId="2" fontId="0" fillId="6" borderId="1" xfId="0" applyNumberFormat="1" applyFill="1" applyBorder="1"/>
    <xf numFmtId="166" fontId="0" fillId="6" borderId="1" xfId="0" applyNumberFormat="1" applyFill="1" applyBorder="1"/>
    <xf numFmtId="168" fontId="0" fillId="10" borderId="1" xfId="7" applyNumberFormat="1" applyFont="1" applyFill="1" applyBorder="1"/>
    <xf numFmtId="10" fontId="0" fillId="8" borderId="1" xfId="8" applyNumberFormat="1" applyFont="1" applyFill="1" applyBorder="1"/>
    <xf numFmtId="175" fontId="0" fillId="8" borderId="1" xfId="8" applyNumberFormat="1" applyFont="1" applyFill="1" applyBorder="1"/>
    <xf numFmtId="43" fontId="0" fillId="10" borderId="1" xfId="7" applyNumberFormat="1" applyFont="1" applyFill="1" applyBorder="1"/>
    <xf numFmtId="175" fontId="0" fillId="6" borderId="1" xfId="8" applyNumberFormat="1" applyFont="1" applyFill="1" applyBorder="1"/>
    <xf numFmtId="9" fontId="0" fillId="6" borderId="1" xfId="8" applyFont="1" applyFill="1" applyBorder="1"/>
    <xf numFmtId="3" fontId="0" fillId="6" borderId="1" xfId="0" applyNumberFormat="1" applyFill="1" applyBorder="1"/>
    <xf numFmtId="179" fontId="0" fillId="6" borderId="1" xfId="0" applyNumberFormat="1" applyFill="1" applyBorder="1"/>
    <xf numFmtId="164" fontId="0" fillId="9" borderId="1" xfId="0" applyNumberFormat="1" applyFill="1" applyBorder="1"/>
    <xf numFmtId="9" fontId="0" fillId="8" borderId="1" xfId="8" applyFont="1" applyFill="1" applyBorder="1"/>
    <xf numFmtId="3" fontId="0" fillId="8" borderId="1" xfId="0" applyNumberFormat="1" applyFill="1" applyBorder="1"/>
    <xf numFmtId="179" fontId="0" fillId="8" borderId="1" xfId="0" applyNumberFormat="1" applyFill="1" applyBorder="1"/>
    <xf numFmtId="0" fontId="17" fillId="8" borderId="0" xfId="0" applyFont="1" applyFill="1" applyAlignment="1">
      <alignment horizontal="left"/>
    </xf>
    <xf numFmtId="0" fontId="0" fillId="8" borderId="1" xfId="0" applyFill="1" applyBorder="1"/>
    <xf numFmtId="169" fontId="0" fillId="9" borderId="1" xfId="7" applyNumberFormat="1" applyFont="1" applyFill="1" applyBorder="1"/>
    <xf numFmtId="169" fontId="0" fillId="9" borderId="1" xfId="7" applyNumberFormat="1" applyFont="1" applyFill="1" applyBorder="1"/>
    <xf numFmtId="0" fontId="5" fillId="5" borderId="1" xfId="9" applyFont="1" applyFill="1" applyBorder="1" applyAlignment="1" applyProtection="1">
      <alignment horizontal="left"/>
      <protection locked="0"/>
    </xf>
    <xf numFmtId="169" fontId="16" fillId="0" borderId="8" xfId="7" applyNumberFormat="1" applyFont="1" applyFill="1" applyBorder="1" applyAlignment="1">
      <alignment horizontal="center" vertical="center" wrapText="1"/>
    </xf>
    <xf numFmtId="169" fontId="16" fillId="0" borderId="12" xfId="7" applyNumberFormat="1" applyFont="1" applyFill="1" applyBorder="1" applyAlignment="1">
      <alignment horizontal="center" vertical="center" wrapText="1"/>
    </xf>
    <xf numFmtId="169" fontId="16" fillId="0" borderId="13" xfId="7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</cellXfs>
  <cellStyles count="10">
    <cellStyle name="Blockout" xfId="1"/>
    <cellStyle name="Blockout 2" xfId="6"/>
    <cellStyle name="Comma" xfId="7" builtinId="3"/>
    <cellStyle name="Hyperlink" xfId="2" builtinId="8"/>
    <cellStyle name="Input1" xfId="3"/>
    <cellStyle name="Normal" xfId="0" builtinId="0"/>
    <cellStyle name="Normal 114" xfId="9"/>
    <cellStyle name="Normal 2 2" xfId="5"/>
    <cellStyle name="Normal_2010 06 22 - IE - Scheme Template for data collection" xfId="4"/>
    <cellStyle name="Percent" xfId="8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. Operating environment'!A1"/><Relationship Id="rId3" Type="http://schemas.openxmlformats.org/officeDocument/2006/relationships/hyperlink" Target="#'2. Revenue'!A1"/><Relationship Id="rId7" Type="http://schemas.openxmlformats.org/officeDocument/2006/relationships/hyperlink" Target="#'1. Contents'!A1"/><Relationship Id="rId2" Type="http://schemas.openxmlformats.org/officeDocument/2006/relationships/hyperlink" Target="#'5. Operational data'!A1"/><Relationship Id="rId1" Type="http://schemas.openxmlformats.org/officeDocument/2006/relationships/hyperlink" Target="#'3. Opex'!A1"/><Relationship Id="rId6" Type="http://schemas.openxmlformats.org/officeDocument/2006/relationships/hyperlink" Target="#'6. Physical assets'!A1"/><Relationship Id="rId5" Type="http://schemas.openxmlformats.org/officeDocument/2006/relationships/hyperlink" Target="#'7. Quality of services'!A1"/><Relationship Id="rId4" Type="http://schemas.openxmlformats.org/officeDocument/2006/relationships/hyperlink" Target="#'4. Assets (RAB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8</xdr:row>
      <xdr:rowOff>104774</xdr:rowOff>
    </xdr:from>
    <xdr:to>
      <xdr:col>3</xdr:col>
      <xdr:colOff>562799</xdr:colOff>
      <xdr:row>10</xdr:row>
      <xdr:rowOff>47774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266699" y="16954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13</xdr:row>
      <xdr:rowOff>47624</xdr:rowOff>
    </xdr:from>
    <xdr:to>
      <xdr:col>3</xdr:col>
      <xdr:colOff>562799</xdr:colOff>
      <xdr:row>14</xdr:row>
      <xdr:rowOff>181124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266699" y="259079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5.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3</xdr:col>
      <xdr:colOff>562800</xdr:colOff>
      <xdr:row>7</xdr:row>
      <xdr:rowOff>171600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266700" y="1247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2. Revenue</a:t>
          </a:r>
        </a:p>
      </xdr:txBody>
    </xdr:sp>
    <xdr:clientData/>
  </xdr:twoCellAnchor>
  <xdr:twoCellAnchor>
    <xdr:from>
      <xdr:col>1</xdr:col>
      <xdr:colOff>0</xdr:colOff>
      <xdr:row>10</xdr:row>
      <xdr:rowOff>171450</xdr:rowOff>
    </xdr:from>
    <xdr:to>
      <xdr:col>3</xdr:col>
      <xdr:colOff>562800</xdr:colOff>
      <xdr:row>12</xdr:row>
      <xdr:rowOff>114450</xdr:rowOff>
    </xdr:to>
    <xdr:sp macro="" textlink="">
      <xdr:nvSpPr>
        <xdr:cNvPr id="6" name="Rectangle 5">
          <a:hlinkClick xmlns:r="http://schemas.openxmlformats.org/officeDocument/2006/relationships" r:id="rId4"/>
        </xdr:cNvPr>
        <xdr:cNvSpPr/>
      </xdr:nvSpPr>
      <xdr:spPr>
        <a:xfrm>
          <a:off x="266700" y="21431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4.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0</xdr:col>
      <xdr:colOff>266699</xdr:colOff>
      <xdr:row>17</xdr:row>
      <xdr:rowOff>180975</xdr:rowOff>
    </xdr:from>
    <xdr:to>
      <xdr:col>3</xdr:col>
      <xdr:colOff>562799</xdr:colOff>
      <xdr:row>19</xdr:row>
      <xdr:rowOff>123975</xdr:rowOff>
    </xdr:to>
    <xdr:sp macro="" textlink="">
      <xdr:nvSpPr>
        <xdr:cNvPr id="7" name="Rectangle 6">
          <a:hlinkClick xmlns:r="http://schemas.openxmlformats.org/officeDocument/2006/relationships" r:id="rId5"/>
        </xdr:cNvPr>
        <xdr:cNvSpPr/>
      </xdr:nvSpPr>
      <xdr:spPr>
        <a:xfrm>
          <a:off x="266699" y="34861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7. Quality of services</a:t>
          </a:r>
        </a:p>
      </xdr:txBody>
    </xdr:sp>
    <xdr:clientData/>
  </xdr:twoCellAnchor>
  <xdr:twoCellAnchor>
    <xdr:from>
      <xdr:col>0</xdr:col>
      <xdr:colOff>266698</xdr:colOff>
      <xdr:row>15</xdr:row>
      <xdr:rowOff>114300</xdr:rowOff>
    </xdr:from>
    <xdr:to>
      <xdr:col>3</xdr:col>
      <xdr:colOff>562798</xdr:colOff>
      <xdr:row>17</xdr:row>
      <xdr:rowOff>57300</xdr:rowOff>
    </xdr:to>
    <xdr:sp macro="" textlink="">
      <xdr:nvSpPr>
        <xdr:cNvPr id="9" name="Rectangle 8">
          <a:hlinkClick xmlns:r="http://schemas.openxmlformats.org/officeDocument/2006/relationships" r:id="rId6"/>
        </xdr:cNvPr>
        <xdr:cNvSpPr/>
      </xdr:nvSpPr>
      <xdr:spPr>
        <a:xfrm>
          <a:off x="266698" y="30384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6.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10" name="Rectangle 9">
          <a:hlinkClick xmlns:r="http://schemas.openxmlformats.org/officeDocument/2006/relationships" r:id="rId7"/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1</xdr:col>
      <xdr:colOff>0</xdr:colOff>
      <xdr:row>20</xdr:row>
      <xdr:rowOff>57150</xdr:rowOff>
    </xdr:from>
    <xdr:to>
      <xdr:col>3</xdr:col>
      <xdr:colOff>562800</xdr:colOff>
      <xdr:row>22</xdr:row>
      <xdr:rowOff>150</xdr:rowOff>
    </xdr:to>
    <xdr:sp macro="" textlink="">
      <xdr:nvSpPr>
        <xdr:cNvPr id="11" name="Rectangle 10">
          <a:hlinkClick xmlns:r="http://schemas.openxmlformats.org/officeDocument/2006/relationships" r:id="rId8"/>
        </xdr:cNvPr>
        <xdr:cNvSpPr/>
      </xdr:nvSpPr>
      <xdr:spPr>
        <a:xfrm>
          <a:off x="266700" y="39338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8.</a:t>
          </a:r>
          <a:r>
            <a:rPr lang="en-AU" sz="1100" baseline="0"/>
            <a:t> Operating environment</a:t>
          </a:r>
        </a:p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therine.waddell@essentialenerg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workbookViewId="0">
      <selection activeCell="J5" sqref="J5"/>
    </sheetView>
  </sheetViews>
  <sheetFormatPr defaultRowHeight="15" x14ac:dyDescent="0.25"/>
  <cols>
    <col min="1" max="1" width="32.28515625" customWidth="1"/>
    <col min="2" max="2" width="19.5703125" customWidth="1"/>
    <col min="3" max="8" width="12.28515625" customWidth="1"/>
  </cols>
  <sheetData>
    <row r="1" spans="1:10" ht="20.25" x14ac:dyDescent="0.3">
      <c r="A1" s="24" t="s">
        <v>588</v>
      </c>
      <c r="B1" s="37"/>
      <c r="C1" s="37"/>
      <c r="D1" s="37"/>
      <c r="E1" s="37"/>
      <c r="F1" s="37"/>
      <c r="G1" s="37"/>
      <c r="H1" s="37"/>
      <c r="I1" s="37"/>
      <c r="J1" s="22"/>
    </row>
    <row r="2" spans="1:10" x14ac:dyDescent="0.25">
      <c r="A2" s="37"/>
      <c r="B2" s="37"/>
      <c r="C2" s="37"/>
      <c r="D2" s="37"/>
      <c r="E2" s="37"/>
      <c r="F2" s="37"/>
      <c r="G2" s="37"/>
      <c r="H2" s="37"/>
      <c r="I2" s="37"/>
      <c r="J2" s="22"/>
    </row>
    <row r="3" spans="1:10" x14ac:dyDescent="0.25">
      <c r="A3" s="37"/>
      <c r="B3" s="37"/>
      <c r="C3" s="37"/>
      <c r="D3" s="37"/>
      <c r="E3" s="37"/>
      <c r="F3" s="37"/>
      <c r="G3" s="37"/>
      <c r="H3" s="37"/>
      <c r="I3" s="37"/>
      <c r="J3" s="23"/>
    </row>
    <row r="4" spans="1:10" ht="18" x14ac:dyDescent="0.25">
      <c r="A4" s="38" t="s">
        <v>76</v>
      </c>
      <c r="B4" s="77" t="s">
        <v>684</v>
      </c>
      <c r="C4" s="78"/>
      <c r="D4" s="79"/>
      <c r="E4" s="80"/>
      <c r="F4" s="37"/>
      <c r="G4" s="37"/>
      <c r="H4" s="37"/>
      <c r="I4" s="37"/>
      <c r="J4" s="22"/>
    </row>
    <row r="5" spans="1:10" ht="18" x14ac:dyDescent="0.25">
      <c r="A5" s="26"/>
      <c r="B5" s="26"/>
      <c r="C5" s="37"/>
      <c r="D5" s="37"/>
      <c r="E5" s="37"/>
      <c r="F5" s="37"/>
      <c r="G5" s="37"/>
      <c r="H5" s="37"/>
      <c r="I5" s="37"/>
      <c r="J5" s="22"/>
    </row>
    <row r="6" spans="1:10" ht="18" x14ac:dyDescent="0.25">
      <c r="A6" s="25" t="s">
        <v>77</v>
      </c>
      <c r="B6" s="25"/>
      <c r="C6" s="78" t="s">
        <v>701</v>
      </c>
      <c r="D6" s="79"/>
      <c r="E6" s="80"/>
      <c r="F6" s="37"/>
      <c r="G6" s="37"/>
      <c r="H6" s="37"/>
      <c r="I6" s="37"/>
      <c r="J6" s="22"/>
    </row>
    <row r="7" spans="1:10" ht="15.75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22"/>
    </row>
    <row r="8" spans="1:10" x14ac:dyDescent="0.25">
      <c r="A8" s="39"/>
      <c r="B8" s="27"/>
      <c r="C8" s="27"/>
      <c r="D8" s="27"/>
      <c r="E8" s="28"/>
      <c r="F8" s="28"/>
      <c r="G8" s="28"/>
      <c r="H8" s="29"/>
      <c r="I8" s="37"/>
      <c r="J8" s="22"/>
    </row>
    <row r="9" spans="1:10" x14ac:dyDescent="0.25">
      <c r="A9" s="40" t="s">
        <v>4</v>
      </c>
      <c r="C9" s="94" t="s">
        <v>78</v>
      </c>
      <c r="D9" s="81" t="s">
        <v>690</v>
      </c>
      <c r="E9" s="82"/>
      <c r="F9" s="82"/>
      <c r="G9" s="83"/>
      <c r="H9" s="33"/>
      <c r="I9" s="37"/>
      <c r="J9" s="22"/>
    </row>
    <row r="10" spans="1:10" x14ac:dyDescent="0.25">
      <c r="A10" s="40"/>
      <c r="C10" s="94"/>
      <c r="D10" s="84"/>
      <c r="E10" s="85"/>
      <c r="F10" s="85"/>
      <c r="G10" s="86"/>
      <c r="H10" s="33"/>
      <c r="I10" s="37"/>
      <c r="J10" s="22"/>
    </row>
    <row r="11" spans="1:10" x14ac:dyDescent="0.25">
      <c r="A11" s="40"/>
      <c r="C11" s="94" t="s">
        <v>79</v>
      </c>
      <c r="D11" s="84" t="s">
        <v>688</v>
      </c>
      <c r="E11" s="85"/>
      <c r="F11" s="85"/>
      <c r="G11" s="86"/>
      <c r="H11" s="33"/>
      <c r="I11" s="37"/>
      <c r="J11" s="22"/>
    </row>
    <row r="12" spans="1:10" x14ac:dyDescent="0.25">
      <c r="A12" s="40"/>
      <c r="B12" s="92"/>
      <c r="C12" s="95" t="s">
        <v>80</v>
      </c>
      <c r="D12" s="87" t="s">
        <v>689</v>
      </c>
      <c r="E12" s="41" t="s">
        <v>81</v>
      </c>
      <c r="F12" s="87">
        <v>2444</v>
      </c>
      <c r="G12" s="30"/>
      <c r="H12" s="31"/>
      <c r="I12" s="37"/>
      <c r="J12" s="22"/>
    </row>
    <row r="13" spans="1:10" x14ac:dyDescent="0.25">
      <c r="A13" s="40"/>
      <c r="B13" s="30"/>
      <c r="C13" s="94"/>
      <c r="D13" s="30"/>
      <c r="E13" s="30"/>
      <c r="F13" s="30"/>
      <c r="G13" s="30"/>
      <c r="H13" s="32"/>
      <c r="I13" s="37"/>
      <c r="J13" s="22"/>
    </row>
    <row r="14" spans="1:10" x14ac:dyDescent="0.25">
      <c r="A14" s="40" t="s">
        <v>458</v>
      </c>
      <c r="B14" s="93"/>
      <c r="C14" s="94" t="s">
        <v>78</v>
      </c>
      <c r="D14" s="195" t="s">
        <v>702</v>
      </c>
      <c r="E14" s="195"/>
      <c r="F14" s="195"/>
      <c r="G14" s="195"/>
      <c r="H14" s="33"/>
      <c r="I14" s="37"/>
      <c r="J14" s="22"/>
    </row>
    <row r="15" spans="1:10" x14ac:dyDescent="0.25">
      <c r="A15" s="40"/>
      <c r="B15" s="93"/>
      <c r="C15" s="94"/>
      <c r="D15" s="140"/>
      <c r="E15" s="141"/>
      <c r="F15" s="141"/>
      <c r="G15" s="142"/>
      <c r="H15" s="33"/>
      <c r="I15" s="37"/>
      <c r="J15" s="22"/>
    </row>
    <row r="16" spans="1:10" x14ac:dyDescent="0.25">
      <c r="A16" s="40"/>
      <c r="C16" s="94" t="s">
        <v>79</v>
      </c>
      <c r="D16" s="143" t="s">
        <v>688</v>
      </c>
      <c r="E16" s="144"/>
      <c r="F16" s="144"/>
      <c r="G16" s="145"/>
      <c r="H16" s="33"/>
      <c r="I16" s="37"/>
      <c r="J16" s="22"/>
    </row>
    <row r="17" spans="1:10" x14ac:dyDescent="0.25">
      <c r="A17" s="42"/>
      <c r="B17" s="92"/>
      <c r="C17" s="94" t="s">
        <v>80</v>
      </c>
      <c r="D17" s="146" t="s">
        <v>689</v>
      </c>
      <c r="E17" s="147" t="s">
        <v>81</v>
      </c>
      <c r="F17" s="146">
        <v>2444</v>
      </c>
      <c r="G17" s="148"/>
      <c r="H17" s="31"/>
      <c r="I17" s="37"/>
      <c r="J17" s="22"/>
    </row>
    <row r="18" spans="1:10" ht="15.75" thickBot="1" x14ac:dyDescent="0.3">
      <c r="A18" s="43"/>
      <c r="B18" s="34"/>
      <c r="C18" s="34"/>
      <c r="D18" s="34"/>
      <c r="E18" s="35"/>
      <c r="F18" s="35"/>
      <c r="G18" s="35"/>
      <c r="H18" s="36"/>
      <c r="I18" s="37"/>
      <c r="J18" s="22"/>
    </row>
    <row r="19" spans="1:10" x14ac:dyDescent="0.25">
      <c r="A19" s="39"/>
      <c r="B19" s="27"/>
      <c r="C19" s="27"/>
      <c r="D19" s="27"/>
      <c r="E19" s="28"/>
      <c r="F19" s="28"/>
      <c r="G19" s="28"/>
      <c r="H19" s="29"/>
      <c r="I19" s="37"/>
      <c r="J19" s="22"/>
    </row>
    <row r="20" spans="1:10" x14ac:dyDescent="0.25">
      <c r="A20" s="40" t="s">
        <v>82</v>
      </c>
      <c r="B20" s="88" t="s">
        <v>685</v>
      </c>
      <c r="C20" s="89"/>
      <c r="D20" s="90"/>
      <c r="E20" s="90"/>
      <c r="F20" s="91"/>
      <c r="G20" s="30"/>
      <c r="H20" s="32"/>
      <c r="I20" s="37"/>
      <c r="J20" s="22"/>
    </row>
    <row r="21" spans="1:10" x14ac:dyDescent="0.25">
      <c r="A21" s="40" t="s">
        <v>83</v>
      </c>
      <c r="B21" s="81" t="s">
        <v>686</v>
      </c>
      <c r="C21" s="82"/>
      <c r="D21" s="82"/>
      <c r="E21" s="82"/>
      <c r="F21" s="83"/>
      <c r="G21" s="30"/>
      <c r="H21" s="32"/>
      <c r="I21" s="37"/>
      <c r="J21" s="22"/>
    </row>
    <row r="22" spans="1:10" x14ac:dyDescent="0.25">
      <c r="A22" s="40" t="s">
        <v>84</v>
      </c>
      <c r="B22" s="127" t="s">
        <v>687</v>
      </c>
      <c r="C22" s="82"/>
      <c r="D22" s="82"/>
      <c r="E22" s="82"/>
      <c r="F22" s="83"/>
      <c r="G22" s="30"/>
      <c r="H22" s="32"/>
      <c r="I22" s="37"/>
      <c r="J22" s="22"/>
    </row>
    <row r="23" spans="1:10" ht="15.75" thickBot="1" x14ac:dyDescent="0.3">
      <c r="A23" s="43"/>
      <c r="B23" s="34"/>
      <c r="C23" s="34"/>
      <c r="D23" s="34"/>
      <c r="E23" s="35"/>
      <c r="F23" s="35"/>
      <c r="G23" s="35"/>
      <c r="H23" s="36"/>
      <c r="I23" s="37"/>
      <c r="J23" s="22"/>
    </row>
    <row r="24" spans="1:10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22"/>
    </row>
    <row r="25" spans="1:10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22"/>
    </row>
  </sheetData>
  <mergeCells count="1">
    <mergeCell ref="D14:G14"/>
  </mergeCells>
  <phoneticPr fontId="11" type="noConversion"/>
  <hyperlinks>
    <hyperlink ref="B2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workbookViewId="0">
      <selection activeCell="C33" sqref="C33"/>
    </sheetView>
  </sheetViews>
  <sheetFormatPr defaultRowHeight="15" x14ac:dyDescent="0.25"/>
  <cols>
    <col min="1" max="1" width="4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25" x14ac:dyDescent="0.3">
      <c r="B2" s="24" t="s">
        <v>75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</row>
    <row r="24" spans="1:11" x14ac:dyDescent="0.25">
      <c r="A24" s="3"/>
      <c r="B24" s="3"/>
      <c r="C24" s="3"/>
      <c r="D24" s="3"/>
      <c r="E24" s="3"/>
      <c r="F24" s="3"/>
    </row>
    <row r="25" spans="1:11" x14ac:dyDescent="0.25">
      <c r="A25" s="3"/>
      <c r="B25" s="3"/>
      <c r="C25" s="3"/>
      <c r="D25" s="3"/>
      <c r="E25" s="3"/>
      <c r="F25" s="3"/>
    </row>
    <row r="26" spans="1:11" x14ac:dyDescent="0.25">
      <c r="A26" s="3"/>
      <c r="B26" s="3"/>
      <c r="C26" s="3"/>
      <c r="D26" s="3"/>
      <c r="E26" s="3"/>
      <c r="F26" s="3"/>
    </row>
    <row r="27" spans="1:11" x14ac:dyDescent="0.25">
      <c r="A27" s="3"/>
      <c r="B27" s="3"/>
      <c r="C27" s="3"/>
      <c r="D27" s="3"/>
      <c r="E27" s="3"/>
      <c r="F27" s="3"/>
    </row>
    <row r="28" spans="1:11" x14ac:dyDescent="0.25">
      <c r="A28" s="3"/>
      <c r="B28" s="3"/>
      <c r="C28" s="3"/>
      <c r="D28" s="3"/>
      <c r="E28" s="3"/>
      <c r="F28" s="3"/>
    </row>
    <row r="29" spans="1:11" x14ac:dyDescent="0.25">
      <c r="A29" s="3"/>
      <c r="B29" s="3"/>
      <c r="C29" s="3"/>
      <c r="D29" s="3"/>
      <c r="E29" s="3"/>
      <c r="F29" s="3"/>
    </row>
    <row r="30" spans="1:11" x14ac:dyDescent="0.25">
      <c r="A30" s="3"/>
      <c r="B30" s="3"/>
      <c r="C30" s="3"/>
      <c r="D30" s="3"/>
      <c r="E30" s="3"/>
      <c r="F30" s="3"/>
    </row>
  </sheetData>
  <phoneticPr fontId="1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C1" zoomScale="85" zoomScaleNormal="85" workbookViewId="0">
      <selection activeCell="L22" sqref="L22"/>
    </sheetView>
  </sheetViews>
  <sheetFormatPr defaultRowHeight="15" x14ac:dyDescent="0.25"/>
  <cols>
    <col min="1" max="1" width="13.85546875" customWidth="1"/>
    <col min="2" max="2" width="79.140625" bestFit="1" customWidth="1"/>
    <col min="3" max="3" width="9.85546875" customWidth="1"/>
    <col min="4" max="4" width="13.85546875" customWidth="1"/>
    <col min="5" max="8" width="12.7109375" bestFit="1" customWidth="1"/>
    <col min="9" max="9" width="14.28515625" customWidth="1"/>
    <col min="10" max="11" width="14.28515625" bestFit="1" customWidth="1"/>
    <col min="12" max="12" width="21.28515625" customWidth="1"/>
    <col min="13" max="13" width="4.7109375" customWidth="1"/>
    <col min="14" max="14" width="12.42578125" customWidth="1"/>
    <col min="15" max="17" width="11.5703125" bestFit="1" customWidth="1"/>
    <col min="18" max="21" width="10.5703125" bestFit="1" customWidth="1"/>
    <col min="22" max="22" width="21.28515625" customWidth="1"/>
  </cols>
  <sheetData>
    <row r="1" spans="1:22" ht="15.75" x14ac:dyDescent="0.25">
      <c r="B1" s="6" t="s">
        <v>65</v>
      </c>
    </row>
    <row r="2" spans="1:22" ht="15.75" x14ac:dyDescent="0.25">
      <c r="B2" s="6"/>
    </row>
    <row r="3" spans="1:22" x14ac:dyDescent="0.25">
      <c r="B3" s="1" t="s">
        <v>66</v>
      </c>
      <c r="D3" s="1" t="s">
        <v>1</v>
      </c>
      <c r="N3" s="1" t="s">
        <v>70</v>
      </c>
    </row>
    <row r="4" spans="1:22" s="54" customFormat="1" ht="45" x14ac:dyDescent="0.25">
      <c r="B4" s="1" t="s">
        <v>236</v>
      </c>
      <c r="D4" s="55">
        <v>2006</v>
      </c>
      <c r="E4" s="55">
        <v>2007</v>
      </c>
      <c r="F4" s="55">
        <v>2008</v>
      </c>
      <c r="G4" s="55">
        <v>2009</v>
      </c>
      <c r="H4" s="55">
        <v>2010</v>
      </c>
      <c r="I4" s="55">
        <v>2011</v>
      </c>
      <c r="J4" s="55">
        <v>2012</v>
      </c>
      <c r="K4" s="55">
        <v>2013</v>
      </c>
      <c r="L4" s="97" t="s">
        <v>377</v>
      </c>
      <c r="N4" s="55">
        <v>2006</v>
      </c>
      <c r="O4" s="55">
        <v>2007</v>
      </c>
      <c r="P4" s="55">
        <v>2008</v>
      </c>
      <c r="Q4" s="55">
        <v>2009</v>
      </c>
      <c r="R4" s="55">
        <v>2010</v>
      </c>
      <c r="S4" s="55">
        <v>2011</v>
      </c>
      <c r="T4" s="55">
        <v>2012</v>
      </c>
      <c r="U4" s="55">
        <v>2013</v>
      </c>
      <c r="V4" s="97" t="s">
        <v>377</v>
      </c>
    </row>
    <row r="5" spans="1:22" s="1" customFormat="1" x14ac:dyDescent="0.25">
      <c r="A5" s="1" t="s">
        <v>64</v>
      </c>
      <c r="B5" s="1" t="s">
        <v>2</v>
      </c>
      <c r="C5" s="1" t="s">
        <v>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15.75" x14ac:dyDescent="0.25">
      <c r="B6" s="19" t="s">
        <v>504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x14ac:dyDescent="0.25">
      <c r="A7" s="8" t="s">
        <v>100</v>
      </c>
      <c r="B7" s="9" t="s">
        <v>5</v>
      </c>
      <c r="C7" s="45" t="s">
        <v>565</v>
      </c>
      <c r="D7" s="152">
        <v>116582.01176299481</v>
      </c>
      <c r="E7" s="152">
        <v>130254.19754424632</v>
      </c>
      <c r="F7" s="152">
        <v>141615.51361067852</v>
      </c>
      <c r="G7" s="152">
        <v>149644.88512941843</v>
      </c>
      <c r="H7" s="152">
        <v>167596.74551569682</v>
      </c>
      <c r="I7" s="152">
        <v>193942.54550000001</v>
      </c>
      <c r="J7" s="152">
        <v>260814.68710000001</v>
      </c>
      <c r="K7" s="152">
        <v>327714.65950000001</v>
      </c>
      <c r="L7" s="16"/>
      <c r="M7" s="16"/>
      <c r="N7" s="149">
        <v>0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49">
        <v>0</v>
      </c>
      <c r="U7" s="149">
        <v>0</v>
      </c>
    </row>
    <row r="8" spans="1:22" x14ac:dyDescent="0.25">
      <c r="A8" s="8" t="s">
        <v>101</v>
      </c>
      <c r="B8" s="9" t="s">
        <v>6</v>
      </c>
      <c r="C8" s="45" t="s">
        <v>565</v>
      </c>
      <c r="D8" s="152">
        <v>290704.72476380068</v>
      </c>
      <c r="E8" s="152">
        <v>318150.51532865287</v>
      </c>
      <c r="F8" s="152">
        <v>345719.41951389797</v>
      </c>
      <c r="G8" s="152">
        <v>373885.02647986176</v>
      </c>
      <c r="H8" s="152">
        <v>445933.18456369953</v>
      </c>
      <c r="I8" s="152">
        <v>495244.50640000001</v>
      </c>
      <c r="J8" s="152">
        <v>592974.85600000003</v>
      </c>
      <c r="K8" s="152">
        <v>677014.28890000004</v>
      </c>
      <c r="L8" s="16"/>
      <c r="M8" s="16"/>
      <c r="N8" s="149">
        <v>0</v>
      </c>
      <c r="O8" s="149">
        <v>0</v>
      </c>
      <c r="P8" s="149">
        <v>0</v>
      </c>
      <c r="Q8" s="149">
        <v>0</v>
      </c>
      <c r="R8" s="149">
        <v>0</v>
      </c>
      <c r="S8" s="149">
        <v>0</v>
      </c>
      <c r="T8" s="149">
        <v>0</v>
      </c>
      <c r="U8" s="149">
        <v>0</v>
      </c>
    </row>
    <row r="9" spans="1:22" x14ac:dyDescent="0.25">
      <c r="A9" s="8" t="s">
        <v>102</v>
      </c>
      <c r="B9" s="9" t="s">
        <v>7</v>
      </c>
      <c r="C9" s="45" t="s">
        <v>565</v>
      </c>
      <c r="D9" s="152">
        <v>13536.190695588508</v>
      </c>
      <c r="E9" s="152">
        <v>15261.556443002935</v>
      </c>
      <c r="F9" s="152">
        <v>16952.820136425475</v>
      </c>
      <c r="G9" s="152">
        <v>17357.400674331155</v>
      </c>
      <c r="H9" s="152">
        <v>17716.405716182537</v>
      </c>
      <c r="I9" s="152">
        <v>20083.457699999999</v>
      </c>
      <c r="J9" s="152">
        <v>27984.3298</v>
      </c>
      <c r="K9" s="152">
        <v>36817.079299999998</v>
      </c>
      <c r="L9" s="16"/>
      <c r="M9" s="16"/>
      <c r="N9" s="149">
        <v>0</v>
      </c>
      <c r="O9" s="149">
        <v>0</v>
      </c>
      <c r="P9" s="149">
        <v>0</v>
      </c>
      <c r="Q9" s="149">
        <v>0</v>
      </c>
      <c r="R9" s="149">
        <v>0</v>
      </c>
      <c r="S9" s="149">
        <v>0</v>
      </c>
      <c r="T9" s="149">
        <v>0</v>
      </c>
      <c r="U9" s="149">
        <v>0</v>
      </c>
    </row>
    <row r="10" spans="1:22" x14ac:dyDescent="0.25">
      <c r="A10" s="8" t="s">
        <v>103</v>
      </c>
      <c r="B10" s="9" t="s">
        <v>8</v>
      </c>
      <c r="C10" s="45" t="s">
        <v>565</v>
      </c>
      <c r="D10" s="152">
        <v>34097.271333071913</v>
      </c>
      <c r="E10" s="152">
        <v>30987.292200906209</v>
      </c>
      <c r="F10" s="152">
        <v>32601.186558919493</v>
      </c>
      <c r="G10" s="152">
        <v>35978.056284173697</v>
      </c>
      <c r="H10" s="152">
        <v>37668.925135682242</v>
      </c>
      <c r="I10" s="152">
        <v>43165.798199999997</v>
      </c>
      <c r="J10" s="152">
        <v>58922.2814</v>
      </c>
      <c r="K10" s="152">
        <v>73766.254199999996</v>
      </c>
      <c r="L10" s="16"/>
      <c r="M10" s="16"/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0</v>
      </c>
    </row>
    <row r="11" spans="1:22" x14ac:dyDescent="0.25">
      <c r="A11" s="8" t="s">
        <v>104</v>
      </c>
      <c r="B11" s="9" t="s">
        <v>9</v>
      </c>
      <c r="C11" s="45" t="s">
        <v>565</v>
      </c>
      <c r="D11" s="152">
        <v>15767.241342811085</v>
      </c>
      <c r="E11" s="152">
        <v>20294.660148727988</v>
      </c>
      <c r="F11" s="152">
        <v>21597.988653368058</v>
      </c>
      <c r="G11" s="152">
        <v>23101.610353716558</v>
      </c>
      <c r="H11" s="152">
        <v>20077.224465269679</v>
      </c>
      <c r="I11" s="152">
        <v>22141.696400000001</v>
      </c>
      <c r="J11" s="152">
        <v>29404.8989</v>
      </c>
      <c r="K11" s="152">
        <v>39179.7857</v>
      </c>
      <c r="L11" s="16"/>
      <c r="M11" s="16"/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</row>
    <row r="12" spans="1:22" x14ac:dyDescent="0.25">
      <c r="A12" s="57" t="s">
        <v>105</v>
      </c>
      <c r="B12" s="9" t="s">
        <v>573</v>
      </c>
      <c r="C12" s="45" t="s">
        <v>565</v>
      </c>
      <c r="D12" s="152">
        <v>4968.0925160367151</v>
      </c>
      <c r="E12" s="152">
        <v>5529.1043833733092</v>
      </c>
      <c r="F12" s="152">
        <v>7085.4297559492325</v>
      </c>
      <c r="G12" s="152">
        <v>8068.4001193596432</v>
      </c>
      <c r="H12" s="152">
        <v>8727.8104410333544</v>
      </c>
      <c r="I12" s="152">
        <v>9964.3896999999997</v>
      </c>
      <c r="J12" s="152">
        <v>12047.845300000001</v>
      </c>
      <c r="K12" s="152">
        <v>12698.0386</v>
      </c>
      <c r="L12" s="16"/>
      <c r="M12" s="16"/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</row>
    <row r="13" spans="1:22" x14ac:dyDescent="0.25">
      <c r="A13" s="57" t="s">
        <v>106</v>
      </c>
      <c r="B13" s="9" t="s">
        <v>260</v>
      </c>
      <c r="C13" s="45" t="s">
        <v>565</v>
      </c>
      <c r="D13" s="153">
        <v>2555.1681363323551</v>
      </c>
      <c r="E13" s="153">
        <v>3018.1516829595598</v>
      </c>
      <c r="F13" s="153">
        <v>3411.0745303167059</v>
      </c>
      <c r="G13" s="153">
        <v>2561.65326039197</v>
      </c>
      <c r="H13" s="153">
        <v>3296.4178779243925</v>
      </c>
      <c r="I13" s="153">
        <v>5380.4177</v>
      </c>
      <c r="J13" s="153">
        <v>6556.4732000000004</v>
      </c>
      <c r="K13" s="153">
        <v>7333.3995000000004</v>
      </c>
      <c r="L13" s="16"/>
      <c r="M13" s="16"/>
      <c r="N13" s="149">
        <v>0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</row>
    <row r="14" spans="1:22" x14ac:dyDescent="0.25">
      <c r="A14" s="57" t="s">
        <v>107</v>
      </c>
      <c r="B14" s="9" t="s">
        <v>10</v>
      </c>
      <c r="C14" s="45" t="s">
        <v>565</v>
      </c>
      <c r="D14" s="152">
        <v>8522.0764456394409</v>
      </c>
      <c r="E14" s="152">
        <v>9018.991225099644</v>
      </c>
      <c r="F14" s="152">
        <v>7977.3612200251855</v>
      </c>
      <c r="G14" s="152">
        <v>7199.0059501553897</v>
      </c>
      <c r="H14" s="152">
        <v>7639.3819677569672</v>
      </c>
      <c r="I14" s="152">
        <v>7731.7619000000004</v>
      </c>
      <c r="J14" s="152">
        <v>8665.3683000000001</v>
      </c>
      <c r="K14" s="152">
        <v>9387.9793000000009</v>
      </c>
      <c r="L14" s="16"/>
      <c r="M14" s="16"/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</row>
    <row r="15" spans="1:22" x14ac:dyDescent="0.25">
      <c r="A15" s="57" t="s">
        <v>108</v>
      </c>
      <c r="B15" s="9" t="s">
        <v>11</v>
      </c>
      <c r="C15" s="45" t="s">
        <v>565</v>
      </c>
      <c r="D15" s="152">
        <v>82089.373003724468</v>
      </c>
      <c r="E15" s="152">
        <v>95615.531043031078</v>
      </c>
      <c r="F15" s="152">
        <v>99685.944020419338</v>
      </c>
      <c r="G15" s="152">
        <v>112715.71674859138</v>
      </c>
      <c r="H15" s="152">
        <v>161309.11197330014</v>
      </c>
      <c r="I15" s="152">
        <v>195791.38440000001</v>
      </c>
      <c r="J15" s="152">
        <v>249585.52799999999</v>
      </c>
      <c r="K15" s="152">
        <v>301697.63689999998</v>
      </c>
      <c r="L15" s="16"/>
      <c r="M15" s="16"/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</row>
    <row r="16" spans="1:22" x14ac:dyDescent="0.25">
      <c r="A16" s="57" t="s">
        <v>436</v>
      </c>
      <c r="B16" s="9" t="s">
        <v>439</v>
      </c>
      <c r="C16" s="45" t="s">
        <v>565</v>
      </c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6"/>
      <c r="M16" s="16"/>
      <c r="N16" s="149">
        <v>0</v>
      </c>
      <c r="O16" s="149">
        <v>0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</row>
    <row r="17" spans="1:21" x14ac:dyDescent="0.25">
      <c r="A17" s="57" t="s">
        <v>437</v>
      </c>
      <c r="B17" s="9" t="s">
        <v>440</v>
      </c>
      <c r="C17" s="45" t="s">
        <v>565</v>
      </c>
      <c r="D17" s="149">
        <v>7309.2370000000001</v>
      </c>
      <c r="E17" s="149">
        <v>6053.93</v>
      </c>
      <c r="F17" s="149">
        <v>4457.2430000000004</v>
      </c>
      <c r="G17" s="149">
        <v>4662.0550000000003</v>
      </c>
      <c r="H17" s="149">
        <v>5072.4970899999998</v>
      </c>
      <c r="I17" s="149">
        <v>7270.2403799999993</v>
      </c>
      <c r="J17" s="149">
        <v>8836.723</v>
      </c>
      <c r="K17" s="149">
        <v>8826.5147699999998</v>
      </c>
      <c r="L17" s="16"/>
      <c r="M17" s="16"/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</row>
    <row r="18" spans="1:21" x14ac:dyDescent="0.25">
      <c r="A18" s="57" t="s">
        <v>438</v>
      </c>
      <c r="B18" s="9" t="s">
        <v>441</v>
      </c>
      <c r="C18" s="45" t="s">
        <v>565</v>
      </c>
      <c r="D18" s="149">
        <v>0</v>
      </c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6"/>
      <c r="M18" s="16"/>
      <c r="N18" s="151">
        <v>10138.870000000001</v>
      </c>
      <c r="O18" s="151">
        <v>10304</v>
      </c>
      <c r="P18" s="151">
        <v>14421.656999999999</v>
      </c>
      <c r="Q18" s="151">
        <v>12558.349</v>
      </c>
      <c r="R18" s="151">
        <v>7991.2</v>
      </c>
      <c r="S18" s="151">
        <v>7559.3019999999997</v>
      </c>
      <c r="T18" s="151">
        <v>8315.9069999999992</v>
      </c>
      <c r="U18" s="151">
        <v>8905.1479999999992</v>
      </c>
    </row>
    <row r="19" spans="1:21" x14ac:dyDescent="0.25">
      <c r="A19" s="57" t="s">
        <v>572</v>
      </c>
      <c r="B19" s="9" t="s">
        <v>12</v>
      </c>
      <c r="C19" s="45" t="s">
        <v>565</v>
      </c>
      <c r="D19" s="149">
        <v>601.85459000000003</v>
      </c>
      <c r="E19" s="149">
        <v>738.21037999999987</v>
      </c>
      <c r="F19" s="149">
        <v>352.00354999999996</v>
      </c>
      <c r="G19" s="149">
        <v>593</v>
      </c>
      <c r="H19" s="149">
        <v>605.56325000000004</v>
      </c>
      <c r="I19" s="149">
        <v>282.8998600000001</v>
      </c>
      <c r="J19" s="149">
        <v>1010.3565499999993</v>
      </c>
      <c r="K19" s="149">
        <v>1129.4233399999998</v>
      </c>
      <c r="L19" s="16"/>
      <c r="M19" s="16"/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0</v>
      </c>
    </row>
    <row r="20" spans="1:21" x14ac:dyDescent="0.25">
      <c r="A20" s="57" t="s">
        <v>110</v>
      </c>
      <c r="B20" s="18" t="s">
        <v>14</v>
      </c>
      <c r="C20" s="45" t="s">
        <v>565</v>
      </c>
      <c r="D20" s="150">
        <f>SUM(D7:D19)</f>
        <v>576733.24158999999</v>
      </c>
      <c r="E20" s="150">
        <f t="shared" ref="E20:K20" si="0">SUM(E7:E19)</f>
        <v>634922.14038</v>
      </c>
      <c r="F20" s="150">
        <f t="shared" si="0"/>
        <v>681455.98455000017</v>
      </c>
      <c r="G20" s="150">
        <f t="shared" si="0"/>
        <v>735766.81</v>
      </c>
      <c r="H20" s="150">
        <f t="shared" si="0"/>
        <v>875643.26799654565</v>
      </c>
      <c r="I20" s="150">
        <f t="shared" si="0"/>
        <v>1000999.09814</v>
      </c>
      <c r="J20" s="150">
        <f t="shared" si="0"/>
        <v>1256803.3475499998</v>
      </c>
      <c r="K20" s="150">
        <f t="shared" si="0"/>
        <v>1495565.0600100001</v>
      </c>
      <c r="L20" s="16"/>
      <c r="M20" s="16"/>
      <c r="N20" s="150">
        <f>SUM(N7:N19)</f>
        <v>10138.870000000001</v>
      </c>
      <c r="O20" s="150">
        <f t="shared" ref="O20:U20" si="1">SUM(O7:O19)</f>
        <v>10304</v>
      </c>
      <c r="P20" s="150">
        <f t="shared" si="1"/>
        <v>14421.656999999999</v>
      </c>
      <c r="Q20" s="150">
        <f t="shared" si="1"/>
        <v>12558.349</v>
      </c>
      <c r="R20" s="150">
        <f t="shared" si="1"/>
        <v>7991.2</v>
      </c>
      <c r="S20" s="150">
        <f t="shared" si="1"/>
        <v>7559.3019999999997</v>
      </c>
      <c r="T20" s="150">
        <f t="shared" si="1"/>
        <v>8315.9069999999992</v>
      </c>
      <c r="U20" s="150">
        <f t="shared" si="1"/>
        <v>8905.1479999999992</v>
      </c>
    </row>
    <row r="21" spans="1:21" x14ac:dyDescent="0.25">
      <c r="A21" s="57"/>
      <c r="B21" s="18"/>
      <c r="C21" s="45"/>
      <c r="D21" s="107"/>
      <c r="E21" s="107"/>
      <c r="F21" s="107"/>
      <c r="G21" s="107"/>
      <c r="H21" s="107"/>
      <c r="I21" s="107"/>
      <c r="J21" s="107"/>
      <c r="K21" s="107"/>
      <c r="L21" s="16"/>
      <c r="M21" s="16"/>
      <c r="N21" s="107"/>
      <c r="O21" s="107"/>
      <c r="P21" s="107"/>
      <c r="Q21" s="107"/>
      <c r="R21" s="107"/>
      <c r="S21" s="107"/>
      <c r="T21" s="107"/>
      <c r="U21" s="107"/>
    </row>
    <row r="22" spans="1:21" ht="15.75" x14ac:dyDescent="0.25">
      <c r="A22" s="57"/>
      <c r="B22" s="19" t="s">
        <v>505</v>
      </c>
      <c r="C22" s="45"/>
      <c r="D22" s="107"/>
      <c r="E22" s="107"/>
      <c r="F22" s="107"/>
      <c r="G22" s="107"/>
      <c r="H22" s="107"/>
      <c r="I22" s="107"/>
      <c r="J22" s="107"/>
      <c r="K22" s="107"/>
      <c r="L22" s="16"/>
      <c r="M22" s="16"/>
      <c r="N22" s="107"/>
      <c r="O22" s="107"/>
      <c r="P22" s="107"/>
      <c r="Q22" s="107"/>
      <c r="R22" s="107"/>
      <c r="S22" s="107"/>
      <c r="T22" s="107"/>
      <c r="U22" s="107"/>
    </row>
    <row r="23" spans="1:21" x14ac:dyDescent="0.25">
      <c r="A23" s="57" t="s">
        <v>109</v>
      </c>
      <c r="B23" s="9" t="s">
        <v>243</v>
      </c>
      <c r="C23" s="45" t="s">
        <v>565</v>
      </c>
      <c r="D23" s="152">
        <v>251920.57876545453</v>
      </c>
      <c r="E23" s="152">
        <v>281162.67285412585</v>
      </c>
      <c r="F23" s="152">
        <v>312204.25594192574</v>
      </c>
      <c r="G23" s="152">
        <v>353874.44563636038</v>
      </c>
      <c r="H23" s="152">
        <v>437355.832467951</v>
      </c>
      <c r="I23" s="152">
        <v>509117.05978000001</v>
      </c>
      <c r="J23" s="152">
        <v>635279.28058000002</v>
      </c>
      <c r="K23" s="152">
        <v>753480.98777000001</v>
      </c>
      <c r="L23" s="16"/>
      <c r="M23" s="16"/>
      <c r="N23" s="149">
        <v>0</v>
      </c>
      <c r="O23" s="149">
        <v>0</v>
      </c>
      <c r="P23" s="149">
        <v>0</v>
      </c>
      <c r="Q23" s="149">
        <v>0</v>
      </c>
      <c r="R23" s="149">
        <v>0</v>
      </c>
      <c r="S23" s="149">
        <v>0</v>
      </c>
      <c r="T23" s="149">
        <v>0</v>
      </c>
      <c r="U23" s="149">
        <v>0</v>
      </c>
    </row>
    <row r="24" spans="1:21" x14ac:dyDescent="0.25">
      <c r="A24" s="57" t="s">
        <v>111</v>
      </c>
      <c r="B24" s="9" t="s">
        <v>584</v>
      </c>
      <c r="C24" s="45" t="s">
        <v>565</v>
      </c>
      <c r="D24" s="152">
        <v>181424.97625906533</v>
      </c>
      <c r="E24" s="152">
        <v>200957.79303473941</v>
      </c>
      <c r="F24" s="152">
        <v>208685.16043766882</v>
      </c>
      <c r="G24" s="152">
        <v>208251.94703301269</v>
      </c>
      <c r="H24" s="152">
        <v>219083.58892132199</v>
      </c>
      <c r="I24" s="152">
        <v>231086.94878000001</v>
      </c>
      <c r="J24" s="152">
        <v>290734.15863000002</v>
      </c>
      <c r="K24" s="152">
        <v>348897.85807999998</v>
      </c>
      <c r="L24" s="16"/>
      <c r="M24" s="16"/>
      <c r="N24" s="149">
        <v>0</v>
      </c>
      <c r="O24" s="149">
        <v>0</v>
      </c>
      <c r="P24" s="149">
        <v>0</v>
      </c>
      <c r="Q24" s="149">
        <v>0</v>
      </c>
      <c r="R24" s="149">
        <v>0</v>
      </c>
      <c r="S24" s="149">
        <v>0</v>
      </c>
      <c r="T24" s="149">
        <v>0</v>
      </c>
      <c r="U24" s="149">
        <v>0</v>
      </c>
    </row>
    <row r="25" spans="1:21" x14ac:dyDescent="0.25">
      <c r="A25" s="57" t="s">
        <v>112</v>
      </c>
      <c r="B25" s="9" t="s">
        <v>585</v>
      </c>
      <c r="C25" s="45" t="s">
        <v>565</v>
      </c>
      <c r="D25" s="152">
        <v>101244.9272001855</v>
      </c>
      <c r="E25" s="152">
        <v>105436.90416654717</v>
      </c>
      <c r="F25" s="152">
        <v>107979.28471578211</v>
      </c>
      <c r="G25" s="152">
        <v>118144.12458299556</v>
      </c>
      <c r="H25" s="152">
        <v>163112.92879999906</v>
      </c>
      <c r="I25" s="152">
        <v>194458.60615000001</v>
      </c>
      <c r="J25" s="152">
        <v>241878.25868999999</v>
      </c>
      <c r="K25" s="152">
        <v>286756.59807000001</v>
      </c>
      <c r="L25" s="16"/>
      <c r="M25" s="16"/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  <c r="T25" s="149">
        <v>0</v>
      </c>
      <c r="U25" s="149">
        <v>0</v>
      </c>
    </row>
    <row r="26" spans="1:21" x14ac:dyDescent="0.25">
      <c r="A26" s="57" t="s">
        <v>113</v>
      </c>
      <c r="B26" s="9" t="s">
        <v>586</v>
      </c>
      <c r="C26" s="45" t="s">
        <v>565</v>
      </c>
      <c r="D26" s="152">
        <v>31674.710452505245</v>
      </c>
      <c r="E26" s="152">
        <v>37552.733157998977</v>
      </c>
      <c r="F26" s="152">
        <v>44364.587656921125</v>
      </c>
      <c r="G26" s="152">
        <v>47678.817518169461</v>
      </c>
      <c r="H26" s="152">
        <v>47115.524648322338</v>
      </c>
      <c r="I26" s="152">
        <v>53401.844590000001</v>
      </c>
      <c r="J26" s="152">
        <v>72508.096860000005</v>
      </c>
      <c r="K26" s="152">
        <v>89140.278630000001</v>
      </c>
      <c r="L26" s="16"/>
      <c r="M26" s="16"/>
      <c r="N26" s="149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  <c r="T26" s="149">
        <v>0</v>
      </c>
      <c r="U26" s="149">
        <v>0</v>
      </c>
    </row>
    <row r="27" spans="1:21" x14ac:dyDescent="0.25">
      <c r="A27" s="57" t="s">
        <v>114</v>
      </c>
      <c r="B27" s="9" t="s">
        <v>260</v>
      </c>
      <c r="C27" s="45" t="s">
        <v>565</v>
      </c>
      <c r="D27" s="153">
        <v>2556.9573227894784</v>
      </c>
      <c r="E27" s="153">
        <v>3019.8967865886871</v>
      </c>
      <c r="F27" s="153">
        <v>3413.4492477022645</v>
      </c>
      <c r="G27" s="153">
        <v>2562.4202294618826</v>
      </c>
      <c r="H27" s="153">
        <v>3297.3328189513586</v>
      </c>
      <c r="I27" s="153">
        <v>5380.4177</v>
      </c>
      <c r="J27" s="153">
        <v>6556.4732400000003</v>
      </c>
      <c r="K27" s="153">
        <v>7333.3994599999996</v>
      </c>
      <c r="L27" s="16"/>
      <c r="M27" s="16"/>
      <c r="N27" s="151">
        <v>0</v>
      </c>
      <c r="O27" s="151">
        <v>0</v>
      </c>
      <c r="P27" s="151">
        <v>0</v>
      </c>
      <c r="Q27" s="151">
        <v>0</v>
      </c>
      <c r="R27" s="151">
        <v>0</v>
      </c>
      <c r="S27" s="151">
        <v>0</v>
      </c>
      <c r="T27" s="151">
        <v>0</v>
      </c>
      <c r="U27" s="151">
        <v>0</v>
      </c>
    </row>
    <row r="28" spans="1:21" x14ac:dyDescent="0.25">
      <c r="A28" s="57" t="s">
        <v>115</v>
      </c>
      <c r="B28" s="9" t="s">
        <v>13</v>
      </c>
      <c r="C28" s="45" t="s">
        <v>565</v>
      </c>
      <c r="D28" s="149">
        <v>7911.09159</v>
      </c>
      <c r="E28" s="149">
        <v>6792.1403799999998</v>
      </c>
      <c r="F28" s="149">
        <v>4809.2465500000008</v>
      </c>
      <c r="G28" s="149">
        <v>5255.0550000000003</v>
      </c>
      <c r="H28" s="149">
        <v>5678.06034</v>
      </c>
      <c r="I28" s="149">
        <v>7553.1402399999997</v>
      </c>
      <c r="J28" s="149">
        <v>9847.0795499999986</v>
      </c>
      <c r="K28" s="149">
        <v>9955.9381099999991</v>
      </c>
      <c r="L28" s="16"/>
      <c r="M28" s="16"/>
      <c r="N28" s="149">
        <v>10138.870000000001</v>
      </c>
      <c r="O28" s="149">
        <v>10304</v>
      </c>
      <c r="P28" s="149">
        <v>14421.656999999999</v>
      </c>
      <c r="Q28" s="149">
        <v>12558.349</v>
      </c>
      <c r="R28" s="149">
        <v>7991.2</v>
      </c>
      <c r="S28" s="149">
        <v>7559.3019999999997</v>
      </c>
      <c r="T28" s="149">
        <v>8315.9069999999992</v>
      </c>
      <c r="U28" s="149">
        <v>8905.1479999999992</v>
      </c>
    </row>
    <row r="29" spans="1:21" x14ac:dyDescent="0.25">
      <c r="A29" s="57" t="s">
        <v>116</v>
      </c>
      <c r="B29" s="18" t="s">
        <v>88</v>
      </c>
      <c r="C29" s="45" t="s">
        <v>565</v>
      </c>
      <c r="D29" s="150">
        <f>SUM(D23:D28)</f>
        <v>576733.24159000011</v>
      </c>
      <c r="E29" s="150">
        <f t="shared" ref="E29:K29" si="2">SUM(E23:E28)</f>
        <v>634922.14038000011</v>
      </c>
      <c r="F29" s="150">
        <f t="shared" si="2"/>
        <v>681455.98455000017</v>
      </c>
      <c r="G29" s="150">
        <f t="shared" si="2"/>
        <v>735766.80999999994</v>
      </c>
      <c r="H29" s="150">
        <f t="shared" si="2"/>
        <v>875643.26799654576</v>
      </c>
      <c r="I29" s="150">
        <f t="shared" si="2"/>
        <v>1000998.01724</v>
      </c>
      <c r="J29" s="150">
        <f t="shared" si="2"/>
        <v>1256803.3475499998</v>
      </c>
      <c r="K29" s="150">
        <f t="shared" si="2"/>
        <v>1495565.06012</v>
      </c>
      <c r="L29" s="16"/>
      <c r="M29" s="16"/>
      <c r="N29" s="150">
        <f>SUM(N23:N28)</f>
        <v>10138.870000000001</v>
      </c>
      <c r="O29" s="150">
        <f t="shared" ref="O29:U29" si="3">SUM(O23:O28)</f>
        <v>10304</v>
      </c>
      <c r="P29" s="150">
        <f t="shared" si="3"/>
        <v>14421.656999999999</v>
      </c>
      <c r="Q29" s="150">
        <f t="shared" si="3"/>
        <v>12558.349</v>
      </c>
      <c r="R29" s="150">
        <f t="shared" si="3"/>
        <v>7991.2</v>
      </c>
      <c r="S29" s="150">
        <f t="shared" si="3"/>
        <v>7559.3019999999997</v>
      </c>
      <c r="T29" s="150">
        <f t="shared" si="3"/>
        <v>8315.9069999999992</v>
      </c>
      <c r="U29" s="150">
        <f t="shared" si="3"/>
        <v>8905.1479999999992</v>
      </c>
    </row>
    <row r="30" spans="1:21" x14ac:dyDescent="0.25">
      <c r="A30" s="57"/>
      <c r="B30" s="18"/>
      <c r="C30" s="45"/>
      <c r="D30" s="107"/>
      <c r="E30" s="107"/>
      <c r="F30" s="107"/>
      <c r="G30" s="107"/>
      <c r="H30" s="107"/>
      <c r="I30" s="107"/>
      <c r="J30" s="107"/>
      <c r="K30" s="107"/>
      <c r="N30" s="107"/>
      <c r="O30" s="107"/>
      <c r="P30" s="107"/>
      <c r="Q30" s="107"/>
      <c r="R30" s="107"/>
      <c r="S30" s="107"/>
      <c r="T30" s="107"/>
      <c r="U30" s="107"/>
    </row>
    <row r="31" spans="1:21" ht="15.75" x14ac:dyDescent="0.25">
      <c r="A31" s="57"/>
      <c r="B31" s="19" t="s">
        <v>506</v>
      </c>
      <c r="C31" s="45"/>
      <c r="D31" s="107"/>
      <c r="E31" s="107"/>
      <c r="F31" s="107"/>
      <c r="G31" s="107"/>
      <c r="H31" s="107"/>
      <c r="I31" s="107"/>
      <c r="J31" s="107"/>
      <c r="K31" s="107"/>
      <c r="N31" s="107"/>
      <c r="O31" s="107"/>
      <c r="P31" s="107"/>
      <c r="Q31" s="107"/>
      <c r="R31" s="107"/>
      <c r="S31" s="107"/>
      <c r="T31" s="107"/>
      <c r="U31" s="107"/>
    </row>
    <row r="32" spans="1:21" x14ac:dyDescent="0.25">
      <c r="A32" s="57" t="s">
        <v>117</v>
      </c>
      <c r="B32" s="9" t="s">
        <v>85</v>
      </c>
      <c r="C32" s="45" t="s">
        <v>565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  <c r="J32" s="149">
        <v>0</v>
      </c>
      <c r="K32" s="149">
        <v>0</v>
      </c>
      <c r="N32" s="149">
        <v>0</v>
      </c>
      <c r="O32" s="149">
        <v>0</v>
      </c>
      <c r="P32" s="149">
        <v>0</v>
      </c>
      <c r="Q32" s="149">
        <v>0</v>
      </c>
      <c r="R32" s="149">
        <v>0</v>
      </c>
      <c r="S32" s="149">
        <v>0</v>
      </c>
      <c r="T32" s="149">
        <v>0</v>
      </c>
      <c r="U32" s="149">
        <v>0</v>
      </c>
    </row>
    <row r="33" spans="1:21" x14ac:dyDescent="0.25">
      <c r="A33" s="57" t="s">
        <v>118</v>
      </c>
      <c r="B33" s="9" t="s">
        <v>86</v>
      </c>
      <c r="C33" s="45" t="s">
        <v>565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49">
        <v>0</v>
      </c>
      <c r="K33" s="149">
        <v>0</v>
      </c>
      <c r="N33" s="149">
        <v>0</v>
      </c>
      <c r="O33" s="149">
        <v>0</v>
      </c>
      <c r="P33" s="149">
        <v>0</v>
      </c>
      <c r="Q33" s="149">
        <v>0</v>
      </c>
      <c r="R33" s="149">
        <v>0</v>
      </c>
      <c r="S33" s="149">
        <v>0</v>
      </c>
      <c r="T33" s="149">
        <v>0</v>
      </c>
      <c r="U33" s="149">
        <v>0</v>
      </c>
    </row>
    <row r="34" spans="1:21" x14ac:dyDescent="0.25">
      <c r="A34" s="57" t="s">
        <v>119</v>
      </c>
      <c r="B34" s="9" t="s">
        <v>87</v>
      </c>
      <c r="C34" s="45" t="s">
        <v>565</v>
      </c>
      <c r="D34" s="149">
        <v>0</v>
      </c>
      <c r="E34" s="149">
        <v>0</v>
      </c>
      <c r="F34" s="149">
        <v>0</v>
      </c>
      <c r="G34" s="151">
        <v>826.78950297461188</v>
      </c>
      <c r="H34" s="151">
        <v>600</v>
      </c>
      <c r="I34" s="151">
        <v>600</v>
      </c>
      <c r="J34" s="151">
        <v>600</v>
      </c>
      <c r="K34" s="151">
        <v>600</v>
      </c>
      <c r="N34" s="149">
        <v>0</v>
      </c>
      <c r="O34" s="149">
        <v>0</v>
      </c>
      <c r="P34" s="149">
        <v>0</v>
      </c>
      <c r="Q34" s="149">
        <v>0</v>
      </c>
      <c r="R34" s="149">
        <v>0</v>
      </c>
      <c r="S34" s="149">
        <v>0</v>
      </c>
      <c r="T34" s="149">
        <v>0</v>
      </c>
      <c r="U34" s="149">
        <v>0</v>
      </c>
    </row>
    <row r="35" spans="1:21" x14ac:dyDescent="0.25">
      <c r="A35" s="57" t="s">
        <v>120</v>
      </c>
      <c r="B35" s="46" t="s">
        <v>89</v>
      </c>
      <c r="C35" s="45" t="s">
        <v>565</v>
      </c>
      <c r="D35" s="149">
        <f>SUM(D32:D34)</f>
        <v>0</v>
      </c>
      <c r="E35" s="149">
        <f t="shared" ref="E35:K35" si="4">SUM(E32:E34)</f>
        <v>0</v>
      </c>
      <c r="F35" s="149">
        <f t="shared" si="4"/>
        <v>0</v>
      </c>
      <c r="G35" s="150">
        <f t="shared" si="4"/>
        <v>826.78950297461188</v>
      </c>
      <c r="H35" s="150">
        <f t="shared" si="4"/>
        <v>600</v>
      </c>
      <c r="I35" s="150">
        <f t="shared" si="4"/>
        <v>600</v>
      </c>
      <c r="J35" s="150">
        <f t="shared" si="4"/>
        <v>600</v>
      </c>
      <c r="K35" s="150">
        <f t="shared" si="4"/>
        <v>600</v>
      </c>
      <c r="N35" s="149">
        <f>SUM(N32:N34)</f>
        <v>0</v>
      </c>
      <c r="O35" s="149">
        <f t="shared" ref="O35:U35" si="5">SUM(O32:O34)</f>
        <v>0</v>
      </c>
      <c r="P35" s="149">
        <f t="shared" si="5"/>
        <v>0</v>
      </c>
      <c r="Q35" s="149">
        <f t="shared" si="5"/>
        <v>0</v>
      </c>
      <c r="R35" s="149">
        <f t="shared" si="5"/>
        <v>0</v>
      </c>
      <c r="S35" s="149">
        <f t="shared" si="5"/>
        <v>0</v>
      </c>
      <c r="T35" s="149">
        <f t="shared" si="5"/>
        <v>0</v>
      </c>
      <c r="U35" s="149">
        <f t="shared" si="5"/>
        <v>0</v>
      </c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2"/>
  <sheetViews>
    <sheetView topLeftCell="B68" zoomScale="85" zoomScaleNormal="85" workbookViewId="0">
      <selection activeCell="D123" sqref="D123:K128"/>
    </sheetView>
  </sheetViews>
  <sheetFormatPr defaultRowHeight="15" x14ac:dyDescent="0.25"/>
  <cols>
    <col min="1" max="1" width="15.42578125" customWidth="1"/>
    <col min="2" max="2" width="79.85546875" customWidth="1"/>
    <col min="3" max="3" width="11" customWidth="1"/>
    <col min="4" max="4" width="13.7109375" customWidth="1"/>
    <col min="5" max="11" width="12.5703125" bestFit="1" customWidth="1"/>
    <col min="12" max="12" width="21.28515625" customWidth="1"/>
    <col min="13" max="13" width="4.7109375" customWidth="1"/>
    <col min="14" max="14" width="10.28515625" customWidth="1"/>
    <col min="15" max="17" width="10.5703125" bestFit="1" customWidth="1"/>
    <col min="18" max="21" width="11.5703125" bestFit="1" customWidth="1"/>
    <col min="22" max="22" width="21.28515625" customWidth="1"/>
  </cols>
  <sheetData>
    <row r="1" spans="1:22" ht="15.75" x14ac:dyDescent="0.25">
      <c r="B1" s="6" t="s">
        <v>67</v>
      </c>
    </row>
    <row r="2" spans="1:22" ht="15" customHeight="1" x14ac:dyDescent="0.25">
      <c r="B2" s="76"/>
      <c r="C2" s="76"/>
      <c r="D2" s="76"/>
      <c r="E2" s="76"/>
      <c r="F2" s="76"/>
      <c r="G2" s="76"/>
      <c r="H2" s="76"/>
      <c r="I2" s="76"/>
      <c r="J2" s="76"/>
      <c r="K2" s="76"/>
      <c r="L2" s="71"/>
    </row>
    <row r="3" spans="1:22" x14ac:dyDescent="0.25">
      <c r="B3" s="1" t="s">
        <v>66</v>
      </c>
      <c r="C3" s="1"/>
      <c r="D3" s="1" t="s">
        <v>1</v>
      </c>
      <c r="N3" s="1" t="s">
        <v>70</v>
      </c>
    </row>
    <row r="4" spans="1:22" s="54" customFormat="1" ht="30" x14ac:dyDescent="0.25">
      <c r="B4" s="1" t="s">
        <v>236</v>
      </c>
      <c r="D4" s="55">
        <v>2006</v>
      </c>
      <c r="E4" s="55">
        <v>2007</v>
      </c>
      <c r="F4" s="55">
        <v>2008</v>
      </c>
      <c r="G4" s="55">
        <v>2009</v>
      </c>
      <c r="H4" s="55">
        <v>2010</v>
      </c>
      <c r="I4" s="55">
        <v>2011</v>
      </c>
      <c r="J4" s="55">
        <v>2012</v>
      </c>
      <c r="K4" s="55">
        <v>2013</v>
      </c>
      <c r="L4" s="97" t="s">
        <v>377</v>
      </c>
      <c r="N4" s="55">
        <v>2006</v>
      </c>
      <c r="O4" s="55">
        <v>2007</v>
      </c>
      <c r="P4" s="55">
        <v>2008</v>
      </c>
      <c r="Q4" s="55">
        <v>2009</v>
      </c>
      <c r="R4" s="55">
        <v>2010</v>
      </c>
      <c r="S4" s="55">
        <v>2011</v>
      </c>
      <c r="T4" s="55">
        <v>2012</v>
      </c>
      <c r="U4" s="55">
        <v>2013</v>
      </c>
      <c r="V4" s="97" t="s">
        <v>377</v>
      </c>
    </row>
    <row r="5" spans="1:22" x14ac:dyDescent="0.25">
      <c r="A5" s="1" t="s">
        <v>64</v>
      </c>
      <c r="B5" s="1" t="s">
        <v>2</v>
      </c>
      <c r="C5" s="1" t="s">
        <v>3</v>
      </c>
    </row>
    <row r="6" spans="1:22" ht="15.75" x14ac:dyDescent="0.25">
      <c r="A6" s="1"/>
      <c r="B6" s="19" t="s">
        <v>507</v>
      </c>
      <c r="C6" s="1"/>
    </row>
    <row r="7" spans="1:22" x14ac:dyDescent="0.25">
      <c r="B7" s="44" t="s">
        <v>508</v>
      </c>
      <c r="C7" s="11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16"/>
    </row>
    <row r="8" spans="1:22" x14ac:dyDescent="0.25">
      <c r="A8" s="137" t="s">
        <v>121</v>
      </c>
      <c r="B8" s="139" t="s">
        <v>602</v>
      </c>
      <c r="C8" s="109" t="s">
        <v>565</v>
      </c>
      <c r="D8" s="155">
        <v>10234.811657311688</v>
      </c>
      <c r="E8" s="155">
        <v>17109.393759955536</v>
      </c>
      <c r="F8" s="155">
        <v>20042.040852115049</v>
      </c>
      <c r="G8" s="154">
        <v>25996.246014345052</v>
      </c>
      <c r="H8" s="154">
        <v>34454.232610999999</v>
      </c>
      <c r="I8" s="154">
        <v>38722.036628839291</v>
      </c>
      <c r="J8" s="154">
        <v>44169.202759999956</v>
      </c>
      <c r="K8" s="154">
        <v>38011.490662709672</v>
      </c>
      <c r="L8" s="110"/>
      <c r="M8" s="63"/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</row>
    <row r="9" spans="1:22" x14ac:dyDescent="0.25">
      <c r="A9" s="137" t="s">
        <v>122</v>
      </c>
      <c r="B9" s="139" t="s">
        <v>603</v>
      </c>
      <c r="C9" s="109"/>
      <c r="D9" s="155">
        <v>0</v>
      </c>
      <c r="E9" s="155">
        <v>0</v>
      </c>
      <c r="F9" s="155">
        <v>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10"/>
      <c r="M9" s="63"/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0</v>
      </c>
    </row>
    <row r="10" spans="1:22" x14ac:dyDescent="0.25">
      <c r="A10" s="137" t="s">
        <v>123</v>
      </c>
      <c r="B10" s="139" t="s">
        <v>604</v>
      </c>
      <c r="C10" s="109"/>
      <c r="D10" s="155">
        <v>27166.422242605528</v>
      </c>
      <c r="E10" s="155">
        <v>36809.511410391337</v>
      </c>
      <c r="F10" s="155">
        <v>41135.53368027648</v>
      </c>
      <c r="G10" s="154">
        <v>47711.577930907522</v>
      </c>
      <c r="H10" s="154">
        <v>77663.692461999992</v>
      </c>
      <c r="I10" s="154">
        <v>66271.060824877495</v>
      </c>
      <c r="J10" s="154">
        <v>76917.32695000009</v>
      </c>
      <c r="K10" s="154">
        <v>74251.714375806187</v>
      </c>
      <c r="L10" s="110"/>
      <c r="M10" s="63"/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</row>
    <row r="11" spans="1:22" x14ac:dyDescent="0.25">
      <c r="A11" s="137" t="s">
        <v>693</v>
      </c>
      <c r="B11" s="139" t="s">
        <v>606</v>
      </c>
      <c r="C11" s="109"/>
      <c r="D11" s="155">
        <v>36954.122762514664</v>
      </c>
      <c r="E11" s="155">
        <v>46210.797327022439</v>
      </c>
      <c r="F11" s="155">
        <v>52230.230917731576</v>
      </c>
      <c r="G11" s="154">
        <v>68783.215802632069</v>
      </c>
      <c r="H11" s="154">
        <v>90949.045857000005</v>
      </c>
      <c r="I11" s="154">
        <v>95782.499857040282</v>
      </c>
      <c r="J11" s="154">
        <v>144606.3200899997</v>
      </c>
      <c r="K11" s="154">
        <v>171370.70254829808</v>
      </c>
      <c r="L11" s="110"/>
      <c r="M11" s="63"/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08">
        <v>0</v>
      </c>
      <c r="U11" s="108">
        <v>0</v>
      </c>
    </row>
    <row r="12" spans="1:22" x14ac:dyDescent="0.25">
      <c r="A12" s="137" t="s">
        <v>694</v>
      </c>
      <c r="B12" s="139" t="s">
        <v>608</v>
      </c>
      <c r="C12" s="109"/>
      <c r="D12" s="155">
        <v>31896.084471613136</v>
      </c>
      <c r="E12" s="155">
        <v>41214.314481889822</v>
      </c>
      <c r="F12" s="155">
        <v>45157.440514564347</v>
      </c>
      <c r="G12" s="154">
        <v>60122.473523264933</v>
      </c>
      <c r="H12" s="154">
        <v>70176.151234000004</v>
      </c>
      <c r="I12" s="154">
        <v>66951.822836827763</v>
      </c>
      <c r="J12" s="154">
        <v>75740.498679999931</v>
      </c>
      <c r="K12" s="154">
        <v>72716.464547556709</v>
      </c>
      <c r="L12" s="110"/>
      <c r="M12" s="63"/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</row>
    <row r="13" spans="1:22" x14ac:dyDescent="0.25">
      <c r="A13" s="137" t="s">
        <v>695</v>
      </c>
      <c r="B13" s="139" t="s">
        <v>800</v>
      </c>
      <c r="C13" s="109"/>
      <c r="D13" s="155">
        <v>58996</v>
      </c>
      <c r="E13" s="155">
        <v>73393</v>
      </c>
      <c r="F13" s="155">
        <v>76650.31</v>
      </c>
      <c r="G13" s="154">
        <v>86729.184335336526</v>
      </c>
      <c r="H13" s="154">
        <v>29458.696183</v>
      </c>
      <c r="I13" s="154">
        <v>37517.727959516975</v>
      </c>
      <c r="J13" s="154">
        <v>48870.509079999953</v>
      </c>
      <c r="K13" s="154">
        <v>43076.756594040533</v>
      </c>
      <c r="L13" s="110"/>
      <c r="M13" s="63"/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</row>
    <row r="14" spans="1:22" x14ac:dyDescent="0.25">
      <c r="A14" s="137" t="s">
        <v>696</v>
      </c>
      <c r="B14" s="139" t="s">
        <v>612</v>
      </c>
      <c r="C14" s="109"/>
      <c r="D14" s="155">
        <v>0</v>
      </c>
      <c r="E14" s="155">
        <v>0</v>
      </c>
      <c r="F14" s="155">
        <v>0</v>
      </c>
      <c r="G14" s="154">
        <v>0</v>
      </c>
      <c r="H14" s="154">
        <v>0</v>
      </c>
      <c r="I14" s="154">
        <v>31242.008407780071</v>
      </c>
      <c r="J14" s="154">
        <v>34208.495439999984</v>
      </c>
      <c r="K14" s="154">
        <v>15002.825814564538</v>
      </c>
      <c r="L14" s="110"/>
      <c r="M14" s="63"/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08">
        <v>0</v>
      </c>
      <c r="U14" s="108">
        <v>0</v>
      </c>
    </row>
    <row r="15" spans="1:22" x14ac:dyDescent="0.25">
      <c r="A15" s="137" t="s">
        <v>697</v>
      </c>
      <c r="B15" s="139" t="s">
        <v>614</v>
      </c>
      <c r="C15" s="109"/>
      <c r="D15" s="155">
        <v>13547.615434467541</v>
      </c>
      <c r="E15" s="155">
        <v>15208.685013395349</v>
      </c>
      <c r="F15" s="155">
        <v>19683.689976491725</v>
      </c>
      <c r="G15" s="154">
        <v>26058.742108678074</v>
      </c>
      <c r="H15" s="154">
        <v>27595.247391999997</v>
      </c>
      <c r="I15" s="154">
        <v>27379.88359660847</v>
      </c>
      <c r="J15" s="154">
        <v>32204.218980000012</v>
      </c>
      <c r="K15" s="154">
        <v>25063.556057975027</v>
      </c>
      <c r="L15" s="110"/>
      <c r="M15" s="63"/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08">
        <v>0</v>
      </c>
      <c r="U15" s="108">
        <v>0</v>
      </c>
    </row>
    <row r="16" spans="1:22" x14ac:dyDescent="0.25">
      <c r="A16" s="137" t="s">
        <v>698</v>
      </c>
      <c r="B16" s="139" t="s">
        <v>616</v>
      </c>
      <c r="C16" s="109"/>
      <c r="D16" s="155">
        <v>8118.4482257976879</v>
      </c>
      <c r="E16" s="155">
        <v>12383.686332975629</v>
      </c>
      <c r="F16" s="155">
        <v>11059.823861593297</v>
      </c>
      <c r="G16" s="154">
        <v>15572.155683379397</v>
      </c>
      <c r="H16" s="154">
        <v>19000.092451</v>
      </c>
      <c r="I16" s="154">
        <v>20418.892817730553</v>
      </c>
      <c r="J16" s="154">
        <v>21675.472269999991</v>
      </c>
      <c r="K16" s="154">
        <v>21499.487697496421</v>
      </c>
      <c r="L16" s="110"/>
      <c r="M16" s="63"/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08">
        <v>0</v>
      </c>
      <c r="U16" s="108">
        <v>0</v>
      </c>
    </row>
    <row r="17" spans="1:22" x14ac:dyDescent="0.25">
      <c r="A17" s="137" t="s">
        <v>699</v>
      </c>
      <c r="B17" s="139" t="s">
        <v>618</v>
      </c>
      <c r="C17" s="109"/>
      <c r="D17" s="155">
        <v>3474</v>
      </c>
      <c r="E17" s="155">
        <v>4497</v>
      </c>
      <c r="F17" s="155">
        <v>3528.36</v>
      </c>
      <c r="G17" s="154">
        <v>4013.1185935977642</v>
      </c>
      <c r="H17" s="154">
        <v>4603.755999</v>
      </c>
      <c r="I17" s="154">
        <v>5280.4871320000084</v>
      </c>
      <c r="J17" s="154">
        <v>4376.3221199999971</v>
      </c>
      <c r="K17" s="154">
        <v>2352.34744</v>
      </c>
      <c r="L17" s="110"/>
      <c r="M17" s="63"/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08">
        <v>0</v>
      </c>
      <c r="U17" s="108">
        <v>0</v>
      </c>
    </row>
    <row r="18" spans="1:22" x14ac:dyDescent="0.25">
      <c r="A18" s="137" t="s">
        <v>700</v>
      </c>
      <c r="B18" s="139" t="s">
        <v>801</v>
      </c>
      <c r="C18" s="109" t="s">
        <v>565</v>
      </c>
      <c r="D18" s="155">
        <v>26441</v>
      </c>
      <c r="E18" s="155">
        <v>27402</v>
      </c>
      <c r="F18" s="155">
        <v>53015.83</v>
      </c>
      <c r="G18" s="154">
        <v>294.92475922366793</v>
      </c>
      <c r="H18" s="154">
        <v>13170.682220999992</v>
      </c>
      <c r="I18" s="154">
        <v>-1718.4405749999999</v>
      </c>
      <c r="J18" s="154">
        <v>433.82690000212193</v>
      </c>
      <c r="K18" s="154">
        <v>-2302.75747</v>
      </c>
      <c r="L18" s="107"/>
      <c r="M18" s="16"/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08">
        <v>0</v>
      </c>
      <c r="U18" s="108">
        <v>0</v>
      </c>
    </row>
    <row r="19" spans="1:22" x14ac:dyDescent="0.25">
      <c r="A19" s="137" t="s">
        <v>123</v>
      </c>
      <c r="B19" s="196" t="s">
        <v>595</v>
      </c>
      <c r="C19" s="197"/>
      <c r="D19" s="197"/>
      <c r="E19" s="197"/>
      <c r="F19" s="197"/>
      <c r="G19" s="197"/>
      <c r="H19" s="197"/>
      <c r="I19" s="197"/>
      <c r="J19" s="197"/>
      <c r="K19" s="198"/>
      <c r="L19" s="107"/>
      <c r="M19" s="16"/>
      <c r="N19" s="107"/>
      <c r="O19" s="107"/>
      <c r="P19" s="107"/>
      <c r="Q19" s="107"/>
      <c r="R19" s="107"/>
      <c r="S19" s="107"/>
      <c r="T19" s="107"/>
      <c r="U19" s="107"/>
      <c r="V19" s="16"/>
    </row>
    <row r="20" spans="1:22" x14ac:dyDescent="0.25">
      <c r="A20" s="107" t="s">
        <v>124</v>
      </c>
      <c r="B20" s="111" t="s">
        <v>15</v>
      </c>
      <c r="C20" s="109" t="s">
        <v>565</v>
      </c>
      <c r="D20" s="155">
        <v>216828.50479431023</v>
      </c>
      <c r="E20" s="155">
        <v>274228.38832563011</v>
      </c>
      <c r="F20" s="155">
        <v>322503.25980277249</v>
      </c>
      <c r="G20" s="154">
        <v>335281.63875136501</v>
      </c>
      <c r="H20" s="154">
        <v>367071.59640999994</v>
      </c>
      <c r="I20" s="154">
        <v>387847.97948622092</v>
      </c>
      <c r="J20" s="154">
        <v>483202.19327000174</v>
      </c>
      <c r="K20" s="154">
        <v>461042.58826844714</v>
      </c>
      <c r="L20" s="107"/>
      <c r="M20" s="16"/>
      <c r="N20" s="108"/>
      <c r="O20" s="108"/>
      <c r="P20" s="108"/>
      <c r="Q20" s="108"/>
      <c r="R20" s="108"/>
      <c r="S20" s="108"/>
      <c r="T20" s="108"/>
      <c r="U20" s="108"/>
    </row>
    <row r="21" spans="1:22" x14ac:dyDescent="0.25">
      <c r="A21" s="107"/>
      <c r="B21" s="111"/>
      <c r="C21" s="109"/>
      <c r="D21" s="107"/>
      <c r="E21" s="107"/>
      <c r="F21" s="107"/>
      <c r="G21" s="107"/>
      <c r="H21" s="107"/>
      <c r="I21" s="107"/>
      <c r="J21" s="107"/>
      <c r="K21" s="107"/>
      <c r="L21" s="107"/>
      <c r="N21" s="107"/>
      <c r="O21" s="107"/>
      <c r="P21" s="107"/>
      <c r="Q21" s="107"/>
      <c r="R21" s="107"/>
      <c r="S21" s="107"/>
      <c r="T21" s="107"/>
      <c r="U21" s="107"/>
    </row>
    <row r="22" spans="1:22" x14ac:dyDescent="0.25">
      <c r="A22" s="107"/>
      <c r="B22" s="112" t="s">
        <v>509</v>
      </c>
      <c r="C22" s="113"/>
      <c r="D22" s="107"/>
      <c r="E22" s="107"/>
      <c r="F22" s="107"/>
      <c r="G22" s="107"/>
      <c r="H22" s="107"/>
      <c r="I22" s="107"/>
      <c r="J22" s="107"/>
      <c r="K22" s="107"/>
      <c r="L22" s="107"/>
      <c r="M22" s="16"/>
      <c r="N22" s="107"/>
      <c r="O22" s="107"/>
      <c r="P22" s="107"/>
      <c r="Q22" s="107"/>
      <c r="R22" s="107"/>
      <c r="S22" s="107"/>
      <c r="T22" s="107"/>
      <c r="U22" s="107"/>
    </row>
    <row r="23" spans="1:22" x14ac:dyDescent="0.25">
      <c r="A23" s="136" t="s">
        <v>232</v>
      </c>
      <c r="B23" s="136" t="s">
        <v>602</v>
      </c>
      <c r="C23" s="45" t="s">
        <v>565</v>
      </c>
      <c r="D23" s="151">
        <v>11754</v>
      </c>
      <c r="E23" s="151">
        <v>19649</v>
      </c>
      <c r="F23" s="151">
        <v>23016.95</v>
      </c>
      <c r="G23" s="151">
        <v>25996.246014345052</v>
      </c>
      <c r="H23" s="151">
        <v>34454.232610999999</v>
      </c>
      <c r="I23" s="151">
        <v>38722.036628839291</v>
      </c>
      <c r="J23" s="151">
        <v>44169.202759999956</v>
      </c>
      <c r="K23" s="151">
        <v>38011.490662709672</v>
      </c>
      <c r="L23" s="107"/>
      <c r="M23" s="16"/>
      <c r="N23" s="156">
        <v>0</v>
      </c>
      <c r="O23" s="156">
        <v>0</v>
      </c>
      <c r="P23" s="156">
        <v>0</v>
      </c>
      <c r="Q23" s="156">
        <v>0</v>
      </c>
      <c r="R23" s="156">
        <v>0</v>
      </c>
      <c r="S23" s="156">
        <v>0</v>
      </c>
      <c r="T23" s="156">
        <v>0</v>
      </c>
      <c r="U23" s="156">
        <v>0</v>
      </c>
    </row>
    <row r="24" spans="1:22" x14ac:dyDescent="0.25">
      <c r="A24" s="136" t="s">
        <v>233</v>
      </c>
      <c r="B24" s="136" t="s">
        <v>603</v>
      </c>
      <c r="C24" s="109" t="s">
        <v>565</v>
      </c>
      <c r="D24" s="151">
        <v>11229</v>
      </c>
      <c r="E24" s="151">
        <v>3329</v>
      </c>
      <c r="F24" s="151">
        <v>3167.86</v>
      </c>
      <c r="G24" s="151">
        <v>2962.140240874337</v>
      </c>
      <c r="H24" s="151">
        <v>0</v>
      </c>
      <c r="I24" s="151">
        <v>0</v>
      </c>
      <c r="J24" s="151">
        <v>0</v>
      </c>
      <c r="K24" s="151">
        <v>0</v>
      </c>
      <c r="L24" s="107"/>
      <c r="N24" s="156">
        <v>0</v>
      </c>
      <c r="O24" s="156">
        <v>0</v>
      </c>
      <c r="P24" s="156">
        <v>0</v>
      </c>
      <c r="Q24" s="156">
        <v>0</v>
      </c>
      <c r="R24" s="156">
        <v>0</v>
      </c>
      <c r="S24" s="156">
        <v>0</v>
      </c>
      <c r="T24" s="156">
        <v>0</v>
      </c>
      <c r="U24" s="156">
        <v>0</v>
      </c>
    </row>
    <row r="25" spans="1:22" x14ac:dyDescent="0.25">
      <c r="A25" s="136" t="s">
        <v>234</v>
      </c>
      <c r="B25" s="136" t="s">
        <v>604</v>
      </c>
      <c r="C25" s="109" t="s">
        <v>565</v>
      </c>
      <c r="D25" s="151">
        <v>29203</v>
      </c>
      <c r="E25" s="151">
        <v>39569</v>
      </c>
      <c r="F25" s="151">
        <v>44219.33</v>
      </c>
      <c r="G25" s="151">
        <v>47711.577930907522</v>
      </c>
      <c r="H25" s="151">
        <v>77663.692461999992</v>
      </c>
      <c r="I25" s="151">
        <v>66271.060824877495</v>
      </c>
      <c r="J25" s="151">
        <v>76917.32695000009</v>
      </c>
      <c r="K25" s="151">
        <v>74251.714375806187</v>
      </c>
      <c r="L25" s="107"/>
      <c r="M25" s="16"/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</row>
    <row r="26" spans="1:22" x14ac:dyDescent="0.25">
      <c r="A26" s="136" t="s">
        <v>605</v>
      </c>
      <c r="B26" s="136" t="s">
        <v>606</v>
      </c>
      <c r="C26" s="109" t="s">
        <v>565</v>
      </c>
      <c r="D26" s="151">
        <v>33606</v>
      </c>
      <c r="E26" s="151">
        <v>42024</v>
      </c>
      <c r="F26" s="151">
        <v>47498.06</v>
      </c>
      <c r="G26" s="151">
        <v>68783.215802632069</v>
      </c>
      <c r="H26" s="151">
        <v>90949.045857000005</v>
      </c>
      <c r="I26" s="151">
        <v>95782.499857040282</v>
      </c>
      <c r="J26" s="151">
        <v>144606.3200899997</v>
      </c>
      <c r="K26" s="151">
        <v>171370.70254829808</v>
      </c>
      <c r="L26" s="107"/>
      <c r="M26" s="16"/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  <c r="U26" s="156">
        <v>0</v>
      </c>
    </row>
    <row r="27" spans="1:22" x14ac:dyDescent="0.25">
      <c r="A27" s="136" t="s">
        <v>607</v>
      </c>
      <c r="B27" s="136" t="s">
        <v>608</v>
      </c>
      <c r="C27" s="109" t="s">
        <v>565</v>
      </c>
      <c r="D27" s="151">
        <v>39419</v>
      </c>
      <c r="E27" s="151">
        <v>50935</v>
      </c>
      <c r="F27" s="151">
        <v>55808.14</v>
      </c>
      <c r="G27" s="151">
        <v>60122.473523264933</v>
      </c>
      <c r="H27" s="151">
        <v>70176.151234000004</v>
      </c>
      <c r="I27" s="151">
        <v>66951.822836827763</v>
      </c>
      <c r="J27" s="151">
        <v>75740.498679999931</v>
      </c>
      <c r="K27" s="151">
        <v>72716.464547556709</v>
      </c>
      <c r="L27" s="107"/>
      <c r="M27" s="16"/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</row>
    <row r="28" spans="1:22" x14ac:dyDescent="0.25">
      <c r="A28" s="136" t="s">
        <v>609</v>
      </c>
      <c r="B28" s="136" t="s">
        <v>610</v>
      </c>
      <c r="C28" s="109" t="s">
        <v>565</v>
      </c>
      <c r="D28" s="151">
        <v>58996</v>
      </c>
      <c r="E28" s="151">
        <v>73393</v>
      </c>
      <c r="F28" s="151">
        <v>76650.31</v>
      </c>
      <c r="G28" s="151">
        <v>86729.184335336526</v>
      </c>
      <c r="H28" s="151">
        <v>29458.696183</v>
      </c>
      <c r="I28" s="151">
        <v>37517.727959516975</v>
      </c>
      <c r="J28" s="151">
        <v>48870.509079999953</v>
      </c>
      <c r="K28" s="151">
        <v>43076.756594040533</v>
      </c>
      <c r="L28" s="107"/>
      <c r="M28" s="16"/>
      <c r="N28" s="156">
        <v>7051.5791680000002</v>
      </c>
      <c r="O28" s="156">
        <v>7711.2245789999997</v>
      </c>
      <c r="P28" s="156">
        <v>7557.6007999999947</v>
      </c>
      <c r="Q28" s="156">
        <v>8367.5010077607185</v>
      </c>
      <c r="R28" s="156">
        <v>12462.894449999987</v>
      </c>
      <c r="S28" s="156">
        <v>15750.967331784459</v>
      </c>
      <c r="T28" s="156">
        <v>12856.51465000001</v>
      </c>
      <c r="U28" s="156">
        <v>12140.717920000017</v>
      </c>
    </row>
    <row r="29" spans="1:22" x14ac:dyDescent="0.25">
      <c r="A29" s="136" t="s">
        <v>611</v>
      </c>
      <c r="B29" s="136" t="s">
        <v>612</v>
      </c>
      <c r="C29" s="109" t="s">
        <v>565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31242.008407780071</v>
      </c>
      <c r="J29" s="151">
        <v>34208.495439999984</v>
      </c>
      <c r="K29" s="151">
        <v>15002.825814564538</v>
      </c>
      <c r="L29" s="107"/>
      <c r="M29" s="16"/>
      <c r="N29" s="156">
        <v>0</v>
      </c>
      <c r="O29" s="156">
        <v>0</v>
      </c>
      <c r="P29" s="156">
        <v>0</v>
      </c>
      <c r="Q29" s="156">
        <v>0</v>
      </c>
      <c r="R29" s="156">
        <v>0</v>
      </c>
      <c r="S29" s="156">
        <v>0</v>
      </c>
      <c r="T29" s="156">
        <v>0</v>
      </c>
      <c r="U29" s="156">
        <v>0</v>
      </c>
    </row>
    <row r="30" spans="1:22" x14ac:dyDescent="0.25">
      <c r="A30" s="136" t="s">
        <v>613</v>
      </c>
      <c r="B30" s="136" t="s">
        <v>614</v>
      </c>
      <c r="C30" s="109" t="s">
        <v>565</v>
      </c>
      <c r="D30" s="151">
        <v>17519</v>
      </c>
      <c r="E30" s="151">
        <v>19667</v>
      </c>
      <c r="F30" s="151">
        <v>25453.82</v>
      </c>
      <c r="G30" s="151">
        <v>26058.742108678074</v>
      </c>
      <c r="H30" s="151">
        <v>27595.247391999997</v>
      </c>
      <c r="I30" s="151">
        <v>27379.88359660847</v>
      </c>
      <c r="J30" s="151">
        <v>32204.218980000012</v>
      </c>
      <c r="K30" s="151">
        <v>25063.556057975027</v>
      </c>
      <c r="L30" s="107"/>
      <c r="M30" s="16"/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</row>
    <row r="31" spans="1:22" x14ac:dyDescent="0.25">
      <c r="A31" s="136" t="s">
        <v>615</v>
      </c>
      <c r="B31" s="136" t="s">
        <v>616</v>
      </c>
      <c r="C31" s="109" t="s">
        <v>565</v>
      </c>
      <c r="D31" s="151">
        <v>10305</v>
      </c>
      <c r="E31" s="151">
        <v>15719</v>
      </c>
      <c r="F31" s="151">
        <v>14038.58</v>
      </c>
      <c r="G31" s="151">
        <v>15572.155683379397</v>
      </c>
      <c r="H31" s="151">
        <v>19000.092451</v>
      </c>
      <c r="I31" s="151">
        <v>20418.892817730553</v>
      </c>
      <c r="J31" s="151">
        <v>21675.472269999991</v>
      </c>
      <c r="K31" s="151">
        <v>21499.487697496421</v>
      </c>
      <c r="L31" s="107"/>
      <c r="M31" s="16"/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</row>
    <row r="32" spans="1:22" x14ac:dyDescent="0.25">
      <c r="A32" s="136" t="s">
        <v>617</v>
      </c>
      <c r="B32" s="136" t="s">
        <v>618</v>
      </c>
      <c r="C32" s="109" t="s">
        <v>565</v>
      </c>
      <c r="D32" s="151">
        <v>3474</v>
      </c>
      <c r="E32" s="151">
        <v>4497</v>
      </c>
      <c r="F32" s="151">
        <v>3528.36</v>
      </c>
      <c r="G32" s="151">
        <v>4013.1185935977642</v>
      </c>
      <c r="H32" s="151">
        <v>4603.755999</v>
      </c>
      <c r="I32" s="151">
        <v>5280.4871320000084</v>
      </c>
      <c r="J32" s="151">
        <v>4376.3221199999971</v>
      </c>
      <c r="K32" s="151">
        <v>2352.34744</v>
      </c>
      <c r="L32" s="107"/>
      <c r="M32" s="16"/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</row>
    <row r="33" spans="1:22" x14ac:dyDescent="0.25">
      <c r="A33" s="136" t="s">
        <v>619</v>
      </c>
      <c r="B33" s="136" t="s">
        <v>620</v>
      </c>
      <c r="C33" s="109" t="s">
        <v>565</v>
      </c>
      <c r="D33" s="151">
        <v>0</v>
      </c>
      <c r="E33" s="151">
        <v>0</v>
      </c>
      <c r="F33" s="151">
        <v>0</v>
      </c>
      <c r="G33" s="151">
        <v>0</v>
      </c>
      <c r="H33" s="151">
        <v>0</v>
      </c>
      <c r="I33" s="151">
        <v>-1718.4405749999999</v>
      </c>
      <c r="J33" s="151">
        <v>433.82690000212193</v>
      </c>
      <c r="K33" s="151">
        <v>-2302.75747</v>
      </c>
      <c r="L33" s="107"/>
      <c r="M33" s="16"/>
      <c r="N33" s="156">
        <v>0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</row>
    <row r="34" spans="1:22" x14ac:dyDescent="0.25">
      <c r="A34" s="136" t="s">
        <v>692</v>
      </c>
      <c r="B34" s="136" t="s">
        <v>691</v>
      </c>
      <c r="C34" s="109" t="s">
        <v>565</v>
      </c>
      <c r="D34" s="151">
        <v>26441</v>
      </c>
      <c r="E34" s="151">
        <v>27402</v>
      </c>
      <c r="F34" s="151">
        <v>53015.83</v>
      </c>
      <c r="G34" s="151">
        <v>294.92475922366793</v>
      </c>
      <c r="H34" s="151">
        <v>13170.682220999992</v>
      </c>
      <c r="I34" s="151">
        <v>0</v>
      </c>
      <c r="J34" s="151">
        <v>0</v>
      </c>
      <c r="K34" s="151">
        <v>0</v>
      </c>
      <c r="L34" s="107"/>
      <c r="M34" s="16"/>
      <c r="N34" s="156">
        <v>0</v>
      </c>
      <c r="O34" s="156">
        <v>0</v>
      </c>
      <c r="P34" s="156">
        <v>0</v>
      </c>
      <c r="Q34" s="156">
        <v>0</v>
      </c>
      <c r="R34" s="156">
        <v>0</v>
      </c>
      <c r="S34" s="156">
        <v>0</v>
      </c>
      <c r="T34" s="156">
        <v>0</v>
      </c>
      <c r="U34" s="156">
        <v>0</v>
      </c>
    </row>
    <row r="35" spans="1:22" x14ac:dyDescent="0.25">
      <c r="A35" s="137" t="s">
        <v>234</v>
      </c>
      <c r="B35" s="196" t="s">
        <v>595</v>
      </c>
      <c r="C35" s="197"/>
      <c r="D35" s="197"/>
      <c r="E35" s="197"/>
      <c r="F35" s="197"/>
      <c r="G35" s="197"/>
      <c r="H35" s="197"/>
      <c r="I35" s="197"/>
      <c r="J35" s="197"/>
      <c r="K35" s="198"/>
      <c r="L35" s="107"/>
      <c r="M35" s="16"/>
      <c r="N35" s="107"/>
      <c r="O35" s="107"/>
      <c r="P35" s="107"/>
      <c r="Q35" s="107"/>
      <c r="R35" s="107"/>
      <c r="S35" s="107"/>
      <c r="T35" s="107"/>
      <c r="U35" s="107"/>
      <c r="V35" s="16"/>
    </row>
    <row r="36" spans="1:22" x14ac:dyDescent="0.25">
      <c r="A36" s="107" t="s">
        <v>510</v>
      </c>
      <c r="B36" s="111" t="s">
        <v>15</v>
      </c>
      <c r="C36" s="109" t="s">
        <v>565</v>
      </c>
      <c r="D36" s="150">
        <f>SUM(D23:D34)</f>
        <v>241946</v>
      </c>
      <c r="E36" s="150">
        <f t="shared" ref="E36:K36" si="0">SUM(E23:E34)</f>
        <v>296184</v>
      </c>
      <c r="F36" s="150">
        <f t="shared" si="0"/>
        <v>346397.24</v>
      </c>
      <c r="G36" s="150">
        <f t="shared" si="0"/>
        <v>338243.77899223933</v>
      </c>
      <c r="H36" s="150">
        <f t="shared" si="0"/>
        <v>367071.59640999994</v>
      </c>
      <c r="I36" s="150">
        <f t="shared" si="0"/>
        <v>387847.97948622092</v>
      </c>
      <c r="J36" s="150">
        <f t="shared" si="0"/>
        <v>483202.19327000174</v>
      </c>
      <c r="K36" s="150">
        <f t="shared" si="0"/>
        <v>461042.58826844714</v>
      </c>
      <c r="L36" s="107"/>
      <c r="M36" s="16"/>
      <c r="N36" s="150">
        <f>SUM(N23:N34)</f>
        <v>7051.5791680000002</v>
      </c>
      <c r="O36" s="150">
        <f t="shared" ref="O36:U36" si="1">SUM(O23:O34)</f>
        <v>7711.2245789999997</v>
      </c>
      <c r="P36" s="150">
        <f t="shared" si="1"/>
        <v>7557.6007999999947</v>
      </c>
      <c r="Q36" s="150">
        <f t="shared" si="1"/>
        <v>8367.5010077607185</v>
      </c>
      <c r="R36" s="150">
        <f t="shared" si="1"/>
        <v>12462.894449999987</v>
      </c>
      <c r="S36" s="150">
        <f t="shared" si="1"/>
        <v>15750.967331784459</v>
      </c>
      <c r="T36" s="150">
        <f t="shared" si="1"/>
        <v>12856.51465000001</v>
      </c>
      <c r="U36" s="150">
        <f t="shared" si="1"/>
        <v>12140.717920000017</v>
      </c>
    </row>
    <row r="37" spans="1:22" x14ac:dyDescent="0.25">
      <c r="A37" s="107"/>
      <c r="B37" s="111"/>
      <c r="C37" s="109"/>
      <c r="D37" s="107"/>
      <c r="E37" s="107"/>
      <c r="F37" s="107"/>
      <c r="G37" s="107"/>
      <c r="H37" s="107"/>
      <c r="I37" s="107"/>
      <c r="J37" s="107"/>
      <c r="K37" s="107"/>
      <c r="L37" s="107"/>
      <c r="N37" s="107"/>
      <c r="O37" s="107"/>
      <c r="P37" s="107"/>
      <c r="Q37" s="107"/>
      <c r="R37" s="107"/>
      <c r="S37" s="107"/>
      <c r="T37" s="107"/>
      <c r="U37" s="107"/>
    </row>
    <row r="38" spans="1:22" ht="15.75" x14ac:dyDescent="0.25">
      <c r="A38" s="107"/>
      <c r="B38" s="114" t="s">
        <v>511</v>
      </c>
      <c r="C38" s="109"/>
      <c r="D38" s="107"/>
      <c r="E38" s="107"/>
      <c r="F38" s="107"/>
      <c r="G38" s="107"/>
      <c r="H38" s="107"/>
      <c r="I38" s="107"/>
      <c r="J38" s="107"/>
      <c r="K38" s="107"/>
      <c r="L38" s="107"/>
      <c r="N38" s="107"/>
      <c r="O38" s="107"/>
      <c r="P38" s="107"/>
      <c r="Q38" s="107"/>
      <c r="R38" s="107"/>
      <c r="S38" s="107"/>
      <c r="T38" s="107"/>
      <c r="U38" s="107"/>
    </row>
    <row r="39" spans="1:22" x14ac:dyDescent="0.25">
      <c r="A39" s="107"/>
      <c r="B39" s="112" t="s">
        <v>512</v>
      </c>
      <c r="C39" s="109"/>
      <c r="D39" s="107"/>
      <c r="E39" s="107"/>
      <c r="F39" s="107"/>
      <c r="G39" s="107"/>
      <c r="H39" s="107"/>
      <c r="I39" s="107"/>
      <c r="J39" s="107"/>
      <c r="K39" s="107"/>
      <c r="L39" s="107"/>
      <c r="N39" s="107"/>
      <c r="O39" s="107"/>
      <c r="P39" s="107"/>
      <c r="Q39" s="107"/>
      <c r="R39" s="107"/>
      <c r="S39" s="107"/>
      <c r="T39" s="107"/>
      <c r="U39" s="107"/>
    </row>
    <row r="40" spans="1:22" x14ac:dyDescent="0.25">
      <c r="A40" s="107" t="s">
        <v>125</v>
      </c>
      <c r="B40" s="115" t="s">
        <v>221</v>
      </c>
      <c r="C40" s="109" t="s">
        <v>565</v>
      </c>
      <c r="D40" s="108"/>
      <c r="E40" s="108"/>
      <c r="F40" s="108"/>
      <c r="G40" s="108"/>
      <c r="H40" s="108"/>
      <c r="I40" s="108"/>
      <c r="J40" s="108"/>
      <c r="K40" s="108"/>
      <c r="L40" s="107"/>
      <c r="N40" s="107"/>
      <c r="O40" s="107"/>
      <c r="P40" s="107"/>
      <c r="Q40" s="107"/>
      <c r="R40" s="107"/>
      <c r="S40" s="107"/>
      <c r="T40" s="107"/>
      <c r="U40" s="107"/>
    </row>
    <row r="41" spans="1:22" x14ac:dyDescent="0.25">
      <c r="A41" s="107" t="s">
        <v>126</v>
      </c>
      <c r="B41" s="115" t="s">
        <v>96</v>
      </c>
      <c r="C41" s="109" t="s">
        <v>565</v>
      </c>
      <c r="D41" s="108"/>
      <c r="E41" s="108"/>
      <c r="F41" s="108"/>
      <c r="G41" s="108"/>
      <c r="H41" s="108"/>
      <c r="I41" s="108"/>
      <c r="J41" s="108"/>
      <c r="K41" s="108"/>
      <c r="L41" s="107"/>
      <c r="N41" s="108"/>
      <c r="O41" s="108"/>
      <c r="P41" s="108"/>
      <c r="Q41" s="108"/>
      <c r="R41" s="108"/>
      <c r="S41" s="108"/>
      <c r="T41" s="108"/>
      <c r="U41" s="108"/>
    </row>
    <row r="42" spans="1:22" x14ac:dyDescent="0.25">
      <c r="A42" s="107" t="s">
        <v>127</v>
      </c>
      <c r="B42" s="115" t="s">
        <v>97</v>
      </c>
      <c r="C42" s="109" t="s">
        <v>565</v>
      </c>
      <c r="D42" s="108"/>
      <c r="E42" s="108"/>
      <c r="F42" s="108"/>
      <c r="G42" s="108"/>
      <c r="H42" s="108"/>
      <c r="I42" s="108"/>
      <c r="J42" s="108"/>
      <c r="K42" s="108"/>
      <c r="L42" s="107"/>
      <c r="N42" s="108"/>
      <c r="O42" s="108"/>
      <c r="P42" s="108"/>
      <c r="Q42" s="108"/>
      <c r="R42" s="108"/>
      <c r="S42" s="108"/>
      <c r="T42" s="108"/>
      <c r="U42" s="108"/>
    </row>
    <row r="43" spans="1:22" x14ac:dyDescent="0.25">
      <c r="A43" s="107" t="s">
        <v>128</v>
      </c>
      <c r="B43" s="115" t="s">
        <v>98</v>
      </c>
      <c r="C43" s="109" t="s">
        <v>565</v>
      </c>
      <c r="D43" s="108"/>
      <c r="E43" s="108"/>
      <c r="F43" s="108"/>
      <c r="G43" s="108"/>
      <c r="H43" s="108"/>
      <c r="I43" s="108"/>
      <c r="J43" s="108"/>
      <c r="K43" s="108"/>
      <c r="L43" s="107"/>
      <c r="N43" s="108"/>
      <c r="O43" s="108"/>
      <c r="P43" s="108"/>
      <c r="Q43" s="108"/>
      <c r="R43" s="108"/>
      <c r="S43" s="108"/>
      <c r="T43" s="108"/>
      <c r="U43" s="108"/>
    </row>
    <row r="44" spans="1:22" x14ac:dyDescent="0.25">
      <c r="A44" s="107" t="s">
        <v>129</v>
      </c>
      <c r="B44" s="115" t="s">
        <v>99</v>
      </c>
      <c r="C44" s="109" t="s">
        <v>565</v>
      </c>
      <c r="D44" s="108"/>
      <c r="E44" s="108"/>
      <c r="F44" s="108"/>
      <c r="G44" s="108"/>
      <c r="H44" s="108"/>
      <c r="I44" s="108"/>
      <c r="J44" s="108"/>
      <c r="K44" s="108"/>
      <c r="L44" s="107"/>
      <c r="N44" s="108"/>
      <c r="O44" s="108"/>
      <c r="P44" s="108"/>
      <c r="Q44" s="108"/>
      <c r="R44" s="108"/>
      <c r="S44" s="108"/>
      <c r="T44" s="108"/>
      <c r="U44" s="108"/>
    </row>
    <row r="45" spans="1:22" x14ac:dyDescent="0.25">
      <c r="A45" s="107" t="s">
        <v>596</v>
      </c>
      <c r="B45" s="116" t="s">
        <v>442</v>
      </c>
      <c r="C45" s="109" t="s">
        <v>565</v>
      </c>
      <c r="D45" s="108"/>
      <c r="E45" s="108"/>
      <c r="F45" s="108"/>
      <c r="G45" s="108"/>
      <c r="H45" s="108"/>
      <c r="I45" s="108"/>
      <c r="J45" s="108"/>
      <c r="K45" s="108"/>
      <c r="L45" s="107"/>
      <c r="N45" s="108"/>
      <c r="O45" s="108"/>
      <c r="P45" s="108"/>
      <c r="Q45" s="108"/>
      <c r="R45" s="108"/>
      <c r="S45" s="108"/>
      <c r="T45" s="108"/>
      <c r="U45" s="108"/>
    </row>
    <row r="46" spans="1:22" x14ac:dyDescent="0.25">
      <c r="A46" s="107"/>
      <c r="B46" s="116"/>
      <c r="C46" s="109"/>
      <c r="D46" s="107"/>
      <c r="E46" s="107"/>
      <c r="F46" s="107"/>
      <c r="G46" s="107"/>
      <c r="H46" s="107"/>
      <c r="I46" s="107"/>
      <c r="J46" s="107"/>
      <c r="K46" s="107"/>
      <c r="L46" s="107"/>
      <c r="N46" s="107"/>
      <c r="O46" s="107"/>
      <c r="P46" s="107"/>
      <c r="Q46" s="107"/>
      <c r="R46" s="107"/>
      <c r="S46" s="107"/>
      <c r="T46" s="107"/>
      <c r="U46" s="107"/>
    </row>
    <row r="47" spans="1:22" x14ac:dyDescent="0.25">
      <c r="A47" s="107"/>
      <c r="B47" s="112" t="s">
        <v>513</v>
      </c>
      <c r="C47" s="109"/>
      <c r="D47" s="107"/>
      <c r="E47" s="107"/>
      <c r="F47" s="107"/>
      <c r="G47" s="107"/>
      <c r="H47" s="107"/>
      <c r="I47" s="107"/>
      <c r="J47" s="107"/>
      <c r="K47" s="107"/>
      <c r="L47" s="107"/>
      <c r="N47" s="107"/>
      <c r="O47" s="107"/>
      <c r="P47" s="107"/>
      <c r="Q47" s="107"/>
      <c r="R47" s="107"/>
      <c r="S47" s="107"/>
      <c r="T47" s="107"/>
      <c r="U47" s="107"/>
    </row>
    <row r="48" spans="1:22" x14ac:dyDescent="0.25">
      <c r="A48" s="107" t="s">
        <v>360</v>
      </c>
      <c r="B48" s="115" t="s">
        <v>221</v>
      </c>
      <c r="C48" s="109" t="s">
        <v>565</v>
      </c>
      <c r="D48" s="152">
        <v>198507.61938633333</v>
      </c>
      <c r="E48" s="152">
        <v>249199.63407413961</v>
      </c>
      <c r="F48" s="152">
        <v>304612.2862615065</v>
      </c>
      <c r="G48" s="152">
        <v>296582.8497940221</v>
      </c>
      <c r="H48" s="152">
        <v>324946.11771999992</v>
      </c>
      <c r="I48" s="152">
        <v>336208.00537622103</v>
      </c>
      <c r="J48" s="152">
        <v>429455.71274000162</v>
      </c>
      <c r="K48" s="152">
        <v>401260.42950844712</v>
      </c>
      <c r="L48" s="107"/>
      <c r="N48" s="107"/>
      <c r="O48" s="107"/>
      <c r="P48" s="107"/>
      <c r="Q48" s="107"/>
      <c r="R48" s="107"/>
      <c r="S48" s="107"/>
      <c r="T48" s="107"/>
      <c r="U48" s="107"/>
    </row>
    <row r="49" spans="1:21" x14ac:dyDescent="0.25">
      <c r="A49" s="107" t="s">
        <v>361</v>
      </c>
      <c r="B49" s="115" t="s">
        <v>96</v>
      </c>
      <c r="C49" s="109" t="s">
        <v>565</v>
      </c>
      <c r="D49" s="152">
        <v>29967.808599990138</v>
      </c>
      <c r="E49" s="152">
        <v>32943.456984895543</v>
      </c>
      <c r="F49" s="152">
        <v>34455.165166725841</v>
      </c>
      <c r="G49" s="152">
        <v>34165.497216425851</v>
      </c>
      <c r="H49" s="152">
        <v>32799.426620200189</v>
      </c>
      <c r="I49" s="152">
        <v>38088.656674308564</v>
      </c>
      <c r="J49" s="152">
        <v>41183.918402867828</v>
      </c>
      <c r="K49" s="152">
        <v>43967.329870028596</v>
      </c>
      <c r="L49" s="107"/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</row>
    <row r="50" spans="1:21" x14ac:dyDescent="0.25">
      <c r="A50" s="107" t="s">
        <v>362</v>
      </c>
      <c r="B50" s="115" t="s">
        <v>97</v>
      </c>
      <c r="C50" s="109" t="s">
        <v>565</v>
      </c>
      <c r="D50" s="157">
        <v>13470.572013676523</v>
      </c>
      <c r="E50" s="157">
        <v>14040.908940964851</v>
      </c>
      <c r="F50" s="157">
        <v>7329.788571767649</v>
      </c>
      <c r="G50" s="157">
        <v>7495.4319817913965</v>
      </c>
      <c r="H50" s="157">
        <v>9326.0520697998272</v>
      </c>
      <c r="I50" s="128">
        <v>13551.317435691355</v>
      </c>
      <c r="J50" s="128">
        <v>12562.562127132267</v>
      </c>
      <c r="K50" s="128">
        <v>15814.828889971408</v>
      </c>
      <c r="L50" s="107"/>
      <c r="N50" s="156">
        <v>0</v>
      </c>
      <c r="O50" s="156">
        <v>0</v>
      </c>
      <c r="P50" s="156">
        <v>0</v>
      </c>
      <c r="Q50" s="156">
        <v>0</v>
      </c>
      <c r="R50" s="156">
        <v>0</v>
      </c>
      <c r="S50" s="156">
        <v>0</v>
      </c>
      <c r="T50" s="156">
        <v>0</v>
      </c>
      <c r="U50" s="156">
        <v>0</v>
      </c>
    </row>
    <row r="51" spans="1:21" x14ac:dyDescent="0.25">
      <c r="A51" s="107" t="s">
        <v>363</v>
      </c>
      <c r="B51" s="115" t="s">
        <v>98</v>
      </c>
      <c r="C51" s="109" t="s">
        <v>565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07"/>
      <c r="N51" s="151">
        <v>0</v>
      </c>
      <c r="O51" s="151">
        <v>0</v>
      </c>
      <c r="P51" s="151">
        <v>0</v>
      </c>
      <c r="Q51" s="151">
        <v>0</v>
      </c>
      <c r="R51" s="151">
        <v>0</v>
      </c>
      <c r="S51" s="151">
        <v>0</v>
      </c>
      <c r="T51" s="151">
        <v>0</v>
      </c>
      <c r="U51" s="151">
        <v>0</v>
      </c>
    </row>
    <row r="52" spans="1:21" x14ac:dyDescent="0.25">
      <c r="A52" s="107" t="s">
        <v>364</v>
      </c>
      <c r="B52" s="115" t="s">
        <v>99</v>
      </c>
      <c r="C52" s="109" t="s">
        <v>565</v>
      </c>
      <c r="D52" s="151">
        <v>0</v>
      </c>
      <c r="E52" s="151">
        <v>0</v>
      </c>
      <c r="F52" s="151">
        <v>0</v>
      </c>
      <c r="G52" s="151">
        <v>0</v>
      </c>
      <c r="H52" s="151">
        <v>0</v>
      </c>
      <c r="I52" s="151">
        <v>0</v>
      </c>
      <c r="J52" s="151">
        <v>0</v>
      </c>
      <c r="K52" s="151">
        <v>0</v>
      </c>
      <c r="L52" s="107"/>
      <c r="N52" s="156">
        <v>7051.5791680000002</v>
      </c>
      <c r="O52" s="156">
        <v>7711.2245789999997</v>
      </c>
      <c r="P52" s="156">
        <v>7557.6007999999947</v>
      </c>
      <c r="Q52" s="156">
        <v>8367.5010077607185</v>
      </c>
      <c r="R52" s="156">
        <v>12462.894449999987</v>
      </c>
      <c r="S52" s="156">
        <v>15750.967331784459</v>
      </c>
      <c r="T52" s="156">
        <v>12856.51465000001</v>
      </c>
      <c r="U52" s="156">
        <v>12140.717920000017</v>
      </c>
    </row>
    <row r="53" spans="1:21" x14ac:dyDescent="0.25">
      <c r="A53" s="107" t="s">
        <v>597</v>
      </c>
      <c r="B53" s="116" t="s">
        <v>442</v>
      </c>
      <c r="C53" s="109" t="s">
        <v>565</v>
      </c>
      <c r="D53" s="151">
        <v>0</v>
      </c>
      <c r="E53" s="151">
        <v>0</v>
      </c>
      <c r="F53" s="151">
        <v>0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07"/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</row>
    <row r="54" spans="1:21" x14ac:dyDescent="0.25">
      <c r="A54" s="107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48"/>
      <c r="N54" s="116"/>
      <c r="O54" s="116"/>
      <c r="P54" s="116"/>
      <c r="Q54" s="107"/>
      <c r="R54" s="107"/>
      <c r="S54" s="107"/>
      <c r="T54" s="107"/>
      <c r="U54" s="107"/>
    </row>
    <row r="55" spans="1:21" ht="15.75" x14ac:dyDescent="0.25">
      <c r="A55" s="107"/>
      <c r="B55" s="114" t="s">
        <v>578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48"/>
      <c r="N55" s="116"/>
      <c r="O55" s="116"/>
      <c r="P55" s="116"/>
      <c r="Q55" s="107"/>
      <c r="R55" s="107"/>
      <c r="S55" s="107"/>
      <c r="T55" s="107"/>
      <c r="U55" s="107"/>
    </row>
    <row r="56" spans="1:21" ht="15.75" x14ac:dyDescent="0.25">
      <c r="A56" s="107"/>
      <c r="B56" s="114" t="s">
        <v>478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48"/>
      <c r="N56" s="116"/>
      <c r="O56" s="116"/>
      <c r="P56" s="116"/>
      <c r="Q56" s="107"/>
      <c r="R56" s="107"/>
      <c r="S56" s="107"/>
      <c r="T56" s="107"/>
      <c r="U56" s="107"/>
    </row>
    <row r="57" spans="1:21" x14ac:dyDescent="0.25">
      <c r="A57" s="107"/>
      <c r="B57" s="117" t="s">
        <v>621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N57" s="107"/>
      <c r="O57" s="107"/>
      <c r="P57" s="107"/>
      <c r="Q57" s="107"/>
      <c r="R57" s="107"/>
      <c r="S57" s="107"/>
      <c r="T57" s="107"/>
      <c r="U57" s="107"/>
    </row>
    <row r="58" spans="1:21" x14ac:dyDescent="0.25">
      <c r="A58" s="107"/>
      <c r="B58" s="112" t="s">
        <v>486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N58" s="107"/>
      <c r="O58" s="107"/>
      <c r="P58" s="107"/>
      <c r="Q58" s="107"/>
      <c r="R58" s="107"/>
      <c r="S58" s="107"/>
      <c r="T58" s="107"/>
      <c r="U58" s="107"/>
    </row>
    <row r="59" spans="1:21" x14ac:dyDescent="0.25">
      <c r="A59" s="107" t="s">
        <v>480</v>
      </c>
      <c r="B59" s="116" t="s">
        <v>494</v>
      </c>
      <c r="C59" s="109" t="s">
        <v>565</v>
      </c>
      <c r="D59" s="156">
        <v>-27012.720000000001</v>
      </c>
      <c r="E59" s="156">
        <v>-61140.944000000003</v>
      </c>
      <c r="F59" s="156">
        <v>-37380.802000000011</v>
      </c>
      <c r="G59" s="156">
        <v>-30491.509000000005</v>
      </c>
      <c r="H59" s="156">
        <v>-19327.71</v>
      </c>
      <c r="I59" s="156">
        <v>-30825.696000000004</v>
      </c>
      <c r="J59" s="156">
        <v>-20534.235000000004</v>
      </c>
      <c r="K59" s="156">
        <v>-63251.214999999997</v>
      </c>
      <c r="L59" s="107"/>
      <c r="N59" s="107"/>
      <c r="O59" s="107"/>
      <c r="P59" s="107"/>
      <c r="Q59" s="107"/>
      <c r="R59" s="107"/>
      <c r="S59" s="107"/>
      <c r="T59" s="107"/>
      <c r="U59" s="107"/>
    </row>
    <row r="60" spans="1:21" x14ac:dyDescent="0.25">
      <c r="A60" s="107" t="s">
        <v>481</v>
      </c>
      <c r="B60" s="116" t="s">
        <v>495</v>
      </c>
      <c r="C60" s="109" t="s">
        <v>565</v>
      </c>
      <c r="D60" s="156">
        <v>-61140.944000000003</v>
      </c>
      <c r="E60" s="156">
        <v>-37380.802000000003</v>
      </c>
      <c r="F60" s="156">
        <v>-30491.508999999998</v>
      </c>
      <c r="G60" s="156">
        <v>-19327.71</v>
      </c>
      <c r="H60" s="156">
        <v>-30825.696</v>
      </c>
      <c r="I60" s="156">
        <v>-20534.235000000001</v>
      </c>
      <c r="J60" s="156">
        <v>-63251.214999999997</v>
      </c>
      <c r="K60" s="156">
        <v>-203358.111</v>
      </c>
      <c r="L60" s="107"/>
      <c r="N60" s="107"/>
      <c r="O60" s="107"/>
      <c r="P60" s="107"/>
      <c r="Q60" s="107"/>
      <c r="R60" s="107"/>
      <c r="S60" s="107"/>
      <c r="T60" s="107"/>
      <c r="U60" s="107"/>
    </row>
    <row r="61" spans="1:21" x14ac:dyDescent="0.25">
      <c r="A61" s="107" t="s">
        <v>482</v>
      </c>
      <c r="B61" s="116" t="s">
        <v>496</v>
      </c>
      <c r="C61" s="109" t="s">
        <v>565</v>
      </c>
      <c r="D61" s="156">
        <v>27012.720000000001</v>
      </c>
      <c r="E61" s="156">
        <v>61140.944000000003</v>
      </c>
      <c r="F61" s="156">
        <v>37380.802000000011</v>
      </c>
      <c r="G61" s="156">
        <v>30491.509000000005</v>
      </c>
      <c r="H61" s="156">
        <v>19327.71</v>
      </c>
      <c r="I61" s="156">
        <v>30825.696</v>
      </c>
      <c r="J61" s="156">
        <v>20534.235000000001</v>
      </c>
      <c r="K61" s="156">
        <v>63251.214999999997</v>
      </c>
      <c r="L61" s="107"/>
      <c r="N61" s="107"/>
      <c r="O61" s="107"/>
      <c r="P61" s="107"/>
      <c r="Q61" s="107"/>
      <c r="R61" s="107"/>
      <c r="S61" s="107"/>
      <c r="T61" s="107"/>
      <c r="U61" s="107"/>
    </row>
    <row r="62" spans="1:21" x14ac:dyDescent="0.25">
      <c r="A62" s="107" t="s">
        <v>483</v>
      </c>
      <c r="B62" s="116" t="s">
        <v>497</v>
      </c>
      <c r="C62" s="109" t="s">
        <v>565</v>
      </c>
      <c r="D62" s="156">
        <v>0</v>
      </c>
      <c r="E62" s="156">
        <v>0</v>
      </c>
      <c r="F62" s="156">
        <v>0</v>
      </c>
      <c r="G62" s="156">
        <v>0</v>
      </c>
      <c r="H62" s="156">
        <v>0</v>
      </c>
      <c r="I62" s="156">
        <v>0</v>
      </c>
      <c r="J62" s="156">
        <v>0</v>
      </c>
      <c r="K62" s="156">
        <v>0</v>
      </c>
      <c r="L62" s="107"/>
      <c r="N62" s="107"/>
      <c r="O62" s="107"/>
      <c r="P62" s="107"/>
      <c r="Q62" s="107"/>
      <c r="R62" s="107"/>
      <c r="S62" s="107"/>
      <c r="T62" s="107"/>
      <c r="U62" s="107"/>
    </row>
    <row r="63" spans="1:21" ht="30" x14ac:dyDescent="0.25">
      <c r="A63" s="107" t="s">
        <v>484</v>
      </c>
      <c r="B63" s="116" t="s">
        <v>498</v>
      </c>
      <c r="C63" s="109" t="s">
        <v>565</v>
      </c>
      <c r="D63" s="156">
        <v>0</v>
      </c>
      <c r="E63" s="156">
        <v>0</v>
      </c>
      <c r="F63" s="156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07"/>
      <c r="N63" s="107"/>
      <c r="O63" s="107"/>
      <c r="P63" s="107"/>
      <c r="Q63" s="107"/>
      <c r="R63" s="107"/>
      <c r="S63" s="107"/>
      <c r="T63" s="107"/>
      <c r="U63" s="107"/>
    </row>
    <row r="64" spans="1:21" x14ac:dyDescent="0.25">
      <c r="A64" s="107" t="s">
        <v>485</v>
      </c>
      <c r="B64" s="116" t="s">
        <v>499</v>
      </c>
      <c r="C64" s="109" t="s">
        <v>565</v>
      </c>
      <c r="D64" s="156">
        <v>-61140.944000000003</v>
      </c>
      <c r="E64" s="156">
        <v>-37380.802000000011</v>
      </c>
      <c r="F64" s="156">
        <v>-30491.509000000005</v>
      </c>
      <c r="G64" s="156">
        <v>-19327.71</v>
      </c>
      <c r="H64" s="156">
        <v>-30825.696000000004</v>
      </c>
      <c r="I64" s="156">
        <v>-20534.235000000004</v>
      </c>
      <c r="J64" s="156">
        <v>-63251.214999999997</v>
      </c>
      <c r="K64" s="156">
        <v>-203358.111</v>
      </c>
      <c r="L64" s="107"/>
      <c r="N64" s="107"/>
      <c r="O64" s="107"/>
      <c r="P64" s="107"/>
      <c r="Q64" s="107"/>
      <c r="R64" s="107"/>
      <c r="S64" s="107"/>
      <c r="T64" s="107"/>
      <c r="U64" s="107"/>
    </row>
    <row r="65" spans="1:21" x14ac:dyDescent="0.25">
      <c r="A65" s="107"/>
      <c r="B65" s="112" t="s">
        <v>487</v>
      </c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N65" s="107"/>
      <c r="O65" s="107"/>
      <c r="P65" s="107"/>
      <c r="Q65" s="107"/>
      <c r="R65" s="107"/>
      <c r="S65" s="107"/>
      <c r="T65" s="107"/>
      <c r="U65" s="107"/>
    </row>
    <row r="66" spans="1:21" x14ac:dyDescent="0.25">
      <c r="A66" s="107" t="s">
        <v>488</v>
      </c>
      <c r="B66" s="116" t="s">
        <v>494</v>
      </c>
      <c r="C66" s="109" t="s">
        <v>565</v>
      </c>
      <c r="D66" s="156">
        <v>0</v>
      </c>
      <c r="E66" s="156">
        <v>0</v>
      </c>
      <c r="F66" s="156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07"/>
      <c r="N66" s="107"/>
      <c r="O66" s="107"/>
      <c r="P66" s="107"/>
      <c r="Q66" s="107"/>
      <c r="R66" s="107"/>
      <c r="S66" s="107"/>
      <c r="T66" s="107"/>
      <c r="U66" s="107"/>
    </row>
    <row r="67" spans="1:21" x14ac:dyDescent="0.25">
      <c r="A67" s="107" t="s">
        <v>489</v>
      </c>
      <c r="B67" s="116" t="s">
        <v>495</v>
      </c>
      <c r="C67" s="109" t="s">
        <v>565</v>
      </c>
      <c r="D67" s="156">
        <v>0</v>
      </c>
      <c r="E67" s="156">
        <v>0</v>
      </c>
      <c r="F67" s="156">
        <v>0</v>
      </c>
      <c r="G67" s="156">
        <v>0</v>
      </c>
      <c r="H67" s="156">
        <v>0</v>
      </c>
      <c r="I67" s="156">
        <v>0</v>
      </c>
      <c r="J67" s="156">
        <v>0</v>
      </c>
      <c r="K67" s="156">
        <v>0</v>
      </c>
      <c r="L67" s="107"/>
      <c r="N67" s="107"/>
      <c r="O67" s="107"/>
      <c r="P67" s="107"/>
      <c r="Q67" s="107"/>
      <c r="R67" s="107"/>
      <c r="S67" s="107"/>
      <c r="T67" s="107"/>
      <c r="U67" s="107"/>
    </row>
    <row r="68" spans="1:21" x14ac:dyDescent="0.25">
      <c r="A68" s="107" t="s">
        <v>490</v>
      </c>
      <c r="B68" s="116" t="s">
        <v>496</v>
      </c>
      <c r="C68" s="109" t="s">
        <v>565</v>
      </c>
      <c r="D68" s="156">
        <v>0</v>
      </c>
      <c r="E68" s="156">
        <v>0</v>
      </c>
      <c r="F68" s="156">
        <v>0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07"/>
      <c r="N68" s="107"/>
      <c r="O68" s="107"/>
      <c r="P68" s="107"/>
      <c r="Q68" s="107"/>
      <c r="R68" s="107"/>
      <c r="S68" s="107"/>
      <c r="T68" s="107"/>
      <c r="U68" s="107"/>
    </row>
    <row r="69" spans="1:21" x14ac:dyDescent="0.25">
      <c r="A69" s="107" t="s">
        <v>491</v>
      </c>
      <c r="B69" s="116" t="s">
        <v>497</v>
      </c>
      <c r="C69" s="109" t="s">
        <v>565</v>
      </c>
      <c r="D69" s="156">
        <v>0</v>
      </c>
      <c r="E69" s="156">
        <v>0</v>
      </c>
      <c r="F69" s="156">
        <v>0</v>
      </c>
      <c r="G69" s="156">
        <v>0</v>
      </c>
      <c r="H69" s="156">
        <v>0</v>
      </c>
      <c r="I69" s="156">
        <v>0</v>
      </c>
      <c r="J69" s="156">
        <v>0</v>
      </c>
      <c r="K69" s="156">
        <v>0</v>
      </c>
      <c r="L69" s="107"/>
      <c r="N69" s="107"/>
      <c r="O69" s="107"/>
      <c r="P69" s="107"/>
      <c r="Q69" s="107"/>
      <c r="R69" s="107"/>
      <c r="S69" s="107"/>
      <c r="T69" s="107"/>
      <c r="U69" s="107"/>
    </row>
    <row r="70" spans="1:21" ht="30" x14ac:dyDescent="0.25">
      <c r="A70" s="107" t="s">
        <v>492</v>
      </c>
      <c r="B70" s="116" t="s">
        <v>498</v>
      </c>
      <c r="C70" s="109" t="s">
        <v>565</v>
      </c>
      <c r="D70" s="156">
        <v>0</v>
      </c>
      <c r="E70" s="156">
        <v>0</v>
      </c>
      <c r="F70" s="156">
        <v>0</v>
      </c>
      <c r="G70" s="156">
        <v>0</v>
      </c>
      <c r="H70" s="156">
        <v>0</v>
      </c>
      <c r="I70" s="156">
        <v>0</v>
      </c>
      <c r="J70" s="156">
        <v>0</v>
      </c>
      <c r="K70" s="156">
        <v>0</v>
      </c>
      <c r="L70" s="107"/>
      <c r="N70" s="107"/>
      <c r="O70" s="107"/>
      <c r="P70" s="107"/>
      <c r="Q70" s="107"/>
      <c r="R70" s="107"/>
      <c r="S70" s="107"/>
      <c r="T70" s="107"/>
      <c r="U70" s="107"/>
    </row>
    <row r="71" spans="1:21" x14ac:dyDescent="0.25">
      <c r="A71" s="107" t="s">
        <v>493</v>
      </c>
      <c r="B71" s="116" t="s">
        <v>499</v>
      </c>
      <c r="C71" s="109" t="s">
        <v>565</v>
      </c>
      <c r="D71" s="156">
        <v>0</v>
      </c>
      <c r="E71" s="156">
        <v>0</v>
      </c>
      <c r="F71" s="156">
        <v>0</v>
      </c>
      <c r="G71" s="156">
        <v>0</v>
      </c>
      <c r="H71" s="156">
        <v>0</v>
      </c>
      <c r="I71" s="156">
        <v>0</v>
      </c>
      <c r="J71" s="156">
        <v>0</v>
      </c>
      <c r="K71" s="156">
        <v>0</v>
      </c>
      <c r="L71" s="107"/>
      <c r="N71" s="107"/>
      <c r="O71" s="107"/>
      <c r="P71" s="107"/>
      <c r="Q71" s="107"/>
      <c r="R71" s="107"/>
      <c r="S71" s="107"/>
      <c r="T71" s="107"/>
      <c r="U71" s="107"/>
    </row>
    <row r="72" spans="1:21" x14ac:dyDescent="0.25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N72" s="107"/>
      <c r="O72" s="107"/>
      <c r="P72" s="107"/>
      <c r="Q72" s="107"/>
      <c r="R72" s="107"/>
      <c r="S72" s="107"/>
      <c r="T72" s="107"/>
      <c r="U72" s="107"/>
    </row>
    <row r="73" spans="1:21" x14ac:dyDescent="0.25">
      <c r="A73" s="107"/>
      <c r="B73" s="117" t="s">
        <v>622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N73" s="107"/>
      <c r="O73" s="107"/>
      <c r="P73" s="107"/>
      <c r="Q73" s="107"/>
      <c r="R73" s="107"/>
      <c r="S73" s="107"/>
      <c r="T73" s="107"/>
      <c r="U73" s="107"/>
    </row>
    <row r="74" spans="1:21" x14ac:dyDescent="0.25">
      <c r="A74" s="107"/>
      <c r="B74" s="112" t="s">
        <v>486</v>
      </c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N74" s="107"/>
      <c r="O74" s="107"/>
      <c r="P74" s="107"/>
      <c r="Q74" s="107"/>
      <c r="R74" s="107"/>
      <c r="S74" s="107"/>
      <c r="T74" s="107"/>
      <c r="U74" s="107"/>
    </row>
    <row r="75" spans="1:21" x14ac:dyDescent="0.25">
      <c r="A75" s="107" t="s">
        <v>480</v>
      </c>
      <c r="B75" s="116" t="s">
        <v>494</v>
      </c>
      <c r="C75" s="109" t="s">
        <v>565</v>
      </c>
      <c r="D75" s="158">
        <v>-105026.5313100972</v>
      </c>
      <c r="E75" s="158">
        <v>-113326.53982873018</v>
      </c>
      <c r="F75" s="158">
        <v>-103297.95624304668</v>
      </c>
      <c r="G75" s="158">
        <v>-107223.14935305741</v>
      </c>
      <c r="H75" s="158">
        <v>-116157.97011660546</v>
      </c>
      <c r="I75" s="158">
        <v>-115747.33855577218</v>
      </c>
      <c r="J75" s="158">
        <v>-121797.25200664344</v>
      </c>
      <c r="K75" s="158">
        <v>-159506.80064407561</v>
      </c>
      <c r="L75" s="107"/>
      <c r="N75" s="107"/>
      <c r="O75" s="107"/>
      <c r="P75" s="107"/>
      <c r="Q75" s="107"/>
      <c r="R75" s="107"/>
      <c r="S75" s="107"/>
      <c r="T75" s="107"/>
      <c r="U75" s="107"/>
    </row>
    <row r="76" spans="1:21" x14ac:dyDescent="0.25">
      <c r="A76" s="107" t="s">
        <v>481</v>
      </c>
      <c r="B76" s="116" t="s">
        <v>495</v>
      </c>
      <c r="C76" s="109" t="s">
        <v>565</v>
      </c>
      <c r="D76" s="158">
        <v>-40647.359790965987</v>
      </c>
      <c r="E76" s="131">
        <v>-28570.14361431649</v>
      </c>
      <c r="F76" s="158">
        <v>-38027.043450010751</v>
      </c>
      <c r="G76" s="158">
        <v>-43228.286463548058</v>
      </c>
      <c r="H76" s="158">
        <v>-32282.820199166716</v>
      </c>
      <c r="I76" s="158">
        <v>-48584.166497371254</v>
      </c>
      <c r="J76" s="158">
        <v>-85985.59751300636</v>
      </c>
      <c r="K76" s="158">
        <v>-31595.049378286072</v>
      </c>
      <c r="L76" s="107"/>
      <c r="N76" s="107"/>
      <c r="O76" s="107"/>
      <c r="P76" s="107"/>
      <c r="Q76" s="107"/>
      <c r="R76" s="107"/>
      <c r="S76" s="107"/>
      <c r="T76" s="107"/>
      <c r="U76" s="107"/>
    </row>
    <row r="77" spans="1:21" x14ac:dyDescent="0.25">
      <c r="A77" s="107" t="s">
        <v>482</v>
      </c>
      <c r="B77" s="116" t="s">
        <v>496</v>
      </c>
      <c r="C77" s="109" t="s">
        <v>565</v>
      </c>
      <c r="D77" s="158">
        <v>32347.351272333002</v>
      </c>
      <c r="E77" s="158">
        <v>38598.727200000001</v>
      </c>
      <c r="F77" s="158">
        <v>34101.850339999997</v>
      </c>
      <c r="G77" s="158">
        <v>34293.465700000001</v>
      </c>
      <c r="H77" s="158">
        <v>32693.45176</v>
      </c>
      <c r="I77" s="158">
        <v>42534.253046499995</v>
      </c>
      <c r="J77" s="158">
        <v>48276.048875574197</v>
      </c>
      <c r="K77" s="158">
        <v>54627.651162600043</v>
      </c>
      <c r="L77" s="107"/>
      <c r="N77" s="107"/>
      <c r="O77" s="107"/>
      <c r="P77" s="107"/>
      <c r="Q77" s="107"/>
      <c r="R77" s="107"/>
      <c r="S77" s="107"/>
      <c r="T77" s="107"/>
      <c r="U77" s="107"/>
    </row>
    <row r="78" spans="1:21" x14ac:dyDescent="0.25">
      <c r="A78" s="107" t="s">
        <v>483</v>
      </c>
      <c r="B78" s="116" t="s">
        <v>497</v>
      </c>
      <c r="C78" s="109" t="s">
        <v>565</v>
      </c>
      <c r="D78" s="158">
        <v>0</v>
      </c>
      <c r="E78" s="158">
        <v>0</v>
      </c>
      <c r="F78" s="158">
        <v>0</v>
      </c>
      <c r="G78" s="158">
        <v>0</v>
      </c>
      <c r="H78" s="158">
        <v>0</v>
      </c>
      <c r="I78" s="158">
        <v>0</v>
      </c>
      <c r="J78" s="158">
        <v>0</v>
      </c>
      <c r="K78" s="158">
        <v>0</v>
      </c>
      <c r="L78" s="107"/>
      <c r="N78" s="107"/>
      <c r="O78" s="107"/>
      <c r="P78" s="107"/>
      <c r="Q78" s="107"/>
      <c r="R78" s="107"/>
      <c r="S78" s="107"/>
      <c r="T78" s="107"/>
      <c r="U78" s="107"/>
    </row>
    <row r="79" spans="1:21" ht="30" x14ac:dyDescent="0.25">
      <c r="A79" s="107" t="s">
        <v>484</v>
      </c>
      <c r="B79" s="116" t="s">
        <v>498</v>
      </c>
      <c r="C79" s="109" t="s">
        <v>565</v>
      </c>
      <c r="D79" s="158">
        <v>0</v>
      </c>
      <c r="E79" s="158">
        <v>0</v>
      </c>
      <c r="F79" s="158">
        <v>0</v>
      </c>
      <c r="G79" s="158">
        <v>0</v>
      </c>
      <c r="H79" s="158">
        <v>0</v>
      </c>
      <c r="I79" s="158">
        <v>0</v>
      </c>
      <c r="J79" s="158">
        <v>0</v>
      </c>
      <c r="K79" s="158">
        <v>0</v>
      </c>
      <c r="L79" s="107"/>
      <c r="N79" s="107"/>
      <c r="O79" s="107"/>
      <c r="P79" s="107"/>
      <c r="Q79" s="107"/>
      <c r="R79" s="107"/>
      <c r="S79" s="107"/>
      <c r="T79" s="107"/>
      <c r="U79" s="107"/>
    </row>
    <row r="80" spans="1:21" x14ac:dyDescent="0.25">
      <c r="A80" s="107" t="s">
        <v>485</v>
      </c>
      <c r="B80" s="116" t="s">
        <v>499</v>
      </c>
      <c r="C80" s="109" t="s">
        <v>565</v>
      </c>
      <c r="D80" s="158">
        <v>-113326.53982873017</v>
      </c>
      <c r="E80" s="158">
        <v>-103297.95624304668</v>
      </c>
      <c r="F80" s="158">
        <v>-107223.14935305744</v>
      </c>
      <c r="G80" s="158">
        <v>-116157.97011660546</v>
      </c>
      <c r="H80" s="158">
        <v>-115747.33855577218</v>
      </c>
      <c r="I80" s="158">
        <v>-121797.25200664342</v>
      </c>
      <c r="J80" s="158">
        <v>-159506.80064407561</v>
      </c>
      <c r="K80" s="158">
        <v>-136474.19885976164</v>
      </c>
      <c r="L80" s="107"/>
      <c r="N80" s="107"/>
      <c r="O80" s="107"/>
      <c r="P80" s="107"/>
      <c r="Q80" s="107"/>
      <c r="R80" s="107"/>
      <c r="S80" s="107"/>
      <c r="T80" s="107"/>
      <c r="U80" s="107"/>
    </row>
    <row r="81" spans="1:21" x14ac:dyDescent="0.25">
      <c r="A81" s="107"/>
      <c r="B81" s="112" t="s">
        <v>487</v>
      </c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  <c r="R81" s="107"/>
      <c r="S81" s="107"/>
      <c r="T81" s="107"/>
      <c r="U81" s="107"/>
    </row>
    <row r="82" spans="1:21" x14ac:dyDescent="0.25">
      <c r="A82" s="107" t="s">
        <v>488</v>
      </c>
      <c r="B82" s="116" t="s">
        <v>494</v>
      </c>
      <c r="C82" s="109" t="s">
        <v>565</v>
      </c>
      <c r="D82" s="131">
        <v>-26436.111596407274</v>
      </c>
      <c r="E82" s="131">
        <v>-35922.951310712859</v>
      </c>
      <c r="F82" s="131">
        <v>-42505.149554600364</v>
      </c>
      <c r="G82" s="131">
        <v>-50200.726296602581</v>
      </c>
      <c r="H82" s="131">
        <v>-59222.889661703513</v>
      </c>
      <c r="I82" s="131">
        <v>-65767.717207526555</v>
      </c>
      <c r="J82" s="131">
        <v>-75576.053081091944</v>
      </c>
      <c r="K82" s="131">
        <v>-93574.226900484748</v>
      </c>
      <c r="L82" s="107"/>
      <c r="N82" s="107"/>
      <c r="O82" s="107"/>
      <c r="P82" s="107"/>
      <c r="Q82" s="107"/>
      <c r="R82" s="107"/>
      <c r="S82" s="107"/>
      <c r="T82" s="107"/>
      <c r="U82" s="107"/>
    </row>
    <row r="83" spans="1:21" x14ac:dyDescent="0.25">
      <c r="A83" s="107" t="s">
        <v>489</v>
      </c>
      <c r="B83" s="116" t="s">
        <v>495</v>
      </c>
      <c r="C83" s="109" t="s">
        <v>565</v>
      </c>
      <c r="D83" s="131">
        <v>-9486.8397143055809</v>
      </c>
      <c r="E83" s="131">
        <v>-6582.1982438875038</v>
      </c>
      <c r="F83" s="131">
        <v>-7695.5767420022194</v>
      </c>
      <c r="G83" s="131">
        <v>-9022.1633651009324</v>
      </c>
      <c r="H83" s="131">
        <v>-6544.8275458230437</v>
      </c>
      <c r="I83" s="131">
        <v>-9808.3358735653892</v>
      </c>
      <c r="J83" s="131">
        <v>-17998.173819392807</v>
      </c>
      <c r="K83" s="131">
        <v>-6407.6796543139499</v>
      </c>
      <c r="L83" s="107"/>
      <c r="N83" s="107"/>
      <c r="O83" s="107"/>
      <c r="P83" s="107"/>
      <c r="Q83" s="107"/>
      <c r="R83" s="107"/>
      <c r="S83" s="107"/>
      <c r="T83" s="107"/>
      <c r="U83" s="107"/>
    </row>
    <row r="84" spans="1:21" x14ac:dyDescent="0.25">
      <c r="A84" s="107" t="s">
        <v>490</v>
      </c>
      <c r="B84" s="116" t="s">
        <v>496</v>
      </c>
      <c r="C84" s="109" t="s">
        <v>565</v>
      </c>
      <c r="D84" s="131">
        <v>0</v>
      </c>
      <c r="E84" s="131">
        <v>0</v>
      </c>
      <c r="F84" s="131">
        <v>0</v>
      </c>
      <c r="G84" s="131">
        <v>0</v>
      </c>
      <c r="H84" s="131">
        <v>0</v>
      </c>
      <c r="I84" s="131">
        <v>0</v>
      </c>
      <c r="J84" s="131">
        <v>0</v>
      </c>
      <c r="K84" s="131">
        <v>0</v>
      </c>
      <c r="L84" s="107"/>
      <c r="N84" s="107"/>
      <c r="O84" s="107"/>
      <c r="P84" s="107"/>
      <c r="Q84" s="107"/>
      <c r="R84" s="107"/>
      <c r="S84" s="107"/>
      <c r="T84" s="107"/>
      <c r="U84" s="107"/>
    </row>
    <row r="85" spans="1:21" x14ac:dyDescent="0.25">
      <c r="A85" s="107" t="s">
        <v>491</v>
      </c>
      <c r="B85" s="116" t="s">
        <v>497</v>
      </c>
      <c r="C85" s="109" t="s">
        <v>565</v>
      </c>
      <c r="D85" s="131">
        <v>0</v>
      </c>
      <c r="E85" s="131">
        <v>0</v>
      </c>
      <c r="F85" s="131">
        <v>0</v>
      </c>
      <c r="G85" s="131">
        <v>0</v>
      </c>
      <c r="H85" s="131">
        <v>0</v>
      </c>
      <c r="I85" s="131">
        <v>0</v>
      </c>
      <c r="J85" s="131">
        <v>0</v>
      </c>
      <c r="K85" s="131">
        <v>0</v>
      </c>
      <c r="L85" s="107"/>
      <c r="N85" s="107"/>
      <c r="O85" s="107"/>
      <c r="P85" s="107"/>
      <c r="Q85" s="107"/>
      <c r="R85" s="107"/>
      <c r="S85" s="107"/>
      <c r="T85" s="107"/>
      <c r="U85" s="107"/>
    </row>
    <row r="86" spans="1:21" ht="30" x14ac:dyDescent="0.25">
      <c r="A86" s="107" t="s">
        <v>492</v>
      </c>
      <c r="B86" s="116" t="s">
        <v>498</v>
      </c>
      <c r="C86" s="109" t="s">
        <v>565</v>
      </c>
      <c r="D86" s="131">
        <v>0</v>
      </c>
      <c r="E86" s="131">
        <v>0</v>
      </c>
      <c r="F86" s="131">
        <v>0</v>
      </c>
      <c r="G86" s="131">
        <v>0</v>
      </c>
      <c r="H86" s="131">
        <v>0</v>
      </c>
      <c r="I86" s="131">
        <v>0</v>
      </c>
      <c r="J86" s="131">
        <v>0</v>
      </c>
      <c r="K86" s="131">
        <v>0</v>
      </c>
      <c r="L86" s="107"/>
      <c r="N86" s="107"/>
      <c r="O86" s="107"/>
      <c r="P86" s="107"/>
      <c r="Q86" s="107"/>
      <c r="R86" s="107"/>
      <c r="S86" s="107"/>
      <c r="T86" s="107"/>
      <c r="U86" s="107"/>
    </row>
    <row r="87" spans="1:21" x14ac:dyDescent="0.25">
      <c r="A87" s="107" t="s">
        <v>493</v>
      </c>
      <c r="B87" s="116" t="s">
        <v>499</v>
      </c>
      <c r="C87" s="109" t="s">
        <v>565</v>
      </c>
      <c r="D87" s="131">
        <v>-35922.951310712859</v>
      </c>
      <c r="E87" s="131">
        <v>-42505.149554600364</v>
      </c>
      <c r="F87" s="131">
        <v>-50200.726296602581</v>
      </c>
      <c r="G87" s="131">
        <v>-59222.889661703513</v>
      </c>
      <c r="H87" s="131">
        <v>-65767.717207526555</v>
      </c>
      <c r="I87" s="131">
        <v>-75576.053081091944</v>
      </c>
      <c r="J87" s="131">
        <v>-93574.226900484748</v>
      </c>
      <c r="K87" s="131">
        <v>-99981.906554798697</v>
      </c>
      <c r="L87" s="107"/>
      <c r="N87" s="107"/>
      <c r="O87" s="107"/>
      <c r="P87" s="107"/>
      <c r="Q87" s="107"/>
      <c r="R87" s="107"/>
      <c r="S87" s="107"/>
      <c r="T87" s="107"/>
      <c r="U87" s="107"/>
    </row>
    <row r="88" spans="1:21" x14ac:dyDescent="0.25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  <c r="R88" s="107"/>
      <c r="S88" s="107"/>
      <c r="T88" s="107"/>
      <c r="U88" s="107"/>
    </row>
    <row r="89" spans="1:21" x14ac:dyDescent="0.25">
      <c r="A89" s="107"/>
      <c r="B89" s="117" t="s">
        <v>623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  <c r="R89" s="107"/>
      <c r="S89" s="107"/>
      <c r="T89" s="107"/>
      <c r="U89" s="107"/>
    </row>
    <row r="90" spans="1:21" x14ac:dyDescent="0.25">
      <c r="A90" s="107"/>
      <c r="B90" s="112" t="s">
        <v>486</v>
      </c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  <c r="R90" s="107"/>
      <c r="S90" s="107"/>
      <c r="T90" s="107"/>
      <c r="U90" s="107"/>
    </row>
    <row r="91" spans="1:21" x14ac:dyDescent="0.25">
      <c r="A91" s="107" t="s">
        <v>480</v>
      </c>
      <c r="B91" s="116" t="s">
        <v>494</v>
      </c>
      <c r="C91" s="109" t="s">
        <v>565</v>
      </c>
      <c r="D91" s="156">
        <v>-2700</v>
      </c>
      <c r="E91" s="156">
        <v>-2775.386</v>
      </c>
      <c r="F91" s="156">
        <v>-2677.9360399999996</v>
      </c>
      <c r="G91" s="156">
        <v>-2838.9360399999996</v>
      </c>
      <c r="H91" s="156">
        <v>-2837.9360399999996</v>
      </c>
      <c r="I91" s="156">
        <v>-4342.6090299999996</v>
      </c>
      <c r="J91" s="156">
        <v>-9063.1979838861189</v>
      </c>
      <c r="K91" s="156">
        <v>-8425.7956804851983</v>
      </c>
      <c r="L91" s="107"/>
      <c r="N91" s="107"/>
      <c r="O91" s="107"/>
      <c r="P91" s="107"/>
      <c r="Q91" s="107"/>
      <c r="R91" s="107"/>
      <c r="S91" s="107"/>
      <c r="T91" s="107"/>
      <c r="U91" s="107"/>
    </row>
    <row r="92" spans="1:21" x14ac:dyDescent="0.25">
      <c r="A92" s="107" t="s">
        <v>481</v>
      </c>
      <c r="B92" s="116" t="s">
        <v>495</v>
      </c>
      <c r="C92" s="109" t="s">
        <v>565</v>
      </c>
      <c r="D92" s="156">
        <v>-2775.386</v>
      </c>
      <c r="E92" s="156">
        <v>-426.36968670441058</v>
      </c>
      <c r="F92" s="156">
        <v>-361</v>
      </c>
      <c r="G92" s="156">
        <v>-124</v>
      </c>
      <c r="H92" s="156">
        <v>-2029</v>
      </c>
      <c r="I92" s="156">
        <v>-4865.822678155163</v>
      </c>
      <c r="J92" s="156">
        <v>-511.5823265990789</v>
      </c>
      <c r="K92" s="156">
        <v>-4084.1305167975243</v>
      </c>
      <c r="L92" s="107"/>
      <c r="N92" s="107"/>
      <c r="O92" s="107"/>
      <c r="P92" s="107"/>
      <c r="Q92" s="107"/>
      <c r="R92" s="107"/>
      <c r="S92" s="107"/>
      <c r="T92" s="107"/>
      <c r="U92" s="107"/>
    </row>
    <row r="93" spans="1:21" x14ac:dyDescent="0.25">
      <c r="A93" s="107" t="s">
        <v>482</v>
      </c>
      <c r="B93" s="116" t="s">
        <v>496</v>
      </c>
      <c r="C93" s="109" t="s">
        <v>565</v>
      </c>
      <c r="D93" s="156">
        <v>596.45726000000013</v>
      </c>
      <c r="E93" s="156">
        <v>670.77883000000008</v>
      </c>
      <c r="F93" s="156">
        <v>352</v>
      </c>
      <c r="G93" s="156">
        <v>292</v>
      </c>
      <c r="H93" s="156">
        <v>76.327009999999973</v>
      </c>
      <c r="I93" s="156">
        <v>252.23531000000011</v>
      </c>
      <c r="J93" s="156">
        <v>1244.9846299999997</v>
      </c>
      <c r="K93" s="156">
        <v>417.45566999999994</v>
      </c>
      <c r="L93" s="107"/>
      <c r="N93" s="107"/>
      <c r="O93" s="107"/>
      <c r="P93" s="107"/>
      <c r="Q93" s="107"/>
      <c r="R93" s="107"/>
      <c r="S93" s="107"/>
      <c r="T93" s="107"/>
      <c r="U93" s="107"/>
    </row>
    <row r="94" spans="1:21" x14ac:dyDescent="0.25">
      <c r="A94" s="107" t="s">
        <v>483</v>
      </c>
      <c r="B94" s="116" t="s">
        <v>497</v>
      </c>
      <c r="C94" s="109" t="s">
        <v>565</v>
      </c>
      <c r="D94" s="156">
        <v>2103.5427400000003</v>
      </c>
      <c r="E94" s="156">
        <v>0</v>
      </c>
      <c r="F94" s="156">
        <v>0</v>
      </c>
      <c r="G94" s="156">
        <v>0</v>
      </c>
      <c r="H94" s="156">
        <v>583</v>
      </c>
      <c r="I94" s="156">
        <v>0</v>
      </c>
      <c r="J94" s="156">
        <v>0</v>
      </c>
      <c r="K94" s="156">
        <v>0</v>
      </c>
      <c r="L94" s="107"/>
      <c r="N94" s="107"/>
      <c r="O94" s="107"/>
      <c r="P94" s="107"/>
      <c r="Q94" s="107"/>
      <c r="R94" s="107"/>
      <c r="S94" s="107"/>
      <c r="T94" s="107"/>
      <c r="U94" s="107"/>
    </row>
    <row r="95" spans="1:21" ht="30" x14ac:dyDescent="0.25">
      <c r="A95" s="107" t="s">
        <v>484</v>
      </c>
      <c r="B95" s="116" t="s">
        <v>498</v>
      </c>
      <c r="C95" s="109" t="s">
        <v>565</v>
      </c>
      <c r="D95" s="156">
        <v>0</v>
      </c>
      <c r="E95" s="156">
        <v>-146.95918329558941</v>
      </c>
      <c r="F95" s="156">
        <v>-152</v>
      </c>
      <c r="G95" s="156">
        <v>-167</v>
      </c>
      <c r="H95" s="156">
        <v>-135</v>
      </c>
      <c r="I95" s="156">
        <v>-107.00158573095594</v>
      </c>
      <c r="J95" s="156">
        <v>-96</v>
      </c>
      <c r="K95" s="156">
        <v>-48</v>
      </c>
      <c r="L95" s="107"/>
      <c r="N95" s="107"/>
      <c r="O95" s="107"/>
      <c r="P95" s="107"/>
      <c r="Q95" s="107"/>
      <c r="R95" s="107"/>
      <c r="S95" s="107"/>
      <c r="T95" s="107"/>
      <c r="U95" s="107"/>
    </row>
    <row r="96" spans="1:21" x14ac:dyDescent="0.25">
      <c r="A96" s="107" t="s">
        <v>485</v>
      </c>
      <c r="B96" s="116" t="s">
        <v>499</v>
      </c>
      <c r="C96" s="109" t="s">
        <v>565</v>
      </c>
      <c r="D96" s="156">
        <v>-2775.386</v>
      </c>
      <c r="E96" s="156">
        <v>-2677.9360399999996</v>
      </c>
      <c r="F96" s="156">
        <v>-2838.9360399999996</v>
      </c>
      <c r="G96" s="156">
        <v>-2837.9360399999996</v>
      </c>
      <c r="H96" s="156">
        <v>-4342.6090299999996</v>
      </c>
      <c r="I96" s="156">
        <v>-9063.1979838861189</v>
      </c>
      <c r="J96" s="156">
        <v>-8425.7956804851983</v>
      </c>
      <c r="K96" s="156">
        <v>-12140.470527282723</v>
      </c>
      <c r="L96" s="107"/>
      <c r="N96" s="107"/>
      <c r="O96" s="107"/>
      <c r="P96" s="107"/>
      <c r="Q96" s="107"/>
      <c r="R96" s="107"/>
      <c r="S96" s="107"/>
      <c r="T96" s="107"/>
      <c r="U96" s="107"/>
    </row>
    <row r="97" spans="1:21" x14ac:dyDescent="0.25">
      <c r="A97" s="107"/>
      <c r="B97" s="112" t="s">
        <v>487</v>
      </c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  <c r="R97" s="107"/>
      <c r="S97" s="107"/>
      <c r="T97" s="107"/>
      <c r="U97" s="107"/>
    </row>
    <row r="98" spans="1:21" x14ac:dyDescent="0.25">
      <c r="A98" s="107" t="s">
        <v>488</v>
      </c>
      <c r="B98" s="116" t="s">
        <v>494</v>
      </c>
      <c r="C98" s="109" t="s">
        <v>565</v>
      </c>
      <c r="D98" s="156">
        <v>0</v>
      </c>
      <c r="E98" s="156">
        <v>0</v>
      </c>
      <c r="F98" s="156">
        <v>0</v>
      </c>
      <c r="G98" s="156">
        <v>0</v>
      </c>
      <c r="H98" s="156">
        <v>0</v>
      </c>
      <c r="I98" s="156">
        <v>0</v>
      </c>
      <c r="J98" s="156">
        <v>0</v>
      </c>
      <c r="K98" s="156">
        <v>0</v>
      </c>
      <c r="L98" s="107"/>
      <c r="N98" s="107"/>
      <c r="O98" s="107"/>
      <c r="P98" s="107"/>
      <c r="Q98" s="107"/>
      <c r="R98" s="107"/>
      <c r="S98" s="107"/>
      <c r="T98" s="107"/>
      <c r="U98" s="107"/>
    </row>
    <row r="99" spans="1:21" x14ac:dyDescent="0.25">
      <c r="A99" s="107" t="s">
        <v>489</v>
      </c>
      <c r="B99" s="116" t="s">
        <v>495</v>
      </c>
      <c r="C99" s="109" t="s">
        <v>565</v>
      </c>
      <c r="D99" s="156">
        <v>0</v>
      </c>
      <c r="E99" s="156">
        <v>0</v>
      </c>
      <c r="F99" s="156">
        <v>0</v>
      </c>
      <c r="G99" s="156">
        <v>0</v>
      </c>
      <c r="H99" s="156">
        <v>0</v>
      </c>
      <c r="I99" s="156">
        <v>0</v>
      </c>
      <c r="J99" s="156">
        <v>0</v>
      </c>
      <c r="K99" s="156">
        <v>0</v>
      </c>
      <c r="L99" s="107"/>
      <c r="N99" s="107"/>
      <c r="O99" s="107"/>
      <c r="P99" s="107"/>
      <c r="Q99" s="107"/>
      <c r="R99" s="107"/>
      <c r="S99" s="107"/>
      <c r="T99" s="107"/>
      <c r="U99" s="107"/>
    </row>
    <row r="100" spans="1:21" x14ac:dyDescent="0.25">
      <c r="A100" s="107" t="s">
        <v>490</v>
      </c>
      <c r="B100" s="116" t="s">
        <v>496</v>
      </c>
      <c r="C100" s="109" t="s">
        <v>565</v>
      </c>
      <c r="D100" s="156">
        <v>0</v>
      </c>
      <c r="E100" s="156">
        <v>0</v>
      </c>
      <c r="F100" s="156">
        <v>0</v>
      </c>
      <c r="G100" s="156">
        <v>0</v>
      </c>
      <c r="H100" s="156">
        <v>0</v>
      </c>
      <c r="I100" s="156">
        <v>0</v>
      </c>
      <c r="J100" s="156">
        <v>0</v>
      </c>
      <c r="K100" s="156">
        <v>0</v>
      </c>
      <c r="L100" s="107"/>
      <c r="N100" s="107"/>
      <c r="O100" s="107"/>
      <c r="P100" s="107"/>
      <c r="Q100" s="107"/>
      <c r="R100" s="107"/>
      <c r="S100" s="107"/>
      <c r="T100" s="107"/>
      <c r="U100" s="107"/>
    </row>
    <row r="101" spans="1:21" x14ac:dyDescent="0.25">
      <c r="A101" s="107" t="s">
        <v>491</v>
      </c>
      <c r="B101" s="116" t="s">
        <v>497</v>
      </c>
      <c r="C101" s="109" t="s">
        <v>565</v>
      </c>
      <c r="D101" s="156">
        <v>0</v>
      </c>
      <c r="E101" s="156">
        <v>0</v>
      </c>
      <c r="F101" s="156">
        <v>0</v>
      </c>
      <c r="G101" s="156">
        <v>0</v>
      </c>
      <c r="H101" s="156">
        <v>0</v>
      </c>
      <c r="I101" s="156">
        <v>0</v>
      </c>
      <c r="J101" s="156">
        <v>0</v>
      </c>
      <c r="K101" s="156">
        <v>0</v>
      </c>
      <c r="L101" s="107"/>
      <c r="N101" s="107"/>
      <c r="O101" s="107"/>
      <c r="P101" s="107"/>
      <c r="Q101" s="107"/>
      <c r="R101" s="107"/>
      <c r="S101" s="107"/>
      <c r="T101" s="107"/>
      <c r="U101" s="107"/>
    </row>
    <row r="102" spans="1:21" ht="30" x14ac:dyDescent="0.25">
      <c r="A102" s="107" t="s">
        <v>492</v>
      </c>
      <c r="B102" s="116" t="s">
        <v>498</v>
      </c>
      <c r="C102" s="109" t="s">
        <v>565</v>
      </c>
      <c r="D102" s="156">
        <v>0</v>
      </c>
      <c r="E102" s="156">
        <v>0</v>
      </c>
      <c r="F102" s="156">
        <v>0</v>
      </c>
      <c r="G102" s="156">
        <v>0</v>
      </c>
      <c r="H102" s="156">
        <v>0</v>
      </c>
      <c r="I102" s="156">
        <v>0</v>
      </c>
      <c r="J102" s="156">
        <v>0</v>
      </c>
      <c r="K102" s="156">
        <v>0</v>
      </c>
      <c r="L102" s="107"/>
      <c r="N102" s="107"/>
      <c r="O102" s="107"/>
      <c r="P102" s="107"/>
      <c r="Q102" s="107"/>
      <c r="R102" s="107"/>
      <c r="S102" s="107"/>
      <c r="T102" s="107"/>
      <c r="U102" s="107"/>
    </row>
    <row r="103" spans="1:21" x14ac:dyDescent="0.25">
      <c r="A103" s="107" t="s">
        <v>493</v>
      </c>
      <c r="B103" s="116" t="s">
        <v>499</v>
      </c>
      <c r="C103" s="109" t="s">
        <v>565</v>
      </c>
      <c r="D103" s="156">
        <v>0</v>
      </c>
      <c r="E103" s="156">
        <v>0</v>
      </c>
      <c r="F103" s="156">
        <v>0</v>
      </c>
      <c r="G103" s="156">
        <v>0</v>
      </c>
      <c r="H103" s="156">
        <v>0</v>
      </c>
      <c r="I103" s="156">
        <v>0</v>
      </c>
      <c r="J103" s="156">
        <v>0</v>
      </c>
      <c r="K103" s="156">
        <v>0</v>
      </c>
      <c r="L103" s="107"/>
      <c r="N103" s="107"/>
      <c r="O103" s="107"/>
      <c r="P103" s="107"/>
      <c r="Q103" s="107"/>
      <c r="R103" s="107"/>
      <c r="S103" s="107"/>
      <c r="T103" s="107"/>
      <c r="U103" s="107"/>
    </row>
    <row r="104" spans="1:21" x14ac:dyDescent="0.25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  <c r="R104" s="107"/>
      <c r="S104" s="107"/>
      <c r="T104" s="107"/>
      <c r="U104" s="107"/>
    </row>
    <row r="105" spans="1:21" x14ac:dyDescent="0.25">
      <c r="A105" s="107"/>
      <c r="B105" s="117" t="s">
        <v>624</v>
      </c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  <c r="R105" s="107"/>
      <c r="S105" s="107"/>
      <c r="T105" s="107"/>
      <c r="U105" s="107"/>
    </row>
    <row r="106" spans="1:21" x14ac:dyDescent="0.25">
      <c r="A106" s="107"/>
      <c r="B106" s="112" t="s">
        <v>486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N106" s="107"/>
      <c r="O106" s="107"/>
      <c r="P106" s="107"/>
      <c r="Q106" s="107"/>
      <c r="R106" s="107"/>
      <c r="S106" s="107"/>
      <c r="T106" s="107"/>
      <c r="U106" s="107"/>
    </row>
    <row r="107" spans="1:21" x14ac:dyDescent="0.25">
      <c r="A107" s="107" t="s">
        <v>480</v>
      </c>
      <c r="B107" s="116" t="s">
        <v>494</v>
      </c>
      <c r="C107" s="109" t="s">
        <v>565</v>
      </c>
      <c r="D107" s="156">
        <v>0</v>
      </c>
      <c r="E107" s="156">
        <v>0</v>
      </c>
      <c r="F107" s="156">
        <v>0</v>
      </c>
      <c r="G107" s="156">
        <v>0</v>
      </c>
      <c r="H107" s="156">
        <v>0</v>
      </c>
      <c r="I107" s="156">
        <v>0</v>
      </c>
      <c r="J107" s="156">
        <v>0</v>
      </c>
      <c r="K107" s="156">
        <v>-2358.2424382732002</v>
      </c>
      <c r="L107" s="107"/>
      <c r="N107" s="107"/>
      <c r="O107" s="107"/>
      <c r="P107" s="107"/>
      <c r="Q107" s="107"/>
      <c r="R107" s="107"/>
      <c r="S107" s="107"/>
      <c r="T107" s="107"/>
      <c r="U107" s="107"/>
    </row>
    <row r="108" spans="1:21" x14ac:dyDescent="0.25">
      <c r="A108" s="107" t="s">
        <v>481</v>
      </c>
      <c r="B108" s="116" t="s">
        <v>495</v>
      </c>
      <c r="C108" s="109" t="s">
        <v>565</v>
      </c>
      <c r="D108" s="156">
        <v>0</v>
      </c>
      <c r="E108" s="156">
        <v>0</v>
      </c>
      <c r="F108" s="156">
        <v>0</v>
      </c>
      <c r="G108" s="156">
        <v>0</v>
      </c>
      <c r="H108" s="156">
        <v>0</v>
      </c>
      <c r="I108" s="156">
        <v>0</v>
      </c>
      <c r="J108" s="156">
        <v>-2358.2424382732002</v>
      </c>
      <c r="K108" s="156">
        <v>-1235.41257333</v>
      </c>
      <c r="L108" s="107"/>
      <c r="N108" s="107"/>
      <c r="O108" s="107"/>
      <c r="P108" s="107"/>
      <c r="Q108" s="107"/>
      <c r="R108" s="107"/>
      <c r="S108" s="107"/>
      <c r="T108" s="107"/>
      <c r="U108" s="107"/>
    </row>
    <row r="109" spans="1:21" x14ac:dyDescent="0.25">
      <c r="A109" s="107" t="s">
        <v>482</v>
      </c>
      <c r="B109" s="116" t="s">
        <v>496</v>
      </c>
      <c r="C109" s="109" t="s">
        <v>565</v>
      </c>
      <c r="D109" s="156">
        <v>0</v>
      </c>
      <c r="E109" s="156">
        <v>0</v>
      </c>
      <c r="F109" s="156">
        <v>0</v>
      </c>
      <c r="G109" s="156">
        <v>0</v>
      </c>
      <c r="H109" s="156">
        <v>0</v>
      </c>
      <c r="I109" s="156">
        <v>0</v>
      </c>
      <c r="J109" s="156">
        <v>0</v>
      </c>
      <c r="K109" s="156">
        <v>2378.7497926200003</v>
      </c>
      <c r="L109" s="107"/>
      <c r="N109" s="107"/>
      <c r="O109" s="107"/>
      <c r="P109" s="107"/>
      <c r="Q109" s="107"/>
      <c r="R109" s="107"/>
      <c r="S109" s="107"/>
      <c r="T109" s="107"/>
      <c r="U109" s="107"/>
    </row>
    <row r="110" spans="1:21" x14ac:dyDescent="0.25">
      <c r="A110" s="107" t="s">
        <v>483</v>
      </c>
      <c r="B110" s="116" t="s">
        <v>497</v>
      </c>
      <c r="C110" s="109" t="s">
        <v>565</v>
      </c>
      <c r="D110" s="156">
        <v>0</v>
      </c>
      <c r="E110" s="156">
        <v>0</v>
      </c>
      <c r="F110" s="156">
        <v>0</v>
      </c>
      <c r="G110" s="156">
        <v>0</v>
      </c>
      <c r="H110" s="156">
        <v>0</v>
      </c>
      <c r="I110" s="156">
        <v>0</v>
      </c>
      <c r="J110" s="156">
        <v>0</v>
      </c>
      <c r="K110" s="156">
        <v>0</v>
      </c>
      <c r="L110" s="107"/>
      <c r="N110" s="107"/>
      <c r="O110" s="107"/>
      <c r="P110" s="107"/>
      <c r="Q110" s="107"/>
      <c r="R110" s="107"/>
      <c r="S110" s="107"/>
      <c r="T110" s="107"/>
      <c r="U110" s="107"/>
    </row>
    <row r="111" spans="1:21" ht="30" x14ac:dyDescent="0.25">
      <c r="A111" s="107" t="s">
        <v>484</v>
      </c>
      <c r="B111" s="116" t="s">
        <v>498</v>
      </c>
      <c r="C111" s="109" t="s">
        <v>565</v>
      </c>
      <c r="D111" s="156">
        <v>0</v>
      </c>
      <c r="E111" s="156">
        <v>0</v>
      </c>
      <c r="F111" s="156">
        <v>0</v>
      </c>
      <c r="G111" s="156">
        <v>0</v>
      </c>
      <c r="H111" s="156">
        <v>0</v>
      </c>
      <c r="I111" s="156">
        <v>0</v>
      </c>
      <c r="J111" s="156">
        <v>0</v>
      </c>
      <c r="K111" s="156">
        <v>0</v>
      </c>
      <c r="L111" s="107"/>
      <c r="N111" s="107"/>
      <c r="O111" s="107"/>
      <c r="P111" s="107"/>
      <c r="Q111" s="107"/>
      <c r="R111" s="107"/>
      <c r="S111" s="107"/>
      <c r="T111" s="107"/>
      <c r="U111" s="107"/>
    </row>
    <row r="112" spans="1:21" x14ac:dyDescent="0.25">
      <c r="A112" s="107" t="s">
        <v>485</v>
      </c>
      <c r="B112" s="116" t="s">
        <v>499</v>
      </c>
      <c r="C112" s="109" t="s">
        <v>565</v>
      </c>
      <c r="D112" s="156">
        <v>0</v>
      </c>
      <c r="E112" s="156">
        <v>0</v>
      </c>
      <c r="F112" s="156">
        <v>0</v>
      </c>
      <c r="G112" s="156">
        <v>0</v>
      </c>
      <c r="H112" s="156">
        <v>0</v>
      </c>
      <c r="I112" s="156">
        <v>0</v>
      </c>
      <c r="J112" s="156">
        <v>-2358.2424382732002</v>
      </c>
      <c r="K112" s="156">
        <v>-1214.9052189832</v>
      </c>
      <c r="L112" s="107"/>
      <c r="N112" s="107"/>
      <c r="O112" s="107"/>
      <c r="P112" s="107"/>
      <c r="Q112" s="107"/>
      <c r="R112" s="107"/>
      <c r="S112" s="107"/>
      <c r="T112" s="107"/>
      <c r="U112" s="107"/>
    </row>
    <row r="113" spans="1:21" x14ac:dyDescent="0.25">
      <c r="A113" s="107"/>
      <c r="B113" s="112" t="s">
        <v>487</v>
      </c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N113" s="107"/>
      <c r="O113" s="107"/>
      <c r="P113" s="107"/>
      <c r="Q113" s="107"/>
      <c r="R113" s="107"/>
      <c r="S113" s="107"/>
      <c r="T113" s="107"/>
      <c r="U113" s="107"/>
    </row>
    <row r="114" spans="1:21" x14ac:dyDescent="0.25">
      <c r="A114" s="107" t="s">
        <v>488</v>
      </c>
      <c r="B114" s="116" t="s">
        <v>494</v>
      </c>
      <c r="C114" s="109" t="s">
        <v>565</v>
      </c>
      <c r="D114" s="156">
        <v>0</v>
      </c>
      <c r="E114" s="156">
        <v>0</v>
      </c>
      <c r="F114" s="156">
        <v>0</v>
      </c>
      <c r="G114" s="156">
        <v>0</v>
      </c>
      <c r="H114" s="156">
        <v>0</v>
      </c>
      <c r="I114" s="156">
        <v>0</v>
      </c>
      <c r="J114" s="156">
        <v>0</v>
      </c>
      <c r="K114" s="156">
        <v>0</v>
      </c>
      <c r="L114" s="107"/>
      <c r="N114" s="107"/>
      <c r="O114" s="107"/>
      <c r="P114" s="107"/>
      <c r="Q114" s="107"/>
      <c r="R114" s="107"/>
      <c r="S114" s="107"/>
      <c r="T114" s="107"/>
      <c r="U114" s="107"/>
    </row>
    <row r="115" spans="1:21" x14ac:dyDescent="0.25">
      <c r="A115" s="107" t="s">
        <v>489</v>
      </c>
      <c r="B115" s="116" t="s">
        <v>495</v>
      </c>
      <c r="C115" s="109" t="s">
        <v>565</v>
      </c>
      <c r="D115" s="156">
        <v>0</v>
      </c>
      <c r="E115" s="156">
        <v>0</v>
      </c>
      <c r="F115" s="156">
        <v>0</v>
      </c>
      <c r="G115" s="156">
        <v>0</v>
      </c>
      <c r="H115" s="156">
        <v>0</v>
      </c>
      <c r="I115" s="156">
        <v>0</v>
      </c>
      <c r="J115" s="156">
        <v>0</v>
      </c>
      <c r="K115" s="156">
        <v>0</v>
      </c>
      <c r="L115" s="107"/>
      <c r="N115" s="107"/>
      <c r="O115" s="107"/>
      <c r="P115" s="107"/>
      <c r="Q115" s="107"/>
      <c r="R115" s="107"/>
      <c r="S115" s="107"/>
      <c r="T115" s="107"/>
      <c r="U115" s="107"/>
    </row>
    <row r="116" spans="1:21" x14ac:dyDescent="0.25">
      <c r="A116" s="107" t="s">
        <v>490</v>
      </c>
      <c r="B116" s="116" t="s">
        <v>496</v>
      </c>
      <c r="C116" s="109" t="s">
        <v>565</v>
      </c>
      <c r="D116" s="156">
        <v>0</v>
      </c>
      <c r="E116" s="156">
        <v>0</v>
      </c>
      <c r="F116" s="156">
        <v>0</v>
      </c>
      <c r="G116" s="156">
        <v>0</v>
      </c>
      <c r="H116" s="156">
        <v>0</v>
      </c>
      <c r="I116" s="156">
        <v>0</v>
      </c>
      <c r="J116" s="156">
        <v>0</v>
      </c>
      <c r="K116" s="156">
        <v>0</v>
      </c>
      <c r="L116" s="107"/>
      <c r="N116" s="107"/>
      <c r="O116" s="107"/>
      <c r="P116" s="107"/>
      <c r="Q116" s="107"/>
      <c r="R116" s="107"/>
      <c r="S116" s="107"/>
      <c r="T116" s="107"/>
      <c r="U116" s="107"/>
    </row>
    <row r="117" spans="1:21" x14ac:dyDescent="0.25">
      <c r="A117" s="107" t="s">
        <v>491</v>
      </c>
      <c r="B117" s="116" t="s">
        <v>497</v>
      </c>
      <c r="C117" s="109" t="s">
        <v>565</v>
      </c>
      <c r="D117" s="156">
        <v>0</v>
      </c>
      <c r="E117" s="156">
        <v>0</v>
      </c>
      <c r="F117" s="156">
        <v>0</v>
      </c>
      <c r="G117" s="156">
        <v>0</v>
      </c>
      <c r="H117" s="156">
        <v>0</v>
      </c>
      <c r="I117" s="156">
        <v>0</v>
      </c>
      <c r="J117" s="156">
        <v>0</v>
      </c>
      <c r="K117" s="156">
        <v>0</v>
      </c>
      <c r="L117" s="107"/>
      <c r="N117" s="107"/>
      <c r="O117" s="107"/>
      <c r="P117" s="107"/>
      <c r="Q117" s="107"/>
      <c r="R117" s="107"/>
      <c r="S117" s="107"/>
      <c r="T117" s="107"/>
      <c r="U117" s="107"/>
    </row>
    <row r="118" spans="1:21" ht="30" x14ac:dyDescent="0.25">
      <c r="A118" s="107" t="s">
        <v>492</v>
      </c>
      <c r="B118" s="116" t="s">
        <v>498</v>
      </c>
      <c r="C118" s="109" t="s">
        <v>565</v>
      </c>
      <c r="D118" s="156">
        <v>0</v>
      </c>
      <c r="E118" s="156">
        <v>0</v>
      </c>
      <c r="F118" s="156">
        <v>0</v>
      </c>
      <c r="G118" s="156">
        <v>0</v>
      </c>
      <c r="H118" s="156">
        <v>0</v>
      </c>
      <c r="I118" s="156">
        <v>0</v>
      </c>
      <c r="J118" s="156">
        <v>0</v>
      </c>
      <c r="K118" s="156">
        <v>0</v>
      </c>
      <c r="L118" s="107"/>
      <c r="N118" s="107"/>
      <c r="O118" s="107"/>
      <c r="P118" s="107"/>
      <c r="Q118" s="107"/>
      <c r="R118" s="107"/>
      <c r="S118" s="107"/>
      <c r="T118" s="107"/>
      <c r="U118" s="107"/>
    </row>
    <row r="119" spans="1:21" x14ac:dyDescent="0.25">
      <c r="A119" s="107" t="s">
        <v>493</v>
      </c>
      <c r="B119" s="116" t="s">
        <v>499</v>
      </c>
      <c r="C119" s="109" t="s">
        <v>565</v>
      </c>
      <c r="D119" s="156">
        <v>0</v>
      </c>
      <c r="E119" s="156">
        <v>0</v>
      </c>
      <c r="F119" s="156">
        <v>0</v>
      </c>
      <c r="G119" s="156">
        <v>0</v>
      </c>
      <c r="H119" s="156">
        <v>0</v>
      </c>
      <c r="I119" s="156">
        <v>0</v>
      </c>
      <c r="J119" s="156">
        <v>0</v>
      </c>
      <c r="K119" s="156">
        <v>0</v>
      </c>
      <c r="L119" s="107"/>
      <c r="N119" s="107"/>
      <c r="O119" s="107"/>
      <c r="P119" s="107"/>
      <c r="Q119" s="107"/>
      <c r="R119" s="107"/>
      <c r="S119" s="107"/>
      <c r="T119" s="107"/>
      <c r="U119" s="107"/>
    </row>
    <row r="120" spans="1:21" x14ac:dyDescent="0.25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N120" s="107"/>
      <c r="O120" s="107"/>
      <c r="P120" s="107"/>
      <c r="Q120" s="107"/>
      <c r="R120" s="107"/>
      <c r="S120" s="107"/>
      <c r="T120" s="107"/>
      <c r="U120" s="107"/>
    </row>
    <row r="121" spans="1:21" x14ac:dyDescent="0.25">
      <c r="A121" s="107"/>
      <c r="B121" s="117" t="s">
        <v>625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N121" s="107"/>
      <c r="O121" s="107"/>
      <c r="P121" s="107"/>
      <c r="Q121" s="107"/>
      <c r="R121" s="107"/>
      <c r="S121" s="107"/>
      <c r="T121" s="107"/>
      <c r="U121" s="107"/>
    </row>
    <row r="122" spans="1:21" x14ac:dyDescent="0.25">
      <c r="A122" s="107"/>
      <c r="B122" s="112" t="s">
        <v>486</v>
      </c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N122" s="107"/>
      <c r="O122" s="107"/>
      <c r="P122" s="107"/>
      <c r="Q122" s="107"/>
      <c r="R122" s="107"/>
      <c r="S122" s="107"/>
      <c r="T122" s="107"/>
      <c r="U122" s="107"/>
    </row>
    <row r="123" spans="1:21" x14ac:dyDescent="0.25">
      <c r="A123" s="107" t="s">
        <v>480</v>
      </c>
      <c r="B123" s="116" t="s">
        <v>494</v>
      </c>
      <c r="C123" s="109" t="s">
        <v>565</v>
      </c>
      <c r="D123" s="158">
        <v>0</v>
      </c>
      <c r="E123" s="158">
        <v>0</v>
      </c>
      <c r="F123" s="158">
        <v>0</v>
      </c>
      <c r="G123" s="158">
        <v>0</v>
      </c>
      <c r="H123" s="158">
        <v>0</v>
      </c>
      <c r="I123" s="158">
        <v>0</v>
      </c>
      <c r="J123" s="158">
        <v>-4165.4315425558498</v>
      </c>
      <c r="K123" s="158">
        <v>-7827.6543217505878</v>
      </c>
      <c r="L123" s="107"/>
      <c r="N123" s="107"/>
      <c r="O123" s="107"/>
      <c r="P123" s="107"/>
      <c r="Q123" s="107"/>
      <c r="R123" s="107"/>
      <c r="S123" s="107"/>
      <c r="T123" s="107"/>
      <c r="U123" s="107"/>
    </row>
    <row r="124" spans="1:21" x14ac:dyDescent="0.25">
      <c r="A124" s="107" t="s">
        <v>481</v>
      </c>
      <c r="B124" s="116" t="s">
        <v>495</v>
      </c>
      <c r="C124" s="109" t="s">
        <v>565</v>
      </c>
      <c r="D124" s="158">
        <v>0</v>
      </c>
      <c r="E124" s="158">
        <v>0</v>
      </c>
      <c r="F124" s="158">
        <v>0</v>
      </c>
      <c r="G124" s="158">
        <v>0</v>
      </c>
      <c r="H124" s="158">
        <v>0</v>
      </c>
      <c r="I124" s="158">
        <v>-4165.4315425558498</v>
      </c>
      <c r="J124" s="158">
        <v>-4833.7874589877383</v>
      </c>
      <c r="K124" s="158">
        <v>-1717.5980092867239</v>
      </c>
      <c r="L124" s="107"/>
      <c r="N124" s="107"/>
      <c r="O124" s="107"/>
      <c r="P124" s="107"/>
      <c r="Q124" s="107"/>
      <c r="R124" s="107"/>
      <c r="S124" s="107"/>
      <c r="T124" s="107"/>
      <c r="U124" s="107"/>
    </row>
    <row r="125" spans="1:21" x14ac:dyDescent="0.25">
      <c r="A125" s="107" t="s">
        <v>482</v>
      </c>
      <c r="B125" s="116" t="s">
        <v>496</v>
      </c>
      <c r="C125" s="109" t="s">
        <v>565</v>
      </c>
      <c r="D125" s="158">
        <v>0</v>
      </c>
      <c r="E125" s="158">
        <v>0</v>
      </c>
      <c r="F125" s="158">
        <v>0</v>
      </c>
      <c r="G125" s="158">
        <v>0</v>
      </c>
      <c r="H125" s="158">
        <v>0</v>
      </c>
      <c r="I125" s="158">
        <v>0</v>
      </c>
      <c r="J125" s="158">
        <v>1314.002039793</v>
      </c>
      <c r="K125" s="158">
        <v>819.71282238000003</v>
      </c>
      <c r="L125" s="107"/>
      <c r="N125" s="107"/>
      <c r="O125" s="107"/>
      <c r="P125" s="107"/>
      <c r="Q125" s="107"/>
      <c r="R125" s="107"/>
      <c r="S125" s="107"/>
      <c r="T125" s="107"/>
      <c r="U125" s="107"/>
    </row>
    <row r="126" spans="1:21" x14ac:dyDescent="0.25">
      <c r="A126" s="107" t="s">
        <v>483</v>
      </c>
      <c r="B126" s="116" t="s">
        <v>497</v>
      </c>
      <c r="C126" s="109" t="s">
        <v>565</v>
      </c>
      <c r="D126" s="158">
        <v>0</v>
      </c>
      <c r="E126" s="158">
        <v>0</v>
      </c>
      <c r="F126" s="158">
        <v>0</v>
      </c>
      <c r="G126" s="158">
        <v>0</v>
      </c>
      <c r="H126" s="158">
        <v>0</v>
      </c>
      <c r="I126" s="158">
        <v>0</v>
      </c>
      <c r="J126" s="158">
        <v>0</v>
      </c>
      <c r="K126" s="158">
        <v>0</v>
      </c>
      <c r="L126" s="107"/>
      <c r="N126" s="107"/>
      <c r="O126" s="107"/>
      <c r="P126" s="107"/>
      <c r="Q126" s="107"/>
      <c r="R126" s="107"/>
      <c r="S126" s="107"/>
      <c r="T126" s="107"/>
      <c r="U126" s="107"/>
    </row>
    <row r="127" spans="1:21" ht="30" x14ac:dyDescent="0.25">
      <c r="A127" s="107" t="s">
        <v>484</v>
      </c>
      <c r="B127" s="116" t="s">
        <v>498</v>
      </c>
      <c r="C127" s="109" t="s">
        <v>565</v>
      </c>
      <c r="D127" s="158">
        <v>0</v>
      </c>
      <c r="E127" s="158">
        <v>0</v>
      </c>
      <c r="F127" s="158">
        <v>0</v>
      </c>
      <c r="G127" s="158">
        <v>0</v>
      </c>
      <c r="H127" s="158">
        <v>0</v>
      </c>
      <c r="I127" s="158">
        <v>0</v>
      </c>
      <c r="J127" s="158">
        <v>-142.43735999999998</v>
      </c>
      <c r="K127" s="158">
        <v>-72.759</v>
      </c>
      <c r="L127" s="107"/>
      <c r="N127" s="107"/>
      <c r="O127" s="107"/>
      <c r="P127" s="107"/>
      <c r="Q127" s="107"/>
      <c r="R127" s="107"/>
      <c r="S127" s="107"/>
      <c r="T127" s="107"/>
      <c r="U127" s="107"/>
    </row>
    <row r="128" spans="1:21" x14ac:dyDescent="0.25">
      <c r="A128" s="107" t="s">
        <v>485</v>
      </c>
      <c r="B128" s="116" t="s">
        <v>499</v>
      </c>
      <c r="C128" s="109" t="s">
        <v>565</v>
      </c>
      <c r="D128" s="158">
        <v>0</v>
      </c>
      <c r="E128" s="158">
        <v>0</v>
      </c>
      <c r="F128" s="158">
        <v>0</v>
      </c>
      <c r="G128" s="158">
        <v>0</v>
      </c>
      <c r="H128" s="158">
        <v>0</v>
      </c>
      <c r="I128" s="158">
        <v>-4165.4315425558498</v>
      </c>
      <c r="J128" s="158">
        <v>-7827.6543217505878</v>
      </c>
      <c r="K128" s="158">
        <v>-8798.2985086573117</v>
      </c>
      <c r="L128" s="107"/>
      <c r="N128" s="107"/>
      <c r="O128" s="107"/>
      <c r="P128" s="107"/>
      <c r="Q128" s="107"/>
      <c r="R128" s="107"/>
      <c r="S128" s="107"/>
      <c r="T128" s="107"/>
      <c r="U128" s="107"/>
    </row>
    <row r="129" spans="1:21" x14ac:dyDescent="0.25">
      <c r="A129" s="107"/>
      <c r="B129" s="112" t="s">
        <v>487</v>
      </c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N129" s="107"/>
      <c r="O129" s="107"/>
      <c r="P129" s="107"/>
      <c r="Q129" s="107"/>
      <c r="R129" s="107"/>
      <c r="S129" s="107"/>
      <c r="T129" s="107"/>
      <c r="U129" s="107"/>
    </row>
    <row r="130" spans="1:21" x14ac:dyDescent="0.25">
      <c r="A130" s="107" t="s">
        <v>488</v>
      </c>
      <c r="B130" s="116" t="s">
        <v>494</v>
      </c>
      <c r="C130" s="109" t="s">
        <v>565</v>
      </c>
      <c r="D130" s="131">
        <v>0</v>
      </c>
      <c r="E130" s="131">
        <v>0</v>
      </c>
      <c r="F130" s="131">
        <v>0</v>
      </c>
      <c r="G130" s="131">
        <v>0</v>
      </c>
      <c r="H130" s="131">
        <v>0</v>
      </c>
      <c r="I130" s="131">
        <v>0</v>
      </c>
      <c r="J130" s="131">
        <v>-908.02677820096903</v>
      </c>
      <c r="K130" s="131">
        <v>-1942.574939976208</v>
      </c>
      <c r="L130" s="107"/>
      <c r="N130" s="107"/>
      <c r="O130" s="107"/>
      <c r="P130" s="107"/>
      <c r="Q130" s="107"/>
      <c r="R130" s="107"/>
      <c r="S130" s="107"/>
      <c r="T130" s="107"/>
      <c r="U130" s="107"/>
    </row>
    <row r="131" spans="1:21" x14ac:dyDescent="0.25">
      <c r="A131" s="107" t="s">
        <v>489</v>
      </c>
      <c r="B131" s="116" t="s">
        <v>495</v>
      </c>
      <c r="C131" s="109" t="s">
        <v>565</v>
      </c>
      <c r="D131" s="131">
        <v>0</v>
      </c>
      <c r="E131" s="131">
        <v>0</v>
      </c>
      <c r="F131" s="131">
        <v>0</v>
      </c>
      <c r="G131" s="131">
        <v>0</v>
      </c>
      <c r="H131" s="131">
        <v>0</v>
      </c>
      <c r="I131" s="131">
        <v>-908.02677820096903</v>
      </c>
      <c r="J131" s="131">
        <v>-1034.5481617752391</v>
      </c>
      <c r="K131" s="131">
        <v>-351.42949799460018</v>
      </c>
      <c r="L131" s="107"/>
      <c r="N131" s="107"/>
      <c r="O131" s="107"/>
      <c r="P131" s="107"/>
      <c r="Q131" s="107"/>
      <c r="R131" s="107"/>
      <c r="S131" s="107"/>
      <c r="T131" s="107"/>
      <c r="U131" s="107"/>
    </row>
    <row r="132" spans="1:21" x14ac:dyDescent="0.25">
      <c r="A132" s="107" t="s">
        <v>490</v>
      </c>
      <c r="B132" s="116" t="s">
        <v>496</v>
      </c>
      <c r="C132" s="109" t="s">
        <v>565</v>
      </c>
      <c r="D132" s="131">
        <v>0</v>
      </c>
      <c r="E132" s="131">
        <v>0</v>
      </c>
      <c r="F132" s="131">
        <v>0</v>
      </c>
      <c r="G132" s="131">
        <v>0</v>
      </c>
      <c r="H132" s="131">
        <v>0</v>
      </c>
      <c r="I132" s="131">
        <v>0</v>
      </c>
      <c r="J132" s="131">
        <v>0</v>
      </c>
      <c r="K132" s="131">
        <v>0</v>
      </c>
      <c r="L132" s="107"/>
      <c r="N132" s="107"/>
      <c r="O132" s="107"/>
      <c r="P132" s="107"/>
      <c r="Q132" s="107"/>
      <c r="R132" s="107"/>
      <c r="S132" s="107"/>
      <c r="T132" s="107"/>
      <c r="U132" s="107"/>
    </row>
    <row r="133" spans="1:21" x14ac:dyDescent="0.25">
      <c r="A133" s="107" t="s">
        <v>491</v>
      </c>
      <c r="B133" s="116" t="s">
        <v>497</v>
      </c>
      <c r="C133" s="109" t="s">
        <v>565</v>
      </c>
      <c r="D133" s="131">
        <v>0</v>
      </c>
      <c r="E133" s="131">
        <v>0</v>
      </c>
      <c r="F133" s="131">
        <v>0</v>
      </c>
      <c r="G133" s="131">
        <v>0</v>
      </c>
      <c r="H133" s="131">
        <v>0</v>
      </c>
      <c r="I133" s="131">
        <v>0</v>
      </c>
      <c r="J133" s="131">
        <v>0</v>
      </c>
      <c r="K133" s="131">
        <v>0</v>
      </c>
      <c r="L133" s="107"/>
      <c r="N133" s="107"/>
      <c r="O133" s="107"/>
      <c r="P133" s="107"/>
      <c r="Q133" s="107"/>
      <c r="R133" s="107"/>
      <c r="S133" s="107"/>
      <c r="T133" s="107"/>
      <c r="U133" s="107"/>
    </row>
    <row r="134" spans="1:21" ht="30" x14ac:dyDescent="0.25">
      <c r="A134" s="107" t="s">
        <v>492</v>
      </c>
      <c r="B134" s="116" t="s">
        <v>498</v>
      </c>
      <c r="C134" s="109" t="s">
        <v>565</v>
      </c>
      <c r="D134" s="131">
        <v>0</v>
      </c>
      <c r="E134" s="131">
        <v>0</v>
      </c>
      <c r="F134" s="131">
        <v>0</v>
      </c>
      <c r="G134" s="131">
        <v>0</v>
      </c>
      <c r="H134" s="131">
        <v>0</v>
      </c>
      <c r="I134" s="131">
        <v>0</v>
      </c>
      <c r="J134" s="131">
        <v>0</v>
      </c>
      <c r="K134" s="131">
        <v>0</v>
      </c>
      <c r="L134" s="107"/>
      <c r="N134" s="107"/>
      <c r="O134" s="107"/>
      <c r="P134" s="107"/>
      <c r="Q134" s="107"/>
      <c r="R134" s="107"/>
      <c r="S134" s="107"/>
      <c r="T134" s="107"/>
      <c r="U134" s="107"/>
    </row>
    <row r="135" spans="1:21" x14ac:dyDescent="0.25">
      <c r="A135" s="107" t="s">
        <v>493</v>
      </c>
      <c r="B135" s="116" t="s">
        <v>499</v>
      </c>
      <c r="C135" s="109" t="s">
        <v>565</v>
      </c>
      <c r="D135" s="131">
        <v>0</v>
      </c>
      <c r="E135" s="131">
        <v>0</v>
      </c>
      <c r="F135" s="131">
        <v>0</v>
      </c>
      <c r="G135" s="131">
        <v>0</v>
      </c>
      <c r="H135" s="131">
        <v>0</v>
      </c>
      <c r="I135" s="131">
        <v>-908.02677820096903</v>
      </c>
      <c r="J135" s="131">
        <v>-1942.574939976208</v>
      </c>
      <c r="K135" s="131">
        <v>-2294.0044379708083</v>
      </c>
      <c r="L135" s="107"/>
      <c r="N135" s="107"/>
      <c r="O135" s="107"/>
      <c r="P135" s="107"/>
      <c r="Q135" s="107"/>
      <c r="R135" s="107"/>
      <c r="S135" s="107"/>
      <c r="T135" s="107"/>
      <c r="U135" s="107"/>
    </row>
    <row r="136" spans="1:21" x14ac:dyDescent="0.25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N136" s="107"/>
      <c r="O136" s="107"/>
      <c r="P136" s="107"/>
      <c r="Q136" s="107"/>
      <c r="R136" s="107"/>
      <c r="S136" s="107"/>
      <c r="T136" s="107"/>
      <c r="U136" s="107"/>
    </row>
    <row r="137" spans="1:21" x14ac:dyDescent="0.25">
      <c r="A137" s="107"/>
      <c r="B137" s="117" t="s">
        <v>626</v>
      </c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N137" s="107"/>
      <c r="O137" s="107"/>
      <c r="P137" s="107"/>
      <c r="Q137" s="107"/>
      <c r="R137" s="107"/>
      <c r="S137" s="107"/>
      <c r="T137" s="107"/>
      <c r="U137" s="107"/>
    </row>
    <row r="138" spans="1:21" x14ac:dyDescent="0.25">
      <c r="A138" s="107"/>
      <c r="B138" s="112" t="s">
        <v>486</v>
      </c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N138" s="107"/>
      <c r="O138" s="107"/>
      <c r="P138" s="107"/>
      <c r="Q138" s="107"/>
      <c r="R138" s="107"/>
      <c r="S138" s="107"/>
      <c r="T138" s="107"/>
      <c r="U138" s="107"/>
    </row>
    <row r="139" spans="1:21" x14ac:dyDescent="0.25">
      <c r="A139" s="107" t="s">
        <v>480</v>
      </c>
      <c r="B139" s="116" t="s">
        <v>494</v>
      </c>
      <c r="C139" s="109" t="s">
        <v>565</v>
      </c>
      <c r="D139" s="158">
        <v>-8814.307272261367</v>
      </c>
      <c r="E139" s="158">
        <v>0</v>
      </c>
      <c r="F139" s="158">
        <v>0</v>
      </c>
      <c r="G139" s="158">
        <v>-12448</v>
      </c>
      <c r="H139" s="158">
        <v>-89357.112006729993</v>
      </c>
      <c r="I139" s="158">
        <v>-105406.23894218999</v>
      </c>
      <c r="J139" s="158">
        <v>-97179.522297189978</v>
      </c>
      <c r="K139" s="156">
        <v>-216162.83989008999</v>
      </c>
      <c r="L139" s="107"/>
      <c r="N139" s="107"/>
      <c r="O139" s="107"/>
      <c r="P139" s="107"/>
      <c r="Q139" s="107"/>
      <c r="R139" s="107"/>
      <c r="S139" s="107"/>
      <c r="T139" s="107"/>
      <c r="U139" s="107"/>
    </row>
    <row r="140" spans="1:21" x14ac:dyDescent="0.25">
      <c r="A140" s="107" t="s">
        <v>481</v>
      </c>
      <c r="B140" s="116" t="s">
        <v>495</v>
      </c>
      <c r="C140" s="109" t="s">
        <v>565</v>
      </c>
      <c r="D140" s="158">
        <v>-110.89125679999999</v>
      </c>
      <c r="E140" s="158">
        <v>0</v>
      </c>
      <c r="F140" s="158">
        <v>-12448</v>
      </c>
      <c r="G140" s="158">
        <v>-76909.112006729993</v>
      </c>
      <c r="H140" s="158">
        <v>-21412.597168053202</v>
      </c>
      <c r="I140" s="158">
        <v>-3289.3409999999999</v>
      </c>
      <c r="J140" s="158">
        <v>-127195.3792329</v>
      </c>
      <c r="K140" s="156">
        <v>-1877.5806077080333</v>
      </c>
      <c r="L140" s="107"/>
      <c r="N140" s="107"/>
      <c r="O140" s="107"/>
      <c r="P140" s="107"/>
      <c r="Q140" s="107"/>
      <c r="R140" s="107"/>
      <c r="S140" s="107"/>
      <c r="T140" s="107"/>
      <c r="U140" s="107"/>
    </row>
    <row r="141" spans="1:21" x14ac:dyDescent="0.25">
      <c r="A141" s="107" t="s">
        <v>482</v>
      </c>
      <c r="B141" s="116" t="s">
        <v>496</v>
      </c>
      <c r="C141" s="109" t="s">
        <v>565</v>
      </c>
      <c r="D141" s="158">
        <v>0</v>
      </c>
      <c r="E141" s="158">
        <v>0</v>
      </c>
      <c r="F141" s="158">
        <v>0</v>
      </c>
      <c r="G141" s="158">
        <v>0</v>
      </c>
      <c r="H141" s="158">
        <v>5363.4702325931994</v>
      </c>
      <c r="I141" s="158">
        <v>9566.9012320500005</v>
      </c>
      <c r="J141" s="158">
        <v>8212.0616399999999</v>
      </c>
      <c r="K141" s="156">
        <v>8283.4740000000002</v>
      </c>
      <c r="L141" s="107"/>
      <c r="N141" s="107"/>
      <c r="O141" s="107"/>
      <c r="P141" s="107"/>
      <c r="Q141" s="107"/>
      <c r="R141" s="107"/>
      <c r="S141" s="107"/>
      <c r="T141" s="107"/>
      <c r="U141" s="107"/>
    </row>
    <row r="142" spans="1:21" x14ac:dyDescent="0.25">
      <c r="A142" s="107" t="s">
        <v>483</v>
      </c>
      <c r="B142" s="116" t="s">
        <v>497</v>
      </c>
      <c r="C142" s="109" t="s">
        <v>565</v>
      </c>
      <c r="D142" s="158">
        <v>8925.1985290613666</v>
      </c>
      <c r="E142" s="158">
        <v>0</v>
      </c>
      <c r="F142" s="158">
        <v>0</v>
      </c>
      <c r="G142" s="158">
        <v>0</v>
      </c>
      <c r="H142" s="158">
        <v>0</v>
      </c>
      <c r="I142" s="158">
        <v>1949.1564129499995</v>
      </c>
      <c r="J142" s="158">
        <v>0</v>
      </c>
      <c r="K142" s="156">
        <v>43192.067925000003</v>
      </c>
      <c r="L142" s="107"/>
      <c r="N142" s="107"/>
      <c r="O142" s="107"/>
      <c r="P142" s="107"/>
      <c r="Q142" s="107"/>
      <c r="R142" s="107"/>
      <c r="S142" s="107"/>
      <c r="T142" s="107"/>
      <c r="U142" s="107"/>
    </row>
    <row r="143" spans="1:21" ht="30" x14ac:dyDescent="0.25">
      <c r="A143" s="107" t="s">
        <v>484</v>
      </c>
      <c r="B143" s="116" t="s">
        <v>498</v>
      </c>
      <c r="C143" s="109" t="s">
        <v>565</v>
      </c>
      <c r="D143" s="158">
        <v>0</v>
      </c>
      <c r="E143" s="158">
        <v>0</v>
      </c>
      <c r="F143" s="158">
        <v>0</v>
      </c>
      <c r="G143" s="158">
        <v>0</v>
      </c>
      <c r="H143" s="158">
        <v>0</v>
      </c>
      <c r="I143" s="158">
        <v>0</v>
      </c>
      <c r="J143" s="158">
        <v>0</v>
      </c>
      <c r="K143" s="156">
        <v>0</v>
      </c>
      <c r="L143" s="107"/>
      <c r="N143" s="107"/>
      <c r="O143" s="107"/>
      <c r="P143" s="107"/>
      <c r="Q143" s="107"/>
      <c r="R143" s="107"/>
      <c r="S143" s="107"/>
      <c r="T143" s="107"/>
      <c r="U143" s="107"/>
    </row>
    <row r="144" spans="1:21" x14ac:dyDescent="0.25">
      <c r="A144" s="107" t="s">
        <v>485</v>
      </c>
      <c r="B144" s="116" t="s">
        <v>499</v>
      </c>
      <c r="C144" s="109" t="s">
        <v>565</v>
      </c>
      <c r="D144" s="158">
        <v>0</v>
      </c>
      <c r="E144" s="158">
        <v>0</v>
      </c>
      <c r="F144" s="158">
        <v>-12448</v>
      </c>
      <c r="G144" s="158">
        <v>-89357.112006729993</v>
      </c>
      <c r="H144" s="158">
        <v>-105406.23894219</v>
      </c>
      <c r="I144" s="158">
        <v>-97179.522297189978</v>
      </c>
      <c r="J144" s="158">
        <v>-216162.83989008996</v>
      </c>
      <c r="K144" s="156">
        <v>-166564.87857279801</v>
      </c>
      <c r="L144" s="107"/>
      <c r="N144" s="107"/>
      <c r="O144" s="107"/>
      <c r="P144" s="107"/>
      <c r="Q144" s="107"/>
      <c r="R144" s="107"/>
      <c r="S144" s="107"/>
      <c r="T144" s="107"/>
      <c r="U144" s="107"/>
    </row>
    <row r="145" spans="1:21" x14ac:dyDescent="0.25">
      <c r="A145" s="107"/>
      <c r="B145" s="112" t="s">
        <v>487</v>
      </c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N145" s="107"/>
      <c r="O145" s="107"/>
      <c r="P145" s="107"/>
      <c r="Q145" s="107"/>
      <c r="R145" s="107"/>
      <c r="S145" s="107"/>
      <c r="T145" s="107"/>
      <c r="U145" s="107"/>
    </row>
    <row r="146" spans="1:21" x14ac:dyDescent="0.25">
      <c r="A146" s="107" t="s">
        <v>488</v>
      </c>
      <c r="B146" s="116" t="s">
        <v>494</v>
      </c>
      <c r="C146" s="109" t="s">
        <v>565</v>
      </c>
      <c r="D146" s="156">
        <v>0</v>
      </c>
      <c r="E146" s="156">
        <v>0</v>
      </c>
      <c r="F146" s="156">
        <v>0</v>
      </c>
      <c r="G146" s="156">
        <v>0</v>
      </c>
      <c r="H146" s="156">
        <v>0</v>
      </c>
      <c r="I146" s="156">
        <v>0</v>
      </c>
      <c r="J146" s="156">
        <v>0</v>
      </c>
      <c r="K146" s="156">
        <v>0</v>
      </c>
      <c r="L146" s="107"/>
      <c r="N146" s="107"/>
      <c r="O146" s="107"/>
      <c r="P146" s="107"/>
      <c r="Q146" s="107"/>
      <c r="R146" s="107"/>
      <c r="S146" s="107"/>
      <c r="T146" s="107"/>
      <c r="U146" s="107"/>
    </row>
    <row r="147" spans="1:21" x14ac:dyDescent="0.25">
      <c r="A147" s="107" t="s">
        <v>489</v>
      </c>
      <c r="B147" s="116" t="s">
        <v>495</v>
      </c>
      <c r="C147" s="109" t="s">
        <v>565</v>
      </c>
      <c r="D147" s="156">
        <v>0</v>
      </c>
      <c r="E147" s="156">
        <v>0</v>
      </c>
      <c r="F147" s="156">
        <v>0</v>
      </c>
      <c r="G147" s="156">
        <v>0</v>
      </c>
      <c r="H147" s="156">
        <v>0</v>
      </c>
      <c r="I147" s="156">
        <v>0</v>
      </c>
      <c r="J147" s="156">
        <v>0</v>
      </c>
      <c r="K147" s="156">
        <v>0</v>
      </c>
      <c r="L147" s="107"/>
      <c r="N147" s="107"/>
      <c r="O147" s="107"/>
      <c r="P147" s="107"/>
      <c r="Q147" s="107"/>
      <c r="R147" s="107"/>
      <c r="S147" s="107"/>
      <c r="T147" s="107"/>
      <c r="U147" s="107"/>
    </row>
    <row r="148" spans="1:21" x14ac:dyDescent="0.25">
      <c r="A148" s="107" t="s">
        <v>490</v>
      </c>
      <c r="B148" s="116" t="s">
        <v>496</v>
      </c>
      <c r="C148" s="109" t="s">
        <v>565</v>
      </c>
      <c r="D148" s="156">
        <v>0</v>
      </c>
      <c r="E148" s="156">
        <v>0</v>
      </c>
      <c r="F148" s="156">
        <v>0</v>
      </c>
      <c r="G148" s="156">
        <v>0</v>
      </c>
      <c r="H148" s="156">
        <v>0</v>
      </c>
      <c r="I148" s="156">
        <v>0</v>
      </c>
      <c r="J148" s="156">
        <v>0</v>
      </c>
      <c r="K148" s="156">
        <v>0</v>
      </c>
      <c r="L148" s="107"/>
      <c r="N148" s="107"/>
      <c r="O148" s="107"/>
      <c r="P148" s="107"/>
      <c r="Q148" s="107"/>
      <c r="R148" s="107"/>
      <c r="S148" s="107"/>
      <c r="T148" s="107"/>
      <c r="U148" s="107"/>
    </row>
    <row r="149" spans="1:21" x14ac:dyDescent="0.25">
      <c r="A149" s="107" t="s">
        <v>491</v>
      </c>
      <c r="B149" s="116" t="s">
        <v>497</v>
      </c>
      <c r="C149" s="109" t="s">
        <v>565</v>
      </c>
      <c r="D149" s="156">
        <v>0</v>
      </c>
      <c r="E149" s="156">
        <v>0</v>
      </c>
      <c r="F149" s="156">
        <v>0</v>
      </c>
      <c r="G149" s="156">
        <v>0</v>
      </c>
      <c r="H149" s="156">
        <v>0</v>
      </c>
      <c r="I149" s="156">
        <v>0</v>
      </c>
      <c r="J149" s="156">
        <v>0</v>
      </c>
      <c r="K149" s="156">
        <v>0</v>
      </c>
      <c r="L149" s="107"/>
      <c r="N149" s="107"/>
      <c r="O149" s="107"/>
      <c r="P149" s="107"/>
      <c r="Q149" s="107"/>
      <c r="R149" s="107"/>
      <c r="S149" s="107"/>
      <c r="T149" s="107"/>
      <c r="U149" s="107"/>
    </row>
    <row r="150" spans="1:21" ht="30" x14ac:dyDescent="0.25">
      <c r="A150" s="107" t="s">
        <v>492</v>
      </c>
      <c r="B150" s="116" t="s">
        <v>498</v>
      </c>
      <c r="C150" s="109" t="s">
        <v>565</v>
      </c>
      <c r="D150" s="156">
        <v>0</v>
      </c>
      <c r="E150" s="156">
        <v>0</v>
      </c>
      <c r="F150" s="156">
        <v>0</v>
      </c>
      <c r="G150" s="156">
        <v>0</v>
      </c>
      <c r="H150" s="156">
        <v>0</v>
      </c>
      <c r="I150" s="156">
        <v>0</v>
      </c>
      <c r="J150" s="156">
        <v>0</v>
      </c>
      <c r="K150" s="156">
        <v>0</v>
      </c>
      <c r="L150" s="107"/>
      <c r="N150" s="107"/>
      <c r="O150" s="107"/>
      <c r="P150" s="107"/>
      <c r="Q150" s="107"/>
      <c r="R150" s="107"/>
      <c r="S150" s="107"/>
      <c r="T150" s="107"/>
      <c r="U150" s="107"/>
    </row>
    <row r="151" spans="1:21" x14ac:dyDescent="0.25">
      <c r="A151" s="107" t="s">
        <v>493</v>
      </c>
      <c r="B151" s="116" t="s">
        <v>499</v>
      </c>
      <c r="C151" s="109" t="s">
        <v>565</v>
      </c>
      <c r="D151" s="156">
        <v>0</v>
      </c>
      <c r="E151" s="156">
        <v>0</v>
      </c>
      <c r="F151" s="156">
        <v>0</v>
      </c>
      <c r="G151" s="156">
        <v>0</v>
      </c>
      <c r="H151" s="156">
        <v>0</v>
      </c>
      <c r="I151" s="156">
        <v>0</v>
      </c>
      <c r="J151" s="156">
        <v>0</v>
      </c>
      <c r="K151" s="156">
        <v>0</v>
      </c>
      <c r="L151" s="107"/>
      <c r="N151" s="107"/>
      <c r="O151" s="107"/>
      <c r="P151" s="107"/>
      <c r="Q151" s="107"/>
      <c r="R151" s="107"/>
      <c r="S151" s="107"/>
      <c r="T151" s="107"/>
      <c r="U151" s="107"/>
    </row>
    <row r="152" spans="1:21" x14ac:dyDescent="0.25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N152" s="107"/>
      <c r="O152" s="107"/>
      <c r="P152" s="107"/>
      <c r="Q152" s="107"/>
      <c r="R152" s="107"/>
      <c r="S152" s="107"/>
      <c r="T152" s="107"/>
      <c r="U152" s="107"/>
    </row>
    <row r="153" spans="1:21" x14ac:dyDescent="0.25">
      <c r="A153" s="107"/>
      <c r="B153" s="117" t="s">
        <v>627</v>
      </c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N153" s="107"/>
      <c r="O153" s="107"/>
      <c r="P153" s="107"/>
      <c r="Q153" s="107"/>
      <c r="R153" s="107"/>
      <c r="S153" s="107"/>
      <c r="T153" s="107"/>
      <c r="U153" s="107"/>
    </row>
    <row r="154" spans="1:21" x14ac:dyDescent="0.25">
      <c r="A154" s="107"/>
      <c r="B154" s="112" t="s">
        <v>486</v>
      </c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N154" s="107"/>
      <c r="O154" s="107"/>
      <c r="P154" s="107"/>
      <c r="Q154" s="107"/>
      <c r="R154" s="107"/>
      <c r="S154" s="107"/>
      <c r="T154" s="107"/>
      <c r="U154" s="107"/>
    </row>
    <row r="155" spans="1:21" x14ac:dyDescent="0.25">
      <c r="A155" s="107" t="s">
        <v>480</v>
      </c>
      <c r="B155" s="116" t="s">
        <v>494</v>
      </c>
      <c r="C155" s="109" t="s">
        <v>565</v>
      </c>
      <c r="D155" s="156">
        <v>-1540.0000000000002</v>
      </c>
      <c r="E155" s="156">
        <v>-4394.4800000000005</v>
      </c>
      <c r="F155" s="156">
        <v>-8105.2909800000016</v>
      </c>
      <c r="G155" s="156">
        <v>-2782.9879800000017</v>
      </c>
      <c r="H155" s="156">
        <v>-1920.9879800000017</v>
      </c>
      <c r="I155" s="156">
        <v>-14326.987980000002</v>
      </c>
      <c r="J155" s="156">
        <v>-8403.4059600000019</v>
      </c>
      <c r="K155" s="156">
        <v>-7317.6452600000011</v>
      </c>
      <c r="L155" s="107"/>
      <c r="N155" s="107"/>
      <c r="O155" s="107"/>
      <c r="P155" s="107"/>
      <c r="Q155" s="107"/>
      <c r="R155" s="107"/>
      <c r="S155" s="107"/>
      <c r="T155" s="107"/>
      <c r="U155" s="107"/>
    </row>
    <row r="156" spans="1:21" x14ac:dyDescent="0.25">
      <c r="A156" s="107" t="s">
        <v>481</v>
      </c>
      <c r="B156" s="116" t="s">
        <v>495</v>
      </c>
      <c r="C156" s="109" t="s">
        <v>565</v>
      </c>
      <c r="D156" s="156">
        <v>-3306.0527400000001</v>
      </c>
      <c r="E156" s="156">
        <v>-4275.0573700000004</v>
      </c>
      <c r="F156" s="156">
        <v>-95.697000000000003</v>
      </c>
      <c r="G156" s="156">
        <v>0</v>
      </c>
      <c r="H156" s="156">
        <v>-13500</v>
      </c>
      <c r="I156" s="156">
        <v>-3061.26</v>
      </c>
      <c r="J156" s="156">
        <v>-402.50360000000012</v>
      </c>
      <c r="K156" s="156">
        <v>0</v>
      </c>
      <c r="L156" s="107"/>
      <c r="N156" s="107"/>
      <c r="O156" s="107"/>
      <c r="P156" s="107"/>
      <c r="Q156" s="107"/>
      <c r="R156" s="107"/>
      <c r="S156" s="107"/>
      <c r="T156" s="107"/>
      <c r="U156" s="107"/>
    </row>
    <row r="157" spans="1:21" x14ac:dyDescent="0.25">
      <c r="A157" s="107" t="s">
        <v>482</v>
      </c>
      <c r="B157" s="116" t="s">
        <v>496</v>
      </c>
      <c r="C157" s="109" t="s">
        <v>565</v>
      </c>
      <c r="D157" s="156">
        <v>451.57273999999995</v>
      </c>
      <c r="E157" s="158">
        <v>420.06938999999988</v>
      </c>
      <c r="F157" s="158">
        <v>5288</v>
      </c>
      <c r="G157" s="156">
        <v>862</v>
      </c>
      <c r="H157" s="156">
        <v>1082</v>
      </c>
      <c r="I157" s="156">
        <v>8984.8420199999982</v>
      </c>
      <c r="J157" s="156">
        <v>1488.2643000000003</v>
      </c>
      <c r="K157" s="156">
        <v>2438.5788299999999</v>
      </c>
      <c r="L157" s="107"/>
      <c r="N157" s="107"/>
      <c r="O157" s="107"/>
      <c r="P157" s="107"/>
      <c r="Q157" s="107"/>
      <c r="R157" s="107"/>
      <c r="S157" s="107"/>
      <c r="T157" s="107"/>
      <c r="U157" s="107"/>
    </row>
    <row r="158" spans="1:21" x14ac:dyDescent="0.25">
      <c r="A158" s="107" t="s">
        <v>483</v>
      </c>
      <c r="B158" s="116" t="s">
        <v>497</v>
      </c>
      <c r="C158" s="109" t="s">
        <v>565</v>
      </c>
      <c r="D158" s="156">
        <v>0</v>
      </c>
      <c r="E158" s="158">
        <v>144.17699999999999</v>
      </c>
      <c r="F158" s="156">
        <v>130</v>
      </c>
      <c r="G158" s="156">
        <v>0</v>
      </c>
      <c r="H158" s="156">
        <v>12</v>
      </c>
      <c r="I158" s="156">
        <v>0</v>
      </c>
      <c r="J158" s="156">
        <v>0</v>
      </c>
      <c r="K158" s="156">
        <v>232.53846999999996</v>
      </c>
      <c r="L158" s="107"/>
      <c r="N158" s="107"/>
      <c r="O158" s="107"/>
      <c r="P158" s="107"/>
      <c r="Q158" s="107"/>
      <c r="R158" s="107"/>
      <c r="S158" s="107"/>
      <c r="T158" s="107"/>
      <c r="U158" s="107"/>
    </row>
    <row r="159" spans="1:21" ht="30" x14ac:dyDescent="0.25">
      <c r="A159" s="107" t="s">
        <v>484</v>
      </c>
      <c r="B159" s="116" t="s">
        <v>498</v>
      </c>
      <c r="C159" s="109" t="s">
        <v>565</v>
      </c>
      <c r="D159" s="156">
        <v>0</v>
      </c>
      <c r="E159" s="156">
        <v>0</v>
      </c>
      <c r="F159" s="156">
        <v>0</v>
      </c>
      <c r="G159" s="156">
        <v>0</v>
      </c>
      <c r="H159" s="156">
        <v>0</v>
      </c>
      <c r="I159" s="156">
        <v>0</v>
      </c>
      <c r="J159" s="156">
        <v>0</v>
      </c>
      <c r="K159" s="156">
        <v>0</v>
      </c>
      <c r="L159" s="107"/>
      <c r="N159" s="107"/>
      <c r="O159" s="107"/>
      <c r="P159" s="107"/>
      <c r="Q159" s="107"/>
      <c r="R159" s="107"/>
      <c r="S159" s="107"/>
      <c r="T159" s="107"/>
      <c r="U159" s="107"/>
    </row>
    <row r="160" spans="1:21" x14ac:dyDescent="0.25">
      <c r="A160" s="107" t="s">
        <v>485</v>
      </c>
      <c r="B160" s="116" t="s">
        <v>499</v>
      </c>
      <c r="C160" s="109" t="s">
        <v>565</v>
      </c>
      <c r="D160" s="156">
        <v>-4394.4800000000005</v>
      </c>
      <c r="E160" s="156">
        <v>-8105.2909800000016</v>
      </c>
      <c r="F160" s="156">
        <v>-2782.9879800000017</v>
      </c>
      <c r="G160" s="156">
        <v>-1920.9879800000017</v>
      </c>
      <c r="H160" s="156">
        <v>-14326.987980000002</v>
      </c>
      <c r="I160" s="156">
        <v>-8403.4059600000019</v>
      </c>
      <c r="J160" s="156">
        <v>-7317.6452600000011</v>
      </c>
      <c r="K160" s="156">
        <v>-4646.5279600000013</v>
      </c>
      <c r="L160" s="107"/>
      <c r="N160" s="107"/>
      <c r="O160" s="107"/>
      <c r="P160" s="107"/>
      <c r="Q160" s="107"/>
      <c r="R160" s="107"/>
      <c r="S160" s="107"/>
      <c r="T160" s="107"/>
      <c r="U160" s="107"/>
    </row>
    <row r="161" spans="1:21" x14ac:dyDescent="0.25">
      <c r="A161" s="107"/>
      <c r="B161" s="112" t="s">
        <v>487</v>
      </c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N161" s="107"/>
      <c r="O161" s="107"/>
      <c r="P161" s="107"/>
      <c r="Q161" s="107"/>
      <c r="R161" s="107"/>
      <c r="S161" s="107"/>
      <c r="T161" s="107"/>
      <c r="U161" s="107"/>
    </row>
    <row r="162" spans="1:21" x14ac:dyDescent="0.25">
      <c r="A162" s="107" t="s">
        <v>488</v>
      </c>
      <c r="B162" s="116" t="s">
        <v>494</v>
      </c>
      <c r="C162" s="109" t="s">
        <v>565</v>
      </c>
      <c r="D162" s="156">
        <v>0</v>
      </c>
      <c r="E162" s="156">
        <v>0</v>
      </c>
      <c r="F162" s="156">
        <v>0</v>
      </c>
      <c r="G162" s="156">
        <v>0</v>
      </c>
      <c r="H162" s="156">
        <v>0</v>
      </c>
      <c r="I162" s="156">
        <v>0</v>
      </c>
      <c r="J162" s="156">
        <v>0</v>
      </c>
      <c r="K162" s="156">
        <v>0</v>
      </c>
      <c r="L162" s="107"/>
      <c r="N162" s="107"/>
      <c r="O162" s="107"/>
      <c r="P162" s="107"/>
      <c r="Q162" s="107"/>
      <c r="R162" s="107"/>
      <c r="S162" s="107"/>
      <c r="T162" s="107"/>
      <c r="U162" s="107"/>
    </row>
    <row r="163" spans="1:21" x14ac:dyDescent="0.25">
      <c r="A163" s="107" t="s">
        <v>489</v>
      </c>
      <c r="B163" s="116" t="s">
        <v>495</v>
      </c>
      <c r="C163" s="109" t="s">
        <v>565</v>
      </c>
      <c r="D163" s="156">
        <v>0</v>
      </c>
      <c r="E163" s="156">
        <v>0</v>
      </c>
      <c r="F163" s="156">
        <v>0</v>
      </c>
      <c r="G163" s="156">
        <v>0</v>
      </c>
      <c r="H163" s="156">
        <v>0</v>
      </c>
      <c r="I163" s="156">
        <v>0</v>
      </c>
      <c r="J163" s="156">
        <v>0</v>
      </c>
      <c r="K163" s="156">
        <v>0</v>
      </c>
      <c r="L163" s="107"/>
      <c r="N163" s="107"/>
      <c r="O163" s="107"/>
      <c r="P163" s="107"/>
      <c r="Q163" s="107"/>
      <c r="R163" s="107"/>
      <c r="S163" s="107"/>
      <c r="T163" s="107"/>
      <c r="U163" s="107"/>
    </row>
    <row r="164" spans="1:21" x14ac:dyDescent="0.25">
      <c r="A164" s="107" t="s">
        <v>490</v>
      </c>
      <c r="B164" s="116" t="s">
        <v>496</v>
      </c>
      <c r="C164" s="109" t="s">
        <v>565</v>
      </c>
      <c r="D164" s="156">
        <v>0</v>
      </c>
      <c r="E164" s="156">
        <v>0</v>
      </c>
      <c r="F164" s="156">
        <v>0</v>
      </c>
      <c r="G164" s="156">
        <v>0</v>
      </c>
      <c r="H164" s="156">
        <v>0</v>
      </c>
      <c r="I164" s="156">
        <v>0</v>
      </c>
      <c r="J164" s="156">
        <v>0</v>
      </c>
      <c r="K164" s="156">
        <v>0</v>
      </c>
      <c r="L164" s="107"/>
      <c r="N164" s="107"/>
      <c r="O164" s="107"/>
      <c r="P164" s="107"/>
      <c r="Q164" s="107"/>
      <c r="R164" s="107"/>
      <c r="S164" s="107"/>
      <c r="T164" s="107"/>
      <c r="U164" s="107"/>
    </row>
    <row r="165" spans="1:21" x14ac:dyDescent="0.25">
      <c r="A165" s="107" t="s">
        <v>491</v>
      </c>
      <c r="B165" s="116" t="s">
        <v>497</v>
      </c>
      <c r="C165" s="109" t="s">
        <v>565</v>
      </c>
      <c r="D165" s="156">
        <v>0</v>
      </c>
      <c r="E165" s="156">
        <v>0</v>
      </c>
      <c r="F165" s="156">
        <v>0</v>
      </c>
      <c r="G165" s="156">
        <v>0</v>
      </c>
      <c r="H165" s="156">
        <v>0</v>
      </c>
      <c r="I165" s="156">
        <v>0</v>
      </c>
      <c r="J165" s="156">
        <v>0</v>
      </c>
      <c r="K165" s="156">
        <v>0</v>
      </c>
      <c r="L165" s="107"/>
      <c r="N165" s="107"/>
      <c r="O165" s="107"/>
      <c r="P165" s="107"/>
      <c r="Q165" s="107"/>
      <c r="R165" s="107"/>
      <c r="S165" s="107"/>
      <c r="T165" s="107"/>
      <c r="U165" s="107"/>
    </row>
    <row r="166" spans="1:21" ht="30" x14ac:dyDescent="0.25">
      <c r="A166" s="107" t="s">
        <v>492</v>
      </c>
      <c r="B166" s="116" t="s">
        <v>498</v>
      </c>
      <c r="C166" s="109" t="s">
        <v>565</v>
      </c>
      <c r="D166" s="156">
        <v>0</v>
      </c>
      <c r="E166" s="156">
        <v>0</v>
      </c>
      <c r="F166" s="156">
        <v>0</v>
      </c>
      <c r="G166" s="156">
        <v>0</v>
      </c>
      <c r="H166" s="156">
        <v>0</v>
      </c>
      <c r="I166" s="156">
        <v>0</v>
      </c>
      <c r="J166" s="156">
        <v>0</v>
      </c>
      <c r="K166" s="156">
        <v>0</v>
      </c>
      <c r="L166" s="107"/>
      <c r="N166" s="107"/>
      <c r="O166" s="107"/>
      <c r="P166" s="107"/>
      <c r="Q166" s="107"/>
      <c r="R166" s="107"/>
      <c r="S166" s="107"/>
      <c r="T166" s="107"/>
      <c r="U166" s="107"/>
    </row>
    <row r="167" spans="1:21" x14ac:dyDescent="0.25">
      <c r="A167" s="107" t="s">
        <v>493</v>
      </c>
      <c r="B167" s="116" t="s">
        <v>499</v>
      </c>
      <c r="C167" s="109" t="s">
        <v>565</v>
      </c>
      <c r="D167" s="156">
        <v>0</v>
      </c>
      <c r="E167" s="156">
        <v>0</v>
      </c>
      <c r="F167" s="156">
        <v>0</v>
      </c>
      <c r="G167" s="156">
        <v>0</v>
      </c>
      <c r="H167" s="156">
        <v>0</v>
      </c>
      <c r="I167" s="156">
        <v>0</v>
      </c>
      <c r="J167" s="156">
        <v>0</v>
      </c>
      <c r="K167" s="156">
        <v>0</v>
      </c>
      <c r="L167" s="107"/>
      <c r="N167" s="107"/>
      <c r="O167" s="107"/>
      <c r="P167" s="107"/>
      <c r="Q167" s="107"/>
      <c r="R167" s="107"/>
      <c r="S167" s="107"/>
      <c r="T167" s="107"/>
      <c r="U167" s="107"/>
    </row>
    <row r="168" spans="1:21" x14ac:dyDescent="0.25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N168" s="107"/>
      <c r="O168" s="107"/>
      <c r="P168" s="107"/>
      <c r="Q168" s="107"/>
      <c r="R168" s="107"/>
      <c r="S168" s="107"/>
      <c r="T168" s="107"/>
      <c r="U168" s="107"/>
    </row>
    <row r="169" spans="1:21" ht="15.75" x14ac:dyDescent="0.25">
      <c r="A169" s="107"/>
      <c r="B169" s="114" t="s">
        <v>514</v>
      </c>
      <c r="C169" s="107"/>
      <c r="D169" s="118" t="s">
        <v>457</v>
      </c>
      <c r="E169" s="107"/>
      <c r="F169" s="107"/>
      <c r="G169" s="107"/>
      <c r="H169" s="107"/>
      <c r="I169" s="107"/>
      <c r="J169" s="107"/>
      <c r="K169" s="107"/>
      <c r="L169" s="107"/>
      <c r="N169" s="107"/>
      <c r="O169" s="107"/>
      <c r="P169" s="107"/>
      <c r="Q169" s="107"/>
      <c r="R169" s="107"/>
      <c r="S169" s="107"/>
      <c r="T169" s="107"/>
      <c r="U169" s="107"/>
    </row>
    <row r="170" spans="1:21" ht="30" x14ac:dyDescent="0.25">
      <c r="A170" s="107"/>
      <c r="B170" s="107"/>
      <c r="C170" s="107"/>
      <c r="D170" s="119">
        <v>2006</v>
      </c>
      <c r="E170" s="119">
        <v>2007</v>
      </c>
      <c r="F170" s="119">
        <v>2008</v>
      </c>
      <c r="G170" s="119">
        <v>2009</v>
      </c>
      <c r="H170" s="119">
        <v>2010</v>
      </c>
      <c r="I170" s="119">
        <v>2011</v>
      </c>
      <c r="J170" s="119">
        <v>2012</v>
      </c>
      <c r="K170" s="119">
        <v>2013</v>
      </c>
      <c r="L170" s="120" t="s">
        <v>377</v>
      </c>
      <c r="N170" s="107"/>
      <c r="O170" s="107"/>
      <c r="P170" s="107"/>
      <c r="Q170" s="107"/>
      <c r="R170" s="107"/>
      <c r="S170" s="107"/>
      <c r="T170" s="107"/>
      <c r="U170" s="107"/>
    </row>
    <row r="171" spans="1:21" x14ac:dyDescent="0.25">
      <c r="A171" s="107" t="s">
        <v>479</v>
      </c>
      <c r="B171" s="115" t="s">
        <v>256</v>
      </c>
      <c r="C171" s="109" t="s">
        <v>565</v>
      </c>
      <c r="D171" s="159">
        <v>1193.2395527381441</v>
      </c>
      <c r="E171" s="159">
        <v>1235.8918231479804</v>
      </c>
      <c r="F171" s="159">
        <v>1264.7172884109077</v>
      </c>
      <c r="G171" s="159">
        <v>1319.7659199894138</v>
      </c>
      <c r="H171" s="159">
        <v>1351.6034539925085</v>
      </c>
      <c r="I171" s="159">
        <v>1403.9564351790339</v>
      </c>
      <c r="J171" s="159">
        <v>1462.5670651099481</v>
      </c>
      <c r="K171" s="159">
        <v>1535.7034246575347</v>
      </c>
      <c r="L171" s="107"/>
    </row>
    <row r="172" spans="1:21" x14ac:dyDescent="0.25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</row>
    <row r="173" spans="1:21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</row>
    <row r="174" spans="1:21" x14ac:dyDescent="0.25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</row>
    <row r="175" spans="1:21" x14ac:dyDescent="0.25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</row>
    <row r="176" spans="1:21" x14ac:dyDescent="0.25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</row>
    <row r="177" spans="1:12" x14ac:dyDescent="0.25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</row>
    <row r="178" spans="1:12" x14ac:dyDescent="0.25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</row>
    <row r="179" spans="1:12" x14ac:dyDescent="0.25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</row>
    <row r="180" spans="1:12" x14ac:dyDescent="0.25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</row>
    <row r="181" spans="1:12" x14ac:dyDescent="0.25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</row>
    <row r="182" spans="1:12" x14ac:dyDescent="0.25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</row>
    <row r="183" spans="1:12" x14ac:dyDescent="0.25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</row>
    <row r="184" spans="1:12" x14ac:dyDescent="0.25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</row>
    <row r="185" spans="1:12" x14ac:dyDescent="0.25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</row>
    <row r="186" spans="1:12" x14ac:dyDescent="0.25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</row>
    <row r="187" spans="1:12" x14ac:dyDescent="0.25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</row>
    <row r="188" spans="1:12" x14ac:dyDescent="0.25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</row>
    <row r="189" spans="1:12" x14ac:dyDescent="0.25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</row>
    <row r="190" spans="1:12" x14ac:dyDescent="0.25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</row>
    <row r="191" spans="1:12" x14ac:dyDescent="0.25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</row>
    <row r="192" spans="1:12" x14ac:dyDescent="0.25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</row>
    <row r="193" spans="1:12" x14ac:dyDescent="0.25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</row>
    <row r="194" spans="1:12" x14ac:dyDescent="0.25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</row>
    <row r="195" spans="1:12" x14ac:dyDescent="0.25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</row>
    <row r="196" spans="1:12" x14ac:dyDescent="0.25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</row>
    <row r="197" spans="1:12" x14ac:dyDescent="0.25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</row>
    <row r="198" spans="1:12" x14ac:dyDescent="0.25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</row>
    <row r="199" spans="1:12" x14ac:dyDescent="0.25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</row>
    <row r="200" spans="1:12" x14ac:dyDescent="0.25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</row>
    <row r="201" spans="1:12" x14ac:dyDescent="0.25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</row>
    <row r="202" spans="1:12" x14ac:dyDescent="0.25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</row>
    <row r="203" spans="1:12" x14ac:dyDescent="0.25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</row>
    <row r="204" spans="1:12" x14ac:dyDescent="0.25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</row>
    <row r="205" spans="1:12" x14ac:dyDescent="0.25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</row>
    <row r="275" ht="54.75" customHeight="1" x14ac:dyDescent="0.25"/>
    <row r="277" ht="57.75" customHeight="1" x14ac:dyDescent="0.25"/>
    <row r="278" ht="15" customHeight="1" x14ac:dyDescent="0.25"/>
    <row r="307" ht="68.25" customHeight="1" x14ac:dyDescent="0.25"/>
    <row r="308" ht="15.75" customHeight="1" x14ac:dyDescent="0.25"/>
    <row r="309" ht="15" customHeight="1" x14ac:dyDescent="0.25"/>
    <row r="310" ht="15" customHeight="1" x14ac:dyDescent="0.25"/>
    <row r="311" ht="75.75" customHeight="1" x14ac:dyDescent="0.25"/>
    <row r="320" ht="36" customHeight="1" x14ac:dyDescent="0.25"/>
    <row r="321" ht="32.25" customHeight="1" x14ac:dyDescent="0.25"/>
    <row r="322" ht="15" customHeight="1" x14ac:dyDescent="0.25"/>
  </sheetData>
  <mergeCells count="2">
    <mergeCell ref="B19:K19"/>
    <mergeCell ref="B35:K35"/>
  </mergeCells>
  <phoneticPr fontId="11" type="noConversion"/>
  <pageMargins left="0.25" right="0.25" top="0.75" bottom="0.75" header="0.3" footer="0.3"/>
  <pageSetup paperSize="9" scale="28" fitToWidth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40"/>
  <sheetViews>
    <sheetView topLeftCell="I1" zoomScale="75" zoomScaleNormal="75" workbookViewId="0">
      <selection activeCell="L8" sqref="L8"/>
    </sheetView>
  </sheetViews>
  <sheetFormatPr defaultRowHeight="15" x14ac:dyDescent="0.25"/>
  <cols>
    <col min="1" max="1" width="15.7109375" customWidth="1"/>
    <col min="2" max="2" width="68.140625" bestFit="1" customWidth="1"/>
    <col min="4" max="4" width="15.5703125" customWidth="1"/>
    <col min="5" max="11" width="15.7109375" bestFit="1" customWidth="1"/>
    <col min="12" max="12" width="21.28515625" customWidth="1"/>
    <col min="13" max="13" width="4.7109375" customWidth="1"/>
    <col min="14" max="14" width="15.5703125" customWidth="1"/>
    <col min="15" max="21" width="15.7109375" bestFit="1" customWidth="1"/>
    <col min="22" max="22" width="21.28515625" customWidth="1"/>
    <col min="23" max="23" width="4.7109375" customWidth="1"/>
    <col min="24" max="31" width="9.140625" customWidth="1"/>
    <col min="32" max="32" width="21.28515625" customWidth="1"/>
    <col min="33" max="33" width="4.7109375" customWidth="1"/>
    <col min="49" max="49" width="11.5703125" bestFit="1" customWidth="1"/>
  </cols>
  <sheetData>
    <row r="1" spans="1:62" ht="15.75" x14ac:dyDescent="0.25">
      <c r="B1" s="6" t="s">
        <v>74</v>
      </c>
    </row>
    <row r="2" spans="1:62" x14ac:dyDescent="0.25">
      <c r="L2" s="71"/>
    </row>
    <row r="3" spans="1:62" x14ac:dyDescent="0.25">
      <c r="B3" s="1" t="s">
        <v>66</v>
      </c>
      <c r="D3" s="1" t="s">
        <v>0</v>
      </c>
      <c r="N3" s="1" t="s">
        <v>1</v>
      </c>
      <c r="X3" s="1" t="s">
        <v>70</v>
      </c>
    </row>
    <row r="4" spans="1:62" ht="90" x14ac:dyDescent="0.25">
      <c r="B4" s="1" t="s">
        <v>236</v>
      </c>
      <c r="D4" s="55">
        <v>2006</v>
      </c>
      <c r="E4" s="55">
        <v>2007</v>
      </c>
      <c r="F4" s="55">
        <v>2008</v>
      </c>
      <c r="G4" s="55">
        <v>2009</v>
      </c>
      <c r="H4" s="55">
        <v>2010</v>
      </c>
      <c r="I4" s="55">
        <v>2011</v>
      </c>
      <c r="J4" s="55">
        <v>2012</v>
      </c>
      <c r="K4" s="55">
        <v>2013</v>
      </c>
      <c r="L4" s="97" t="s">
        <v>377</v>
      </c>
      <c r="N4" s="55">
        <v>2006</v>
      </c>
      <c r="O4" s="55">
        <v>2007</v>
      </c>
      <c r="P4" s="55">
        <v>2008</v>
      </c>
      <c r="Q4" s="55">
        <v>2009</v>
      </c>
      <c r="R4" s="55">
        <v>2010</v>
      </c>
      <c r="S4" s="55">
        <v>2011</v>
      </c>
      <c r="T4" s="55">
        <v>2012</v>
      </c>
      <c r="U4" s="55">
        <v>2013</v>
      </c>
      <c r="V4" s="97" t="s">
        <v>377</v>
      </c>
      <c r="X4" s="55">
        <v>2006</v>
      </c>
      <c r="Y4" s="55">
        <v>2007</v>
      </c>
      <c r="Z4" s="55">
        <v>2008</v>
      </c>
      <c r="AA4" s="55">
        <v>2009</v>
      </c>
      <c r="AB4" s="55">
        <v>2010</v>
      </c>
      <c r="AC4" s="55">
        <v>2011</v>
      </c>
      <c r="AD4" s="55">
        <v>2012</v>
      </c>
      <c r="AE4" s="55">
        <v>2013</v>
      </c>
      <c r="AF4" s="97" t="s">
        <v>377</v>
      </c>
      <c r="AH4" s="55">
        <v>2006</v>
      </c>
      <c r="AI4" s="55">
        <v>2007</v>
      </c>
      <c r="AJ4" s="55">
        <v>2008</v>
      </c>
      <c r="AK4" s="55">
        <v>2009</v>
      </c>
      <c r="AL4" s="55">
        <v>2010</v>
      </c>
      <c r="AM4" s="55">
        <v>2011</v>
      </c>
      <c r="AN4" s="55">
        <v>2012</v>
      </c>
      <c r="AO4" s="55">
        <v>2013</v>
      </c>
      <c r="AP4" s="97" t="s">
        <v>377</v>
      </c>
      <c r="AR4" s="55">
        <v>2006</v>
      </c>
      <c r="AS4" s="55">
        <v>2007</v>
      </c>
      <c r="AT4" s="55">
        <v>2008</v>
      </c>
      <c r="AU4" s="55">
        <v>2009</v>
      </c>
      <c r="AV4" s="55">
        <v>2010</v>
      </c>
      <c r="AW4" s="55">
        <v>2011</v>
      </c>
      <c r="AX4" s="55">
        <v>2012</v>
      </c>
      <c r="AY4" s="55">
        <v>2013</v>
      </c>
      <c r="AZ4" s="97"/>
      <c r="BB4" s="55">
        <v>2006</v>
      </c>
      <c r="BC4" s="55">
        <v>2007</v>
      </c>
      <c r="BD4" s="55">
        <v>2008</v>
      </c>
      <c r="BE4" s="55">
        <v>2009</v>
      </c>
      <c r="BF4" s="55">
        <v>2010</v>
      </c>
      <c r="BG4" s="55">
        <v>2011</v>
      </c>
      <c r="BH4" s="55">
        <v>2012</v>
      </c>
      <c r="BI4" s="55">
        <v>2013</v>
      </c>
      <c r="BJ4" s="97" t="s">
        <v>377</v>
      </c>
    </row>
    <row r="5" spans="1:62" x14ac:dyDescent="0.25">
      <c r="A5" s="1" t="s">
        <v>64</v>
      </c>
      <c r="B5" s="1" t="s">
        <v>2</v>
      </c>
      <c r="C5" s="1" t="s">
        <v>3</v>
      </c>
    </row>
    <row r="6" spans="1:62" ht="15.75" x14ac:dyDescent="0.25">
      <c r="B6" s="19" t="s">
        <v>515</v>
      </c>
      <c r="C6" s="11"/>
    </row>
    <row r="7" spans="1:62" x14ac:dyDescent="0.25">
      <c r="A7" s="2"/>
      <c r="B7" s="15" t="s">
        <v>33</v>
      </c>
      <c r="C7" s="45"/>
      <c r="D7" s="53"/>
      <c r="E7" s="53"/>
      <c r="F7" s="53"/>
      <c r="G7" s="53"/>
      <c r="H7" s="53"/>
      <c r="I7" s="53"/>
      <c r="J7" s="53"/>
      <c r="K7" s="53"/>
      <c r="L7" s="53"/>
      <c r="M7" s="16"/>
      <c r="N7" s="53"/>
      <c r="O7" s="53"/>
      <c r="P7" s="53"/>
      <c r="Q7" s="53"/>
      <c r="R7" s="53"/>
      <c r="S7" s="53"/>
      <c r="T7" s="53"/>
      <c r="U7" s="53"/>
      <c r="V7" s="53"/>
      <c r="W7" s="16"/>
      <c r="X7" s="53"/>
      <c r="Y7" s="53"/>
      <c r="Z7" s="53"/>
      <c r="AA7" s="53"/>
      <c r="AB7" s="53"/>
      <c r="AC7" s="53"/>
      <c r="AD7" s="53"/>
      <c r="AE7" s="53"/>
      <c r="AF7" s="53"/>
      <c r="AG7" s="16"/>
    </row>
    <row r="8" spans="1:62" x14ac:dyDescent="0.25">
      <c r="A8" s="2" t="s">
        <v>273</v>
      </c>
      <c r="B8" s="18" t="s">
        <v>34</v>
      </c>
      <c r="C8" s="45" t="s">
        <v>565</v>
      </c>
      <c r="D8" s="152">
        <v>2551658.7267925474</v>
      </c>
      <c r="E8" s="152">
        <v>2839369.5598199512</v>
      </c>
      <c r="F8" s="152">
        <v>3236121.0804709401</v>
      </c>
      <c r="G8" s="152">
        <v>3644704.2338866303</v>
      </c>
      <c r="H8" s="152">
        <v>4235477.3012725161</v>
      </c>
      <c r="I8" s="152">
        <v>4725790.2241608128</v>
      </c>
      <c r="J8" s="152">
        <v>5292327.8421623604</v>
      </c>
      <c r="K8" s="152">
        <v>5978086.9657733236</v>
      </c>
      <c r="L8" s="107"/>
      <c r="M8" s="107"/>
      <c r="N8" s="152">
        <v>2638975.5132721029</v>
      </c>
      <c r="O8" s="152">
        <v>2921099.6325957328</v>
      </c>
      <c r="P8" s="152">
        <v>3325507.9254211984</v>
      </c>
      <c r="Q8" s="152">
        <v>3742381.1557620689</v>
      </c>
      <c r="R8" s="152">
        <v>4319421.4906851184</v>
      </c>
      <c r="S8" s="152">
        <v>4820600.6523457076</v>
      </c>
      <c r="T8" s="152">
        <v>5383948.1388875572</v>
      </c>
      <c r="U8" s="152">
        <v>6065991.0179442028</v>
      </c>
      <c r="V8" s="107"/>
      <c r="W8" s="107"/>
      <c r="X8" s="156">
        <v>0</v>
      </c>
      <c r="Y8" s="156">
        <v>0</v>
      </c>
      <c r="Z8" s="156">
        <v>0</v>
      </c>
      <c r="AA8" s="156">
        <v>0</v>
      </c>
      <c r="AB8" s="156">
        <v>0</v>
      </c>
      <c r="AC8" s="156">
        <v>0</v>
      </c>
      <c r="AD8" s="156">
        <v>0</v>
      </c>
      <c r="AE8" s="156">
        <v>0</v>
      </c>
      <c r="AF8" s="16"/>
      <c r="AG8" s="16"/>
      <c r="AH8" s="134">
        <v>0</v>
      </c>
      <c r="AI8" s="134">
        <v>0</v>
      </c>
      <c r="AJ8" s="134">
        <v>0</v>
      </c>
      <c r="AK8" s="134">
        <v>0</v>
      </c>
      <c r="AL8" s="134">
        <v>0</v>
      </c>
      <c r="AM8" s="134">
        <v>0</v>
      </c>
      <c r="AN8" s="134">
        <v>0</v>
      </c>
      <c r="AO8" s="134">
        <v>0</v>
      </c>
      <c r="AP8" s="134">
        <v>0</v>
      </c>
      <c r="AQ8" s="134"/>
      <c r="AR8" s="134">
        <v>0</v>
      </c>
      <c r="AS8" s="134">
        <v>0</v>
      </c>
      <c r="AT8" s="134">
        <v>0</v>
      </c>
      <c r="AU8" s="134">
        <v>0</v>
      </c>
      <c r="AV8" s="134">
        <v>0</v>
      </c>
      <c r="AW8" s="134">
        <v>0</v>
      </c>
      <c r="AX8" s="134">
        <v>0</v>
      </c>
      <c r="AY8" s="134">
        <v>0</v>
      </c>
      <c r="AZ8" s="134"/>
      <c r="BA8" s="134"/>
      <c r="BB8" s="134">
        <v>0</v>
      </c>
      <c r="BC8" s="134">
        <v>0</v>
      </c>
      <c r="BD8" s="134">
        <v>0</v>
      </c>
      <c r="BE8" s="134">
        <v>0</v>
      </c>
      <c r="BF8" s="134">
        <v>0</v>
      </c>
      <c r="BG8" s="134">
        <v>0</v>
      </c>
      <c r="BH8" s="134">
        <v>0</v>
      </c>
      <c r="BI8" s="134">
        <v>0</v>
      </c>
    </row>
    <row r="9" spans="1:62" x14ac:dyDescent="0.25">
      <c r="A9" s="2" t="s">
        <v>274</v>
      </c>
      <c r="B9" s="18" t="s">
        <v>35</v>
      </c>
      <c r="C9" s="45" t="s">
        <v>565</v>
      </c>
      <c r="D9" s="152">
        <v>68096.952936095797</v>
      </c>
      <c r="E9" s="152">
        <v>100470.73236995057</v>
      </c>
      <c r="F9" s="152">
        <v>75478.042693198731</v>
      </c>
      <c r="G9" s="152">
        <v>158640.97251010174</v>
      </c>
      <c r="H9" s="152">
        <v>77090.440793674788</v>
      </c>
      <c r="I9" s="152">
        <v>134459.39711238764</v>
      </c>
      <c r="J9" s="152">
        <v>179374.95872927265</v>
      </c>
      <c r="K9" s="152">
        <v>105380.53074903174</v>
      </c>
      <c r="L9" s="107"/>
      <c r="M9" s="107"/>
      <c r="N9" s="152">
        <v>70427.204641386968</v>
      </c>
      <c r="O9" s="152">
        <v>103362.74064694036</v>
      </c>
      <c r="P9" s="152">
        <v>77562.867065216386</v>
      </c>
      <c r="Q9" s="152">
        <v>162892.50044864957</v>
      </c>
      <c r="R9" s="152">
        <v>78618.319260156204</v>
      </c>
      <c r="S9" s="152">
        <v>137156.96776385719</v>
      </c>
      <c r="T9" s="152">
        <v>182480.28164840586</v>
      </c>
      <c r="U9" s="152">
        <v>106930.0859371359</v>
      </c>
      <c r="V9" s="107"/>
      <c r="W9" s="107"/>
      <c r="X9" s="156">
        <v>0</v>
      </c>
      <c r="Y9" s="156">
        <v>0</v>
      </c>
      <c r="Z9" s="156">
        <v>0</v>
      </c>
      <c r="AA9" s="156">
        <v>0</v>
      </c>
      <c r="AB9" s="156">
        <v>0</v>
      </c>
      <c r="AC9" s="156">
        <v>0</v>
      </c>
      <c r="AD9" s="156">
        <v>0</v>
      </c>
      <c r="AE9" s="156">
        <v>0</v>
      </c>
      <c r="AF9" s="16"/>
      <c r="AG9" s="16"/>
      <c r="AH9" s="134">
        <v>0</v>
      </c>
      <c r="AI9" s="134">
        <v>0</v>
      </c>
      <c r="AJ9" s="134">
        <v>0</v>
      </c>
      <c r="AK9" s="134">
        <v>0</v>
      </c>
      <c r="AL9" s="134">
        <v>0</v>
      </c>
      <c r="AM9" s="134">
        <v>0</v>
      </c>
      <c r="AN9" s="134">
        <v>0</v>
      </c>
      <c r="AO9" s="134">
        <v>0</v>
      </c>
      <c r="AP9" s="134">
        <v>0</v>
      </c>
      <c r="AQ9" s="134"/>
      <c r="AR9" s="134">
        <v>0</v>
      </c>
      <c r="AS9" s="134">
        <v>0</v>
      </c>
      <c r="AT9" s="134">
        <v>0</v>
      </c>
      <c r="AU9" s="134">
        <v>0</v>
      </c>
      <c r="AV9" s="134">
        <v>0</v>
      </c>
      <c r="AW9" s="134">
        <v>0</v>
      </c>
      <c r="AX9" s="134">
        <v>0</v>
      </c>
      <c r="AY9" s="134">
        <v>0</v>
      </c>
      <c r="AZ9" s="134"/>
      <c r="BA9" s="134"/>
      <c r="BB9" s="134">
        <v>0</v>
      </c>
      <c r="BC9" s="134">
        <v>0</v>
      </c>
      <c r="BD9" s="134">
        <v>0</v>
      </c>
      <c r="BE9" s="134">
        <v>0</v>
      </c>
      <c r="BF9" s="134">
        <v>0</v>
      </c>
      <c r="BG9" s="134">
        <v>0</v>
      </c>
      <c r="BH9" s="134">
        <v>0</v>
      </c>
      <c r="BI9" s="134">
        <v>0</v>
      </c>
    </row>
    <row r="10" spans="1:62" x14ac:dyDescent="0.25">
      <c r="A10" s="2" t="s">
        <v>275</v>
      </c>
      <c r="B10" s="18" t="s">
        <v>36</v>
      </c>
      <c r="C10" s="45" t="s">
        <v>565</v>
      </c>
      <c r="D10" s="158">
        <v>-144797.46879202937</v>
      </c>
      <c r="E10" s="158">
        <v>-161489.02237662522</v>
      </c>
      <c r="F10" s="158">
        <v>-186763.11479156825</v>
      </c>
      <c r="G10" s="158">
        <v>-213120.53535783163</v>
      </c>
      <c r="H10" s="158">
        <v>-251161.21299550109</v>
      </c>
      <c r="I10" s="158">
        <v>-281644.9904020133</v>
      </c>
      <c r="J10" s="158">
        <v>-255775.8771628479</v>
      </c>
      <c r="K10" s="158">
        <v>-291970.30433921784</v>
      </c>
      <c r="L10" s="107"/>
      <c r="M10" s="107"/>
      <c r="N10" s="158">
        <v>-155020.68381281049</v>
      </c>
      <c r="O10" s="158">
        <v>-172168.83262351961</v>
      </c>
      <c r="P10" s="158">
        <v>-198579.0916749048</v>
      </c>
      <c r="Q10" s="158">
        <v>-226090.96108615652</v>
      </c>
      <c r="R10" s="158">
        <v>-265772.97403769265</v>
      </c>
      <c r="S10" s="158">
        <v>-297642.71438824403</v>
      </c>
      <c r="T10" s="158">
        <v>-271892.83257672703</v>
      </c>
      <c r="U10" s="158">
        <v>-309155.56735501881</v>
      </c>
      <c r="V10" s="107"/>
      <c r="W10" s="107"/>
      <c r="X10" s="156">
        <v>0</v>
      </c>
      <c r="Y10" s="156">
        <v>0</v>
      </c>
      <c r="Z10" s="156">
        <v>0</v>
      </c>
      <c r="AA10" s="156">
        <v>0</v>
      </c>
      <c r="AB10" s="156">
        <v>0</v>
      </c>
      <c r="AC10" s="156">
        <v>0</v>
      </c>
      <c r="AD10" s="156">
        <v>0</v>
      </c>
      <c r="AE10" s="156">
        <v>0</v>
      </c>
      <c r="AF10" s="16"/>
      <c r="AG10" s="16"/>
      <c r="AH10" s="134">
        <v>0</v>
      </c>
      <c r="AI10" s="134">
        <v>0</v>
      </c>
      <c r="AJ10" s="134">
        <v>0</v>
      </c>
      <c r="AK10" s="134">
        <v>0</v>
      </c>
      <c r="AL10" s="134">
        <v>0</v>
      </c>
      <c r="AM10" s="134">
        <v>0</v>
      </c>
      <c r="AN10" s="134">
        <v>0</v>
      </c>
      <c r="AO10" s="134">
        <v>0</v>
      </c>
      <c r="AP10" s="134">
        <v>0</v>
      </c>
      <c r="AQ10" s="134"/>
      <c r="AR10" s="134">
        <v>0</v>
      </c>
      <c r="AS10" s="134">
        <v>0</v>
      </c>
      <c r="AT10" s="134">
        <v>0</v>
      </c>
      <c r="AU10" s="134">
        <v>0</v>
      </c>
      <c r="AV10" s="134">
        <v>0</v>
      </c>
      <c r="AW10" s="134">
        <v>0</v>
      </c>
      <c r="AX10" s="134">
        <v>0</v>
      </c>
      <c r="AY10" s="134">
        <v>0</v>
      </c>
      <c r="AZ10" s="134"/>
      <c r="BA10" s="134"/>
      <c r="BB10" s="134">
        <v>0</v>
      </c>
      <c r="BC10" s="134">
        <v>0</v>
      </c>
      <c r="BD10" s="134">
        <v>0</v>
      </c>
      <c r="BE10" s="134">
        <v>0</v>
      </c>
      <c r="BF10" s="134">
        <v>0</v>
      </c>
      <c r="BG10" s="134">
        <v>0</v>
      </c>
      <c r="BH10" s="134">
        <v>0</v>
      </c>
      <c r="BI10" s="134">
        <v>0</v>
      </c>
    </row>
    <row r="11" spans="1:62" x14ac:dyDescent="0.25">
      <c r="A11" s="2" t="s">
        <v>276</v>
      </c>
      <c r="B11" s="18" t="s">
        <v>37</v>
      </c>
      <c r="C11" s="45" t="s">
        <v>565</v>
      </c>
      <c r="D11" s="158">
        <v>-76700.515855933569</v>
      </c>
      <c r="E11" s="158">
        <v>-61018.290006674652</v>
      </c>
      <c r="F11" s="158">
        <v>-111285.07209836952</v>
      </c>
      <c r="G11" s="158">
        <v>-54479.562847729889</v>
      </c>
      <c r="H11" s="158">
        <v>-174070.7722018263</v>
      </c>
      <c r="I11" s="158">
        <v>-147185.59328962566</v>
      </c>
      <c r="J11" s="158">
        <v>-76400.918433575251</v>
      </c>
      <c r="K11" s="158">
        <v>-186589.77359018609</v>
      </c>
      <c r="L11" s="107"/>
      <c r="M11" s="107"/>
      <c r="N11" s="158">
        <v>-84593.479171423518</v>
      </c>
      <c r="O11" s="158">
        <v>-68806.09197657925</v>
      </c>
      <c r="P11" s="158">
        <v>-121016.22460968842</v>
      </c>
      <c r="Q11" s="158">
        <v>-63198.460637506942</v>
      </c>
      <c r="R11" s="158">
        <v>-187154.65477753646</v>
      </c>
      <c r="S11" s="158">
        <v>-160485.74662438684</v>
      </c>
      <c r="T11" s="158">
        <v>-89412.550928321172</v>
      </c>
      <c r="U11" s="158">
        <v>-202225.4814178829</v>
      </c>
      <c r="V11" s="107"/>
      <c r="W11" s="107"/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6"/>
      <c r="AG11" s="16"/>
      <c r="AH11" s="134">
        <v>0</v>
      </c>
      <c r="AI11" s="134">
        <v>0</v>
      </c>
      <c r="AJ11" s="134">
        <v>0</v>
      </c>
      <c r="AK11" s="134">
        <v>0</v>
      </c>
      <c r="AL11" s="134">
        <v>0</v>
      </c>
      <c r="AM11" s="134">
        <v>0</v>
      </c>
      <c r="AN11" s="134">
        <v>0</v>
      </c>
      <c r="AO11" s="134">
        <v>0</v>
      </c>
      <c r="AP11" s="134">
        <v>0</v>
      </c>
      <c r="AQ11" s="134"/>
      <c r="AR11" s="134">
        <v>0</v>
      </c>
      <c r="AS11" s="134">
        <v>0</v>
      </c>
      <c r="AT11" s="134">
        <v>0</v>
      </c>
      <c r="AU11" s="134">
        <v>0</v>
      </c>
      <c r="AV11" s="134">
        <v>0</v>
      </c>
      <c r="AW11" s="134">
        <v>0</v>
      </c>
      <c r="AX11" s="134">
        <v>0</v>
      </c>
      <c r="AY11" s="134">
        <v>0</v>
      </c>
      <c r="AZ11" s="134"/>
      <c r="BA11" s="134"/>
      <c r="BB11" s="134">
        <v>0</v>
      </c>
      <c r="BC11" s="134">
        <v>0</v>
      </c>
      <c r="BD11" s="134">
        <v>0</v>
      </c>
      <c r="BE11" s="134">
        <v>0</v>
      </c>
      <c r="BF11" s="134">
        <v>0</v>
      </c>
      <c r="BG11" s="134">
        <v>0</v>
      </c>
      <c r="BH11" s="134">
        <v>0</v>
      </c>
      <c r="BI11" s="134">
        <v>0</v>
      </c>
    </row>
    <row r="12" spans="1:62" x14ac:dyDescent="0.25">
      <c r="A12" s="2" t="s">
        <v>277</v>
      </c>
      <c r="B12" s="18" t="s">
        <v>38</v>
      </c>
      <c r="C12" s="45" t="s">
        <v>565</v>
      </c>
      <c r="D12" s="152">
        <v>371225.19678173616</v>
      </c>
      <c r="E12" s="152">
        <v>464766.04228146106</v>
      </c>
      <c r="F12" s="152">
        <v>527550.65325261815</v>
      </c>
      <c r="G12" s="152">
        <v>637971.36356845207</v>
      </c>
      <c r="H12" s="152">
        <v>673439.12852133834</v>
      </c>
      <c r="I12" s="152">
        <v>727184.83153363678</v>
      </c>
      <c r="J12" s="152">
        <v>775495.1821153512</v>
      </c>
      <c r="K12" s="152">
        <v>656287.79288978584</v>
      </c>
      <c r="L12" s="107"/>
      <c r="M12" s="107"/>
      <c r="N12" s="152">
        <v>373650.42672005476</v>
      </c>
      <c r="O12" s="152">
        <v>480332.78145447234</v>
      </c>
      <c r="P12" s="152">
        <v>545706.02976358426</v>
      </c>
      <c r="Q12" s="152">
        <v>656092.83888064267</v>
      </c>
      <c r="R12" s="152">
        <v>697547.37174750015</v>
      </c>
      <c r="S12" s="152">
        <v>737529.91412577638</v>
      </c>
      <c r="T12" s="152">
        <v>785001.63425093342</v>
      </c>
      <c r="U12" s="152">
        <v>670070.05148048955</v>
      </c>
      <c r="V12" s="107"/>
      <c r="W12" s="107"/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6"/>
      <c r="AG12" s="16"/>
      <c r="AH12" s="134">
        <v>0</v>
      </c>
      <c r="AI12" s="134">
        <v>0</v>
      </c>
      <c r="AJ12" s="134">
        <v>0</v>
      </c>
      <c r="AK12" s="134">
        <v>0</v>
      </c>
      <c r="AL12" s="134">
        <v>0</v>
      </c>
      <c r="AM12" s="134">
        <v>0</v>
      </c>
      <c r="AN12" s="134">
        <v>0</v>
      </c>
      <c r="AO12" s="134">
        <v>0</v>
      </c>
      <c r="AP12" s="134">
        <v>0</v>
      </c>
      <c r="AQ12" s="134"/>
      <c r="AR12" s="134">
        <v>0</v>
      </c>
      <c r="AS12" s="134">
        <v>0</v>
      </c>
      <c r="AT12" s="134">
        <v>0</v>
      </c>
      <c r="AU12" s="134">
        <v>0</v>
      </c>
      <c r="AV12" s="134">
        <v>0</v>
      </c>
      <c r="AW12" s="134">
        <v>0</v>
      </c>
      <c r="AX12" s="134">
        <v>0</v>
      </c>
      <c r="AY12" s="134">
        <v>0</v>
      </c>
      <c r="AZ12" s="134"/>
      <c r="BA12" s="134"/>
      <c r="BB12" s="134">
        <v>0</v>
      </c>
      <c r="BC12" s="134">
        <v>0</v>
      </c>
      <c r="BD12" s="134">
        <v>0</v>
      </c>
      <c r="BE12" s="134">
        <v>0</v>
      </c>
      <c r="BF12" s="134">
        <v>0</v>
      </c>
      <c r="BG12" s="134">
        <v>0</v>
      </c>
      <c r="BH12" s="134">
        <v>0</v>
      </c>
      <c r="BI12" s="134">
        <v>0</v>
      </c>
    </row>
    <row r="13" spans="1:62" x14ac:dyDescent="0.25">
      <c r="A13" s="2" t="s">
        <v>278</v>
      </c>
      <c r="B13" s="18" t="s">
        <v>39</v>
      </c>
      <c r="C13" s="45" t="s">
        <v>565</v>
      </c>
      <c r="D13" s="158">
        <v>-6813.8478983986743</v>
      </c>
      <c r="E13" s="158">
        <v>-6996.231623797823</v>
      </c>
      <c r="F13" s="158">
        <v>-7682.4277385581236</v>
      </c>
      <c r="G13" s="158">
        <v>-6958.2561747691552</v>
      </c>
      <c r="H13" s="158">
        <v>-9055.4334312151641</v>
      </c>
      <c r="I13" s="158">
        <v>-13461.620242464125</v>
      </c>
      <c r="J13" s="158">
        <v>-13335.140070812347</v>
      </c>
      <c r="K13" s="158">
        <v>-14926.482962621847</v>
      </c>
      <c r="L13" s="107"/>
      <c r="M13" s="107"/>
      <c r="N13" s="158">
        <v>-6932.8282250014126</v>
      </c>
      <c r="O13" s="158">
        <v>-7118.3966524277548</v>
      </c>
      <c r="P13" s="158">
        <v>-7816.5748130254597</v>
      </c>
      <c r="Q13" s="158">
        <v>-7079.7580933039262</v>
      </c>
      <c r="R13" s="158">
        <v>-9213.5553093728122</v>
      </c>
      <c r="S13" s="158">
        <v>-13696.680959541012</v>
      </c>
      <c r="T13" s="158">
        <v>-13546.204265965776</v>
      </c>
      <c r="U13" s="158">
        <v>-15372.713738804299</v>
      </c>
      <c r="V13" s="107"/>
      <c r="W13" s="107"/>
      <c r="X13" s="156">
        <v>0</v>
      </c>
      <c r="Y13" s="156">
        <v>0</v>
      </c>
      <c r="Z13" s="156">
        <v>0</v>
      </c>
      <c r="AA13" s="156">
        <v>0</v>
      </c>
      <c r="AB13" s="156">
        <v>0</v>
      </c>
      <c r="AC13" s="156">
        <v>0</v>
      </c>
      <c r="AD13" s="156">
        <v>0</v>
      </c>
      <c r="AE13" s="156">
        <v>0</v>
      </c>
      <c r="AF13" s="16"/>
      <c r="AG13" s="16"/>
      <c r="AH13" s="134">
        <v>0</v>
      </c>
      <c r="AI13" s="134">
        <v>0</v>
      </c>
      <c r="AJ13" s="134">
        <v>0</v>
      </c>
      <c r="AK13" s="134">
        <v>0</v>
      </c>
      <c r="AL13" s="134">
        <v>0</v>
      </c>
      <c r="AM13" s="134">
        <v>0</v>
      </c>
      <c r="AN13" s="134">
        <v>0</v>
      </c>
      <c r="AO13" s="134">
        <v>0</v>
      </c>
      <c r="AP13" s="134">
        <v>0</v>
      </c>
      <c r="AQ13" s="134"/>
      <c r="AR13" s="134">
        <v>0</v>
      </c>
      <c r="AS13" s="134">
        <v>0</v>
      </c>
      <c r="AT13" s="134">
        <v>0</v>
      </c>
      <c r="AU13" s="134">
        <v>0</v>
      </c>
      <c r="AV13" s="134">
        <v>0</v>
      </c>
      <c r="AW13" s="134">
        <v>0</v>
      </c>
      <c r="AX13" s="134">
        <v>0</v>
      </c>
      <c r="AY13" s="134">
        <v>0</v>
      </c>
      <c r="AZ13" s="134"/>
      <c r="BA13" s="134"/>
      <c r="BB13" s="134">
        <v>0</v>
      </c>
      <c r="BC13" s="134">
        <v>0</v>
      </c>
      <c r="BD13" s="134">
        <v>0</v>
      </c>
      <c r="BE13" s="134">
        <v>0</v>
      </c>
      <c r="BF13" s="134">
        <v>0</v>
      </c>
      <c r="BG13" s="134">
        <v>0</v>
      </c>
      <c r="BH13" s="134">
        <v>0</v>
      </c>
      <c r="BI13" s="134">
        <v>0</v>
      </c>
    </row>
    <row r="14" spans="1:62" x14ac:dyDescent="0.25">
      <c r="A14" s="2" t="s">
        <v>279</v>
      </c>
      <c r="B14" s="18" t="s">
        <v>40</v>
      </c>
      <c r="C14" s="45" t="s">
        <v>565</v>
      </c>
      <c r="D14" s="152">
        <v>2839369.5598199512</v>
      </c>
      <c r="E14" s="152">
        <v>3236121.0804709401</v>
      </c>
      <c r="F14" s="152">
        <v>3644704.2338866303</v>
      </c>
      <c r="G14" s="152">
        <v>4221237.7784325834</v>
      </c>
      <c r="H14" s="152">
        <v>4725790.2241608128</v>
      </c>
      <c r="I14" s="152">
        <v>5292327.8421623604</v>
      </c>
      <c r="J14" s="152">
        <v>5978086.9657733236</v>
      </c>
      <c r="K14" s="152">
        <v>6432858.5021103006</v>
      </c>
      <c r="L14" s="107"/>
      <c r="M14" s="107"/>
      <c r="N14" s="152">
        <v>2921099.6325957328</v>
      </c>
      <c r="O14" s="152">
        <v>3325507.9254211984</v>
      </c>
      <c r="P14" s="152">
        <v>3742381.1557620689</v>
      </c>
      <c r="Q14" s="152">
        <v>4328195.7759119002</v>
      </c>
      <c r="R14" s="152">
        <v>4820600.6523457076</v>
      </c>
      <c r="S14" s="152">
        <v>5383948.1388875572</v>
      </c>
      <c r="T14" s="152">
        <v>6065991.0179442028</v>
      </c>
      <c r="U14" s="152">
        <v>6518462.8742680047</v>
      </c>
      <c r="V14" s="107"/>
      <c r="W14" s="107"/>
      <c r="X14" s="156">
        <v>0</v>
      </c>
      <c r="Y14" s="156">
        <v>0</v>
      </c>
      <c r="Z14" s="156">
        <v>0</v>
      </c>
      <c r="AA14" s="156">
        <v>0</v>
      </c>
      <c r="AB14" s="156">
        <v>0</v>
      </c>
      <c r="AC14" s="156">
        <v>0</v>
      </c>
      <c r="AD14" s="156">
        <v>0</v>
      </c>
      <c r="AE14" s="156">
        <v>0</v>
      </c>
      <c r="AF14" s="16"/>
      <c r="AG14" s="16"/>
      <c r="AH14" s="134">
        <v>0</v>
      </c>
      <c r="AI14" s="134">
        <v>0</v>
      </c>
      <c r="AJ14" s="134">
        <v>0</v>
      </c>
      <c r="AK14" s="134">
        <v>0</v>
      </c>
      <c r="AL14" s="134">
        <v>0</v>
      </c>
      <c r="AM14" s="134">
        <v>0</v>
      </c>
      <c r="AN14" s="134">
        <v>0</v>
      </c>
      <c r="AO14" s="134">
        <v>0</v>
      </c>
      <c r="AP14" s="134">
        <v>0</v>
      </c>
      <c r="AQ14" s="134"/>
      <c r="AR14" s="134">
        <v>0</v>
      </c>
      <c r="AS14" s="134">
        <v>0</v>
      </c>
      <c r="AT14" s="134">
        <v>0</v>
      </c>
      <c r="AU14" s="134">
        <v>0</v>
      </c>
      <c r="AV14" s="134">
        <v>0</v>
      </c>
      <c r="AW14" s="134">
        <v>0</v>
      </c>
      <c r="AX14" s="134">
        <v>0</v>
      </c>
      <c r="AY14" s="134">
        <v>0</v>
      </c>
      <c r="AZ14" s="134"/>
      <c r="BA14" s="134"/>
      <c r="BB14" s="134">
        <v>0</v>
      </c>
      <c r="BC14" s="134">
        <v>0</v>
      </c>
      <c r="BD14" s="134">
        <v>0</v>
      </c>
      <c r="BE14" s="134">
        <v>0</v>
      </c>
      <c r="BF14" s="134">
        <v>0</v>
      </c>
      <c r="BG14" s="134">
        <v>0</v>
      </c>
      <c r="BH14" s="134">
        <v>0</v>
      </c>
      <c r="BI14" s="134">
        <v>0</v>
      </c>
    </row>
    <row r="15" spans="1:62" x14ac:dyDescent="0.25">
      <c r="A15" s="2"/>
      <c r="B15" s="18"/>
      <c r="C15" s="45"/>
      <c r="D15" s="129"/>
      <c r="E15" s="129"/>
      <c r="F15" s="129"/>
      <c r="G15" s="129"/>
      <c r="H15" s="129"/>
      <c r="I15" s="129"/>
      <c r="J15" s="129"/>
      <c r="K15" s="129"/>
      <c r="L15" s="109"/>
      <c r="M15" s="109"/>
      <c r="N15" s="129"/>
      <c r="O15" s="129"/>
      <c r="P15" s="129"/>
      <c r="Q15" s="129"/>
      <c r="R15" s="129"/>
      <c r="S15" s="129"/>
      <c r="T15" s="129"/>
      <c r="U15" s="12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45"/>
      <c r="AG15" s="45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</row>
    <row r="16" spans="1:62" ht="15.75" x14ac:dyDescent="0.25">
      <c r="A16" s="2"/>
      <c r="B16" s="20" t="s">
        <v>516</v>
      </c>
      <c r="C16" s="45"/>
      <c r="D16" s="129"/>
      <c r="E16" s="129"/>
      <c r="F16" s="129"/>
      <c r="G16" s="129"/>
      <c r="H16" s="129"/>
      <c r="I16" s="129"/>
      <c r="J16" s="129"/>
      <c r="K16" s="129"/>
      <c r="L16" s="109"/>
      <c r="M16" s="109"/>
      <c r="N16" s="129"/>
      <c r="O16" s="129"/>
      <c r="P16" s="129"/>
      <c r="Q16" s="129"/>
      <c r="R16" s="129"/>
      <c r="S16" s="129"/>
      <c r="T16" s="129"/>
      <c r="U16" s="12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45"/>
      <c r="AG16" s="45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</row>
    <row r="17" spans="1:61" x14ac:dyDescent="0.25">
      <c r="A17" s="2"/>
      <c r="B17" s="10" t="s">
        <v>445</v>
      </c>
      <c r="C17" s="11"/>
      <c r="D17" s="130"/>
      <c r="E17" s="130"/>
      <c r="F17" s="130"/>
      <c r="G17" s="130"/>
      <c r="H17" s="130"/>
      <c r="I17" s="130"/>
      <c r="J17" s="130"/>
      <c r="K17" s="130"/>
      <c r="L17" s="107"/>
      <c r="M17" s="107"/>
      <c r="N17" s="130"/>
      <c r="O17" s="130"/>
      <c r="P17" s="130"/>
      <c r="Q17" s="130"/>
      <c r="R17" s="130"/>
      <c r="S17" s="130"/>
      <c r="T17" s="130"/>
      <c r="U17" s="130"/>
      <c r="V17" s="107"/>
      <c r="W17" s="107"/>
      <c r="X17" s="121"/>
      <c r="Y17" s="121"/>
      <c r="Z17" s="121"/>
      <c r="AA17" s="121"/>
      <c r="AB17" s="121"/>
      <c r="AC17" s="121"/>
      <c r="AD17" s="121"/>
      <c r="AE17" s="121"/>
      <c r="AF17" s="16"/>
      <c r="AG17" s="16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</row>
    <row r="18" spans="1:61" x14ac:dyDescent="0.25">
      <c r="A18" s="2" t="s">
        <v>280</v>
      </c>
      <c r="B18" s="9" t="s">
        <v>34</v>
      </c>
      <c r="C18" s="45" t="s">
        <v>565</v>
      </c>
      <c r="D18" s="128">
        <v>808751.24935811362</v>
      </c>
      <c r="E18" s="128">
        <v>921119.15314772644</v>
      </c>
      <c r="F18" s="128">
        <v>1073449.7067988571</v>
      </c>
      <c r="G18" s="128">
        <v>1216416.465807985</v>
      </c>
      <c r="H18" s="128">
        <v>1475155.6538355676</v>
      </c>
      <c r="I18" s="128">
        <v>1596342.8244017917</v>
      </c>
      <c r="J18" s="128">
        <v>1898009.2444245904</v>
      </c>
      <c r="K18" s="128">
        <v>2248838.4858176196</v>
      </c>
      <c r="L18" s="107"/>
      <c r="M18" s="107"/>
      <c r="N18" s="128">
        <v>808751.24935811362</v>
      </c>
      <c r="O18" s="128">
        <v>921119.15314772644</v>
      </c>
      <c r="P18" s="128">
        <v>1073449.7067988571</v>
      </c>
      <c r="Q18" s="128">
        <v>1216416.465807985</v>
      </c>
      <c r="R18" s="128">
        <v>1475155.6538355676</v>
      </c>
      <c r="S18" s="128">
        <v>1596342.8244017917</v>
      </c>
      <c r="T18" s="128">
        <v>1898009.2444245904</v>
      </c>
      <c r="U18" s="128">
        <v>2248838.4858176196</v>
      </c>
      <c r="V18" s="107"/>
      <c r="W18" s="107"/>
      <c r="X18" s="156">
        <v>0</v>
      </c>
      <c r="Y18" s="156">
        <v>0</v>
      </c>
      <c r="Z18" s="156">
        <v>0</v>
      </c>
      <c r="AA18" s="156">
        <v>0</v>
      </c>
      <c r="AB18" s="156">
        <v>0</v>
      </c>
      <c r="AC18" s="156">
        <v>0</v>
      </c>
      <c r="AD18" s="156">
        <v>0</v>
      </c>
      <c r="AE18" s="156">
        <v>0</v>
      </c>
      <c r="AF18" s="16"/>
      <c r="AG18" s="16"/>
      <c r="AH18" s="134">
        <v>0</v>
      </c>
      <c r="AI18" s="134">
        <v>0</v>
      </c>
      <c r="AJ18" s="134">
        <v>0</v>
      </c>
      <c r="AK18" s="134">
        <v>0</v>
      </c>
      <c r="AL18" s="134">
        <v>0</v>
      </c>
      <c r="AM18" s="134">
        <v>0</v>
      </c>
      <c r="AN18" s="134">
        <v>0</v>
      </c>
      <c r="AO18" s="134">
        <v>0</v>
      </c>
      <c r="AP18" s="134">
        <v>0</v>
      </c>
      <c r="AQ18" s="134"/>
      <c r="AR18" s="134">
        <v>0</v>
      </c>
      <c r="AS18" s="134">
        <v>0</v>
      </c>
      <c r="AT18" s="134">
        <v>0</v>
      </c>
      <c r="AU18" s="134">
        <v>0</v>
      </c>
      <c r="AV18" s="134">
        <v>0</v>
      </c>
      <c r="AW18" s="134">
        <v>0</v>
      </c>
      <c r="AX18" s="134">
        <v>0</v>
      </c>
      <c r="AY18" s="134">
        <v>0</v>
      </c>
      <c r="AZ18" s="134"/>
      <c r="BA18" s="134"/>
      <c r="BB18" s="134">
        <v>0</v>
      </c>
      <c r="BC18" s="134">
        <v>0</v>
      </c>
      <c r="BD18" s="134">
        <v>0</v>
      </c>
      <c r="BE18" s="134">
        <v>0</v>
      </c>
      <c r="BF18" s="134">
        <v>0</v>
      </c>
      <c r="BG18" s="134">
        <v>0</v>
      </c>
      <c r="BH18" s="134">
        <v>0</v>
      </c>
      <c r="BI18" s="134">
        <v>0</v>
      </c>
    </row>
    <row r="19" spans="1:61" x14ac:dyDescent="0.25">
      <c r="A19" s="2" t="s">
        <v>281</v>
      </c>
      <c r="B19" s="9" t="s">
        <v>35</v>
      </c>
      <c r="C19" s="45" t="s">
        <v>565</v>
      </c>
      <c r="D19" s="128">
        <v>22220.25182974324</v>
      </c>
      <c r="E19" s="128">
        <v>33120.196124784561</v>
      </c>
      <c r="F19" s="128">
        <v>24996.525473782855</v>
      </c>
      <c r="G19" s="128">
        <v>52946.269087875226</v>
      </c>
      <c r="H19" s="128">
        <v>26849.488618271906</v>
      </c>
      <c r="I19" s="128">
        <v>47384.814644541751</v>
      </c>
      <c r="J19" s="128">
        <v>66044.17905263188</v>
      </c>
      <c r="K19" s="128">
        <v>40038.261388528845</v>
      </c>
      <c r="L19" s="107"/>
      <c r="M19" s="107"/>
      <c r="N19" s="128">
        <v>22220.25182974324</v>
      </c>
      <c r="O19" s="128">
        <v>33120.196124784561</v>
      </c>
      <c r="P19" s="128">
        <v>24996.525473782855</v>
      </c>
      <c r="Q19" s="128">
        <v>52946.269087875226</v>
      </c>
      <c r="R19" s="128">
        <v>26849.488618271906</v>
      </c>
      <c r="S19" s="128">
        <v>47384.814644541751</v>
      </c>
      <c r="T19" s="128">
        <v>66044.17905263188</v>
      </c>
      <c r="U19" s="128">
        <v>40038.261388528845</v>
      </c>
      <c r="V19" s="107"/>
      <c r="W19" s="107"/>
      <c r="X19" s="156">
        <v>0</v>
      </c>
      <c r="Y19" s="156">
        <v>0</v>
      </c>
      <c r="Z19" s="156">
        <v>0</v>
      </c>
      <c r="AA19" s="156">
        <v>0</v>
      </c>
      <c r="AB19" s="156">
        <v>0</v>
      </c>
      <c r="AC19" s="156">
        <v>0</v>
      </c>
      <c r="AD19" s="156">
        <v>0</v>
      </c>
      <c r="AE19" s="156">
        <v>0</v>
      </c>
      <c r="AF19" s="16"/>
      <c r="AG19" s="16"/>
      <c r="AH19" s="134">
        <v>0</v>
      </c>
      <c r="AI19" s="134">
        <v>0</v>
      </c>
      <c r="AJ19" s="134">
        <v>0</v>
      </c>
      <c r="AK19" s="134">
        <v>0</v>
      </c>
      <c r="AL19" s="134">
        <v>0</v>
      </c>
      <c r="AM19" s="134">
        <v>0</v>
      </c>
      <c r="AN19" s="134">
        <v>0</v>
      </c>
      <c r="AO19" s="134">
        <v>0</v>
      </c>
      <c r="AP19" s="134">
        <v>0</v>
      </c>
      <c r="AQ19" s="134"/>
      <c r="AR19" s="134">
        <v>0</v>
      </c>
      <c r="AS19" s="134">
        <v>0</v>
      </c>
      <c r="AT19" s="134">
        <v>0</v>
      </c>
      <c r="AU19" s="134">
        <v>0</v>
      </c>
      <c r="AV19" s="134">
        <v>0</v>
      </c>
      <c r="AW19" s="134">
        <v>0</v>
      </c>
      <c r="AX19" s="134">
        <v>0</v>
      </c>
      <c r="AY19" s="134">
        <v>0</v>
      </c>
      <c r="AZ19" s="134"/>
      <c r="BA19" s="134"/>
      <c r="BB19" s="134">
        <v>0</v>
      </c>
      <c r="BC19" s="134">
        <v>0</v>
      </c>
      <c r="BD19" s="134">
        <v>0</v>
      </c>
      <c r="BE19" s="134">
        <v>0</v>
      </c>
      <c r="BF19" s="134">
        <v>0</v>
      </c>
      <c r="BG19" s="134">
        <v>0</v>
      </c>
      <c r="BH19" s="134">
        <v>0</v>
      </c>
      <c r="BI19" s="134">
        <v>0</v>
      </c>
    </row>
    <row r="20" spans="1:61" x14ac:dyDescent="0.25">
      <c r="A20" s="2" t="s">
        <v>282</v>
      </c>
      <c r="B20" s="9" t="s">
        <v>36</v>
      </c>
      <c r="C20" s="45" t="s">
        <v>565</v>
      </c>
      <c r="D20" s="131">
        <v>-31501.397017402116</v>
      </c>
      <c r="E20" s="131">
        <v>-34493.110218335969</v>
      </c>
      <c r="F20" s="131">
        <v>-38362.527846724712</v>
      </c>
      <c r="G20" s="131">
        <v>-42272.693512871359</v>
      </c>
      <c r="H20" s="131">
        <v>-47892.05206035907</v>
      </c>
      <c r="I20" s="131">
        <v>-52782.881913958954</v>
      </c>
      <c r="J20" s="131">
        <v>-59835.621784588933</v>
      </c>
      <c r="K20" s="131">
        <v>-67989.176579440275</v>
      </c>
      <c r="L20" s="107"/>
      <c r="M20" s="107"/>
      <c r="N20" s="131">
        <v>-31501.397017402116</v>
      </c>
      <c r="O20" s="131">
        <v>-34493.110218335969</v>
      </c>
      <c r="P20" s="131">
        <v>-38362.527846724712</v>
      </c>
      <c r="Q20" s="131">
        <v>-42272.693512871359</v>
      </c>
      <c r="R20" s="131">
        <v>-47892.05206035907</v>
      </c>
      <c r="S20" s="131">
        <v>-52782.881913958954</v>
      </c>
      <c r="T20" s="131">
        <v>-59835.621784588933</v>
      </c>
      <c r="U20" s="131">
        <v>-67989.176579440275</v>
      </c>
      <c r="V20" s="107"/>
      <c r="W20" s="107"/>
      <c r="X20" s="156">
        <v>0</v>
      </c>
      <c r="Y20" s="156">
        <v>0</v>
      </c>
      <c r="Z20" s="156">
        <v>0</v>
      </c>
      <c r="AA20" s="156">
        <v>0</v>
      </c>
      <c r="AB20" s="156">
        <v>0</v>
      </c>
      <c r="AC20" s="156">
        <v>0</v>
      </c>
      <c r="AD20" s="156">
        <v>0</v>
      </c>
      <c r="AE20" s="156">
        <v>0</v>
      </c>
      <c r="AF20" s="16"/>
      <c r="AG20" s="16"/>
      <c r="AH20" s="134">
        <v>0</v>
      </c>
      <c r="AI20" s="134">
        <v>0</v>
      </c>
      <c r="AJ20" s="134">
        <v>0</v>
      </c>
      <c r="AK20" s="134">
        <v>0</v>
      </c>
      <c r="AL20" s="134">
        <v>0</v>
      </c>
      <c r="AM20" s="134">
        <v>0</v>
      </c>
      <c r="AN20" s="134">
        <v>0</v>
      </c>
      <c r="AO20" s="134">
        <v>0</v>
      </c>
      <c r="AP20" s="134">
        <v>0</v>
      </c>
      <c r="AQ20" s="134"/>
      <c r="AR20" s="134">
        <v>0</v>
      </c>
      <c r="AS20" s="134">
        <v>0</v>
      </c>
      <c r="AT20" s="134">
        <v>0</v>
      </c>
      <c r="AU20" s="134">
        <v>0</v>
      </c>
      <c r="AV20" s="134">
        <v>0</v>
      </c>
      <c r="AW20" s="134">
        <v>0</v>
      </c>
      <c r="AX20" s="134">
        <v>0</v>
      </c>
      <c r="AY20" s="134">
        <v>0</v>
      </c>
      <c r="AZ20" s="134"/>
      <c r="BA20" s="134"/>
      <c r="BB20" s="134">
        <v>0</v>
      </c>
      <c r="BC20" s="134">
        <v>0</v>
      </c>
      <c r="BD20" s="134">
        <v>0</v>
      </c>
      <c r="BE20" s="134">
        <v>0</v>
      </c>
      <c r="BF20" s="134">
        <v>0</v>
      </c>
      <c r="BG20" s="134">
        <v>0</v>
      </c>
      <c r="BH20" s="134">
        <v>0</v>
      </c>
      <c r="BI20" s="134">
        <v>0</v>
      </c>
    </row>
    <row r="21" spans="1:61" x14ac:dyDescent="0.25">
      <c r="A21" s="2" t="s">
        <v>283</v>
      </c>
      <c r="B21" s="9" t="s">
        <v>37</v>
      </c>
      <c r="C21" s="45" t="s">
        <v>565</v>
      </c>
      <c r="D21" s="131">
        <v>-9281.1451876588762</v>
      </c>
      <c r="E21" s="131">
        <v>-1372.9140935514079</v>
      </c>
      <c r="F21" s="131">
        <v>-13366.002372941857</v>
      </c>
      <c r="G21" s="131">
        <v>10673.575575003866</v>
      </c>
      <c r="H21" s="131">
        <v>-21042.563442087165</v>
      </c>
      <c r="I21" s="131">
        <v>-5398.0672694172026</v>
      </c>
      <c r="J21" s="131">
        <v>6208.5572680429468</v>
      </c>
      <c r="K21" s="131">
        <v>-27950.91519091143</v>
      </c>
      <c r="L21" s="107"/>
      <c r="M21" s="107"/>
      <c r="N21" s="131">
        <v>-9281.1451876588762</v>
      </c>
      <c r="O21" s="131">
        <v>-1372.9140935514079</v>
      </c>
      <c r="P21" s="131">
        <v>-13366.002372941857</v>
      </c>
      <c r="Q21" s="131">
        <v>10673.575575003866</v>
      </c>
      <c r="R21" s="131">
        <v>-21042.563442087165</v>
      </c>
      <c r="S21" s="131">
        <v>-5398.0672694172026</v>
      </c>
      <c r="T21" s="131">
        <v>6208.5572680429468</v>
      </c>
      <c r="U21" s="131">
        <v>-27950.91519091143</v>
      </c>
      <c r="V21" s="107"/>
      <c r="W21" s="107"/>
      <c r="X21" s="156">
        <v>0</v>
      </c>
      <c r="Y21" s="156">
        <v>0</v>
      </c>
      <c r="Z21" s="156">
        <v>0</v>
      </c>
      <c r="AA21" s="156">
        <v>0</v>
      </c>
      <c r="AB21" s="156">
        <v>0</v>
      </c>
      <c r="AC21" s="156">
        <v>0</v>
      </c>
      <c r="AD21" s="156">
        <v>0</v>
      </c>
      <c r="AE21" s="156">
        <v>0</v>
      </c>
      <c r="AF21" s="16"/>
      <c r="AG21" s="16"/>
      <c r="AH21" s="134">
        <v>0</v>
      </c>
      <c r="AI21" s="134">
        <v>0</v>
      </c>
      <c r="AJ21" s="134">
        <v>0</v>
      </c>
      <c r="AK21" s="134">
        <v>0</v>
      </c>
      <c r="AL21" s="134">
        <v>0</v>
      </c>
      <c r="AM21" s="134">
        <v>0</v>
      </c>
      <c r="AN21" s="134">
        <v>0</v>
      </c>
      <c r="AO21" s="134">
        <v>0</v>
      </c>
      <c r="AP21" s="134">
        <v>0</v>
      </c>
      <c r="AQ21" s="134"/>
      <c r="AR21" s="134">
        <v>0</v>
      </c>
      <c r="AS21" s="134">
        <v>0</v>
      </c>
      <c r="AT21" s="134">
        <v>0</v>
      </c>
      <c r="AU21" s="134">
        <v>0</v>
      </c>
      <c r="AV21" s="134">
        <v>0</v>
      </c>
      <c r="AW21" s="134">
        <v>0</v>
      </c>
      <c r="AX21" s="134">
        <v>0</v>
      </c>
      <c r="AY21" s="134">
        <v>0</v>
      </c>
      <c r="AZ21" s="134"/>
      <c r="BA21" s="134"/>
      <c r="BB21" s="134">
        <v>0</v>
      </c>
      <c r="BC21" s="134">
        <v>0</v>
      </c>
      <c r="BD21" s="134">
        <v>0</v>
      </c>
      <c r="BE21" s="134">
        <v>0</v>
      </c>
      <c r="BF21" s="134">
        <v>0</v>
      </c>
      <c r="BG21" s="134">
        <v>0</v>
      </c>
      <c r="BH21" s="134">
        <v>0</v>
      </c>
      <c r="BI21" s="134">
        <v>0</v>
      </c>
    </row>
    <row r="22" spans="1:61" x14ac:dyDescent="0.25">
      <c r="A22" s="2" t="s">
        <v>284</v>
      </c>
      <c r="B22" s="9" t="s">
        <v>38</v>
      </c>
      <c r="C22" s="45" t="s">
        <v>565</v>
      </c>
      <c r="D22" s="128">
        <v>121649.04897727162</v>
      </c>
      <c r="E22" s="128">
        <v>153703.46774468207</v>
      </c>
      <c r="F22" s="128">
        <v>156332.76138206979</v>
      </c>
      <c r="G22" s="128">
        <v>207840.19126863254</v>
      </c>
      <c r="H22" s="128">
        <v>142229.73400831129</v>
      </c>
      <c r="I22" s="128">
        <v>307064.48729221587</v>
      </c>
      <c r="J22" s="128">
        <v>345065.7948934288</v>
      </c>
      <c r="K22" s="128">
        <v>300877.87637507042</v>
      </c>
      <c r="L22" s="107"/>
      <c r="M22" s="107"/>
      <c r="N22" s="128">
        <v>121649.04897727162</v>
      </c>
      <c r="O22" s="128">
        <v>153703.46774468207</v>
      </c>
      <c r="P22" s="128">
        <v>156332.76138206979</v>
      </c>
      <c r="Q22" s="128">
        <v>207840.19126863254</v>
      </c>
      <c r="R22" s="128">
        <v>142229.73400831129</v>
      </c>
      <c r="S22" s="128">
        <v>307064.48729221587</v>
      </c>
      <c r="T22" s="128">
        <v>345065.7948934288</v>
      </c>
      <c r="U22" s="128">
        <v>300877.87637507042</v>
      </c>
      <c r="V22" s="107"/>
      <c r="W22" s="107"/>
      <c r="X22" s="156">
        <v>0</v>
      </c>
      <c r="Y22" s="156">
        <v>0</v>
      </c>
      <c r="Z22" s="156">
        <v>0</v>
      </c>
      <c r="AA22" s="156">
        <v>0</v>
      </c>
      <c r="AB22" s="156">
        <v>0</v>
      </c>
      <c r="AC22" s="156">
        <v>0</v>
      </c>
      <c r="AD22" s="156">
        <v>0</v>
      </c>
      <c r="AE22" s="156">
        <v>0</v>
      </c>
      <c r="AF22" s="16"/>
      <c r="AG22" s="16"/>
      <c r="AH22" s="134">
        <v>0</v>
      </c>
      <c r="AI22" s="134">
        <v>0</v>
      </c>
      <c r="AJ22" s="134">
        <v>0</v>
      </c>
      <c r="AK22" s="134">
        <v>0</v>
      </c>
      <c r="AL22" s="134">
        <v>0</v>
      </c>
      <c r="AM22" s="134">
        <v>0</v>
      </c>
      <c r="AN22" s="134">
        <v>0</v>
      </c>
      <c r="AO22" s="134">
        <v>0</v>
      </c>
      <c r="AP22" s="134">
        <v>0</v>
      </c>
      <c r="AQ22" s="134"/>
      <c r="AR22" s="134">
        <v>0</v>
      </c>
      <c r="AS22" s="134">
        <v>0</v>
      </c>
      <c r="AT22" s="134">
        <v>0</v>
      </c>
      <c r="AU22" s="134">
        <v>0</v>
      </c>
      <c r="AV22" s="134">
        <v>0</v>
      </c>
      <c r="AW22" s="134">
        <v>0</v>
      </c>
      <c r="AX22" s="134">
        <v>0</v>
      </c>
      <c r="AY22" s="134">
        <v>0</v>
      </c>
      <c r="AZ22" s="134"/>
      <c r="BA22" s="134"/>
      <c r="BB22" s="134">
        <v>0</v>
      </c>
      <c r="BC22" s="134">
        <v>0</v>
      </c>
      <c r="BD22" s="134">
        <v>0</v>
      </c>
      <c r="BE22" s="134">
        <v>0</v>
      </c>
      <c r="BF22" s="134">
        <v>0</v>
      </c>
      <c r="BG22" s="134">
        <v>0</v>
      </c>
      <c r="BH22" s="134">
        <v>0</v>
      </c>
      <c r="BI22" s="134">
        <v>0</v>
      </c>
    </row>
    <row r="23" spans="1:61" x14ac:dyDescent="0.25">
      <c r="A23" s="2" t="s">
        <v>285</v>
      </c>
      <c r="B23" s="9" t="s">
        <v>39</v>
      </c>
      <c r="C23" s="45" t="s">
        <v>565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>
        <v>0</v>
      </c>
      <c r="J23" s="131">
        <v>-445.11076844247486</v>
      </c>
      <c r="K23" s="128">
        <v>3.2895372985409883E-3</v>
      </c>
      <c r="L23" s="107"/>
      <c r="M23" s="107"/>
      <c r="N23" s="131">
        <v>0</v>
      </c>
      <c r="O23" s="131">
        <v>0</v>
      </c>
      <c r="P23" s="131">
        <v>0</v>
      </c>
      <c r="Q23" s="131">
        <v>0</v>
      </c>
      <c r="R23" s="131">
        <v>0</v>
      </c>
      <c r="S23" s="131">
        <v>0</v>
      </c>
      <c r="T23" s="131">
        <v>-445.11076844247486</v>
      </c>
      <c r="U23" s="128">
        <v>3.2895372985409883E-3</v>
      </c>
      <c r="V23" s="107"/>
      <c r="W23" s="107"/>
      <c r="X23" s="156">
        <v>0</v>
      </c>
      <c r="Y23" s="156">
        <v>0</v>
      </c>
      <c r="Z23" s="156">
        <v>0</v>
      </c>
      <c r="AA23" s="156">
        <v>0</v>
      </c>
      <c r="AB23" s="156">
        <v>0</v>
      </c>
      <c r="AC23" s="156">
        <v>0</v>
      </c>
      <c r="AD23" s="156">
        <v>0</v>
      </c>
      <c r="AE23" s="156">
        <v>0</v>
      </c>
      <c r="AF23" s="16"/>
      <c r="AG23" s="16"/>
      <c r="AH23" s="134">
        <v>0</v>
      </c>
      <c r="AI23" s="134">
        <v>0</v>
      </c>
      <c r="AJ23" s="134">
        <v>0</v>
      </c>
      <c r="AK23" s="134">
        <v>0</v>
      </c>
      <c r="AL23" s="134">
        <v>0</v>
      </c>
      <c r="AM23" s="134">
        <v>0</v>
      </c>
      <c r="AN23" s="134">
        <v>0</v>
      </c>
      <c r="AO23" s="134">
        <v>0</v>
      </c>
      <c r="AP23" s="134">
        <v>0</v>
      </c>
      <c r="AQ23" s="134"/>
      <c r="AR23" s="134">
        <v>0</v>
      </c>
      <c r="AS23" s="134">
        <v>0</v>
      </c>
      <c r="AT23" s="134">
        <v>0</v>
      </c>
      <c r="AU23" s="134">
        <v>0</v>
      </c>
      <c r="AV23" s="134">
        <v>0</v>
      </c>
      <c r="AW23" s="134">
        <v>0</v>
      </c>
      <c r="AX23" s="134">
        <v>0</v>
      </c>
      <c r="AY23" s="134">
        <v>0</v>
      </c>
      <c r="AZ23" s="134"/>
      <c r="BA23" s="134"/>
      <c r="BB23" s="134">
        <v>0</v>
      </c>
      <c r="BC23" s="134">
        <v>0</v>
      </c>
      <c r="BD23" s="134">
        <v>0</v>
      </c>
      <c r="BE23" s="134">
        <v>0</v>
      </c>
      <c r="BF23" s="134">
        <v>0</v>
      </c>
      <c r="BG23" s="134">
        <v>0</v>
      </c>
      <c r="BH23" s="134">
        <v>0</v>
      </c>
      <c r="BI23" s="134">
        <v>0</v>
      </c>
    </row>
    <row r="24" spans="1:61" x14ac:dyDescent="0.25">
      <c r="A24" s="2" t="s">
        <v>286</v>
      </c>
      <c r="B24" s="9" t="s">
        <v>41</v>
      </c>
      <c r="C24" s="45" t="s">
        <v>565</v>
      </c>
      <c r="D24" s="128">
        <v>921119.15314772644</v>
      </c>
      <c r="E24" s="128">
        <v>1073449.7067988571</v>
      </c>
      <c r="F24" s="128">
        <v>1216416.465807985</v>
      </c>
      <c r="G24" s="128">
        <v>1434930.2326516213</v>
      </c>
      <c r="H24" s="128">
        <v>1596342.8244017917</v>
      </c>
      <c r="I24" s="128">
        <v>1898009.2444245904</v>
      </c>
      <c r="J24" s="128">
        <v>2248838.4858176196</v>
      </c>
      <c r="K24" s="128">
        <v>2521765.450291316</v>
      </c>
      <c r="L24" s="107"/>
      <c r="M24" s="107"/>
      <c r="N24" s="128">
        <v>921119.15314772644</v>
      </c>
      <c r="O24" s="128">
        <v>1073449.7067988571</v>
      </c>
      <c r="P24" s="128">
        <v>1216416.465807985</v>
      </c>
      <c r="Q24" s="128">
        <v>1434930.2326516213</v>
      </c>
      <c r="R24" s="128">
        <v>1596342.8244017917</v>
      </c>
      <c r="S24" s="128">
        <v>1898009.2444245904</v>
      </c>
      <c r="T24" s="128">
        <v>2248838.4858176196</v>
      </c>
      <c r="U24" s="128">
        <v>2521765.450291316</v>
      </c>
      <c r="V24" s="107"/>
      <c r="W24" s="107"/>
      <c r="X24" s="156">
        <v>0</v>
      </c>
      <c r="Y24" s="156">
        <v>0</v>
      </c>
      <c r="Z24" s="156">
        <v>0</v>
      </c>
      <c r="AA24" s="156">
        <v>0</v>
      </c>
      <c r="AB24" s="156">
        <v>0</v>
      </c>
      <c r="AC24" s="156">
        <v>0</v>
      </c>
      <c r="AD24" s="156">
        <v>0</v>
      </c>
      <c r="AE24" s="156">
        <v>0</v>
      </c>
      <c r="AF24" s="16"/>
      <c r="AG24" s="16"/>
      <c r="AH24" s="134">
        <v>0</v>
      </c>
      <c r="AI24" s="134">
        <v>0</v>
      </c>
      <c r="AJ24" s="134">
        <v>0</v>
      </c>
      <c r="AK24" s="134">
        <v>0</v>
      </c>
      <c r="AL24" s="134">
        <v>0</v>
      </c>
      <c r="AM24" s="134">
        <v>0</v>
      </c>
      <c r="AN24" s="134">
        <v>0</v>
      </c>
      <c r="AO24" s="134">
        <v>0</v>
      </c>
      <c r="AP24" s="134">
        <v>0</v>
      </c>
      <c r="AQ24" s="134"/>
      <c r="AR24" s="134">
        <v>0</v>
      </c>
      <c r="AS24" s="134">
        <v>0</v>
      </c>
      <c r="AT24" s="134">
        <v>0</v>
      </c>
      <c r="AU24" s="134">
        <v>0</v>
      </c>
      <c r="AV24" s="134">
        <v>0</v>
      </c>
      <c r="AW24" s="134">
        <v>0</v>
      </c>
      <c r="AX24" s="134">
        <v>0</v>
      </c>
      <c r="AY24" s="134">
        <v>0</v>
      </c>
      <c r="AZ24" s="134"/>
      <c r="BA24" s="134"/>
      <c r="BB24" s="134">
        <v>0</v>
      </c>
      <c r="BC24" s="134">
        <v>0</v>
      </c>
      <c r="BD24" s="134">
        <v>0</v>
      </c>
      <c r="BE24" s="134">
        <v>0</v>
      </c>
      <c r="BF24" s="134">
        <v>0</v>
      </c>
      <c r="BG24" s="134">
        <v>0</v>
      </c>
      <c r="BH24" s="134">
        <v>0</v>
      </c>
      <c r="BI24" s="134">
        <v>0</v>
      </c>
    </row>
    <row r="25" spans="1:61" x14ac:dyDescent="0.25">
      <c r="A25" s="2"/>
      <c r="B25" s="10"/>
      <c r="C25" s="11"/>
      <c r="D25" s="130"/>
      <c r="E25" s="130"/>
      <c r="F25" s="130"/>
      <c r="G25" s="130"/>
      <c r="H25" s="130"/>
      <c r="I25" s="130"/>
      <c r="J25" s="130"/>
      <c r="K25" s="130"/>
      <c r="L25" s="107"/>
      <c r="M25" s="107"/>
      <c r="N25" s="130"/>
      <c r="O25" s="130"/>
      <c r="P25" s="130"/>
      <c r="Q25" s="130"/>
      <c r="R25" s="130"/>
      <c r="S25" s="130"/>
      <c r="T25" s="130"/>
      <c r="U25" s="130"/>
      <c r="V25" s="107"/>
      <c r="W25" s="107"/>
      <c r="X25" s="121"/>
      <c r="Y25" s="121"/>
      <c r="Z25" s="121"/>
      <c r="AA25" s="121"/>
      <c r="AB25" s="121"/>
      <c r="AC25" s="121"/>
      <c r="AD25" s="121"/>
      <c r="AE25" s="121"/>
      <c r="AF25" s="16"/>
      <c r="AG25" s="16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</row>
    <row r="26" spans="1:61" x14ac:dyDescent="0.25">
      <c r="A26" s="2" t="s">
        <v>287</v>
      </c>
      <c r="B26" s="9" t="s">
        <v>34</v>
      </c>
      <c r="C26" s="45" t="s">
        <v>565</v>
      </c>
      <c r="D26" s="128">
        <v>190639.73153427252</v>
      </c>
      <c r="E26" s="128">
        <v>202364.59251545981</v>
      </c>
      <c r="F26" s="128">
        <v>212948.18140333693</v>
      </c>
      <c r="G26" s="128">
        <v>243654.04609760569</v>
      </c>
      <c r="H26" s="128">
        <v>295480.74510981818</v>
      </c>
      <c r="I26" s="128">
        <v>402662.75233276514</v>
      </c>
      <c r="J26" s="128">
        <v>440887.29369832505</v>
      </c>
      <c r="K26" s="128">
        <v>477429.83559272473</v>
      </c>
      <c r="L26" s="107"/>
      <c r="M26" s="107"/>
      <c r="N26" s="128">
        <v>190639.73153427252</v>
      </c>
      <c r="O26" s="128">
        <v>202364.59251545981</v>
      </c>
      <c r="P26" s="128">
        <v>212948.18140333693</v>
      </c>
      <c r="Q26" s="128">
        <v>243654.04609760569</v>
      </c>
      <c r="R26" s="128">
        <v>295480.74510981818</v>
      </c>
      <c r="S26" s="128">
        <v>402662.75233276514</v>
      </c>
      <c r="T26" s="128">
        <v>440887.29369832505</v>
      </c>
      <c r="U26" s="128">
        <v>477429.83559272473</v>
      </c>
      <c r="V26" s="107"/>
      <c r="W26" s="107"/>
      <c r="X26" s="156">
        <v>0</v>
      </c>
      <c r="Y26" s="156">
        <v>0</v>
      </c>
      <c r="Z26" s="156">
        <v>0</v>
      </c>
      <c r="AA26" s="156">
        <v>0</v>
      </c>
      <c r="AB26" s="156">
        <v>0</v>
      </c>
      <c r="AC26" s="156">
        <v>0</v>
      </c>
      <c r="AD26" s="156">
        <v>0</v>
      </c>
      <c r="AE26" s="156">
        <v>0</v>
      </c>
      <c r="AF26" s="16"/>
      <c r="AG26" s="16"/>
      <c r="AH26" s="134">
        <v>0</v>
      </c>
      <c r="AI26" s="134">
        <v>0</v>
      </c>
      <c r="AJ26" s="134">
        <v>0</v>
      </c>
      <c r="AK26" s="134">
        <v>0</v>
      </c>
      <c r="AL26" s="134">
        <v>0</v>
      </c>
      <c r="AM26" s="134">
        <v>0</v>
      </c>
      <c r="AN26" s="134">
        <v>0</v>
      </c>
      <c r="AO26" s="134">
        <v>0</v>
      </c>
      <c r="AP26" s="134">
        <v>0</v>
      </c>
      <c r="AQ26" s="134"/>
      <c r="AR26" s="134">
        <v>0</v>
      </c>
      <c r="AS26" s="134">
        <v>0</v>
      </c>
      <c r="AT26" s="134">
        <v>0</v>
      </c>
      <c r="AU26" s="134">
        <v>0</v>
      </c>
      <c r="AV26" s="134">
        <v>0</v>
      </c>
      <c r="AW26" s="134">
        <v>0</v>
      </c>
      <c r="AX26" s="134">
        <v>0</v>
      </c>
      <c r="AY26" s="134">
        <v>0</v>
      </c>
      <c r="AZ26" s="134"/>
      <c r="BA26" s="134"/>
      <c r="BB26" s="134">
        <v>0</v>
      </c>
      <c r="BC26" s="134">
        <v>0</v>
      </c>
      <c r="BD26" s="134">
        <v>0</v>
      </c>
      <c r="BE26" s="134">
        <v>0</v>
      </c>
      <c r="BF26" s="134">
        <v>0</v>
      </c>
      <c r="BG26" s="134">
        <v>0</v>
      </c>
      <c r="BH26" s="134">
        <v>0</v>
      </c>
      <c r="BI26" s="134">
        <v>0</v>
      </c>
    </row>
    <row r="27" spans="1:61" x14ac:dyDescent="0.25">
      <c r="A27" s="2" t="s">
        <v>288</v>
      </c>
      <c r="B27" s="9" t="s">
        <v>35</v>
      </c>
      <c r="C27" s="45" t="s">
        <v>565</v>
      </c>
      <c r="D27" s="128">
        <v>4450.8229013724085</v>
      </c>
      <c r="E27" s="128">
        <v>6634.1339666014128</v>
      </c>
      <c r="F27" s="128">
        <v>5006.9238137314633</v>
      </c>
      <c r="G27" s="128">
        <v>10605.391370187011</v>
      </c>
      <c r="H27" s="128">
        <v>5378.0812093398899</v>
      </c>
      <c r="I27" s="128">
        <v>9491.4053995962349</v>
      </c>
      <c r="J27" s="128">
        <v>13228.965489775483</v>
      </c>
      <c r="K27" s="128">
        <v>8019.8555842046007</v>
      </c>
      <c r="L27" s="107"/>
      <c r="M27" s="107"/>
      <c r="N27" s="128">
        <v>4450.8229013724085</v>
      </c>
      <c r="O27" s="128">
        <v>6634.1339666014128</v>
      </c>
      <c r="P27" s="128">
        <v>5006.9238137314633</v>
      </c>
      <c r="Q27" s="128">
        <v>10605.391370187011</v>
      </c>
      <c r="R27" s="128">
        <v>5378.0812093398899</v>
      </c>
      <c r="S27" s="128">
        <v>9491.4053995962349</v>
      </c>
      <c r="T27" s="128">
        <v>13228.965489775483</v>
      </c>
      <c r="U27" s="128">
        <v>8019.8555842046007</v>
      </c>
      <c r="V27" s="107"/>
      <c r="W27" s="107"/>
      <c r="X27" s="156">
        <v>0</v>
      </c>
      <c r="Y27" s="156">
        <v>0</v>
      </c>
      <c r="Z27" s="156">
        <v>0</v>
      </c>
      <c r="AA27" s="156">
        <v>0</v>
      </c>
      <c r="AB27" s="156">
        <v>0</v>
      </c>
      <c r="AC27" s="156">
        <v>0</v>
      </c>
      <c r="AD27" s="156">
        <v>0</v>
      </c>
      <c r="AE27" s="156">
        <v>0</v>
      </c>
      <c r="AF27" s="16"/>
      <c r="AG27" s="16"/>
      <c r="AH27" s="134">
        <v>0</v>
      </c>
      <c r="AI27" s="134">
        <v>0</v>
      </c>
      <c r="AJ27" s="134">
        <v>0</v>
      </c>
      <c r="AK27" s="134">
        <v>0</v>
      </c>
      <c r="AL27" s="134">
        <v>0</v>
      </c>
      <c r="AM27" s="134">
        <v>0</v>
      </c>
      <c r="AN27" s="134">
        <v>0</v>
      </c>
      <c r="AO27" s="134">
        <v>0</v>
      </c>
      <c r="AP27" s="134">
        <v>0</v>
      </c>
      <c r="AQ27" s="134"/>
      <c r="AR27" s="134">
        <v>0</v>
      </c>
      <c r="AS27" s="134">
        <v>0</v>
      </c>
      <c r="AT27" s="134">
        <v>0</v>
      </c>
      <c r="AU27" s="134">
        <v>0</v>
      </c>
      <c r="AV27" s="134">
        <v>0</v>
      </c>
      <c r="AW27" s="134">
        <v>0</v>
      </c>
      <c r="AX27" s="134">
        <v>0</v>
      </c>
      <c r="AY27" s="134">
        <v>0</v>
      </c>
      <c r="AZ27" s="134"/>
      <c r="BA27" s="134"/>
      <c r="BB27" s="134">
        <v>0</v>
      </c>
      <c r="BC27" s="134">
        <v>0</v>
      </c>
      <c r="BD27" s="134">
        <v>0</v>
      </c>
      <c r="BE27" s="134">
        <v>0</v>
      </c>
      <c r="BF27" s="134">
        <v>0</v>
      </c>
      <c r="BG27" s="134">
        <v>0</v>
      </c>
      <c r="BH27" s="134">
        <v>0</v>
      </c>
      <c r="BI27" s="134">
        <v>0</v>
      </c>
    </row>
    <row r="28" spans="1:61" x14ac:dyDescent="0.25">
      <c r="A28" s="2" t="s">
        <v>289</v>
      </c>
      <c r="B28" s="9" t="s">
        <v>36</v>
      </c>
      <c r="C28" s="45" t="s">
        <v>565</v>
      </c>
      <c r="D28" s="131">
        <v>-6309.8807495332503</v>
      </c>
      <c r="E28" s="131">
        <v>-6909.1352373348136</v>
      </c>
      <c r="F28" s="131">
        <v>-7684.1981271421128</v>
      </c>
      <c r="G28" s="131">
        <v>-8467.4230441410255</v>
      </c>
      <c r="H28" s="131">
        <v>-9593.007484219359</v>
      </c>
      <c r="I28" s="131">
        <v>-10572.664136444158</v>
      </c>
      <c r="J28" s="131">
        <v>-11985.361723048643</v>
      </c>
      <c r="K28" s="131">
        <v>-13618.55781311017</v>
      </c>
      <c r="L28" s="107"/>
      <c r="M28" s="107"/>
      <c r="N28" s="131">
        <v>-6309.8807495332503</v>
      </c>
      <c r="O28" s="131">
        <v>-6909.1352373348136</v>
      </c>
      <c r="P28" s="131">
        <v>-7684.1981271421128</v>
      </c>
      <c r="Q28" s="131">
        <v>-8467.4230441410255</v>
      </c>
      <c r="R28" s="131">
        <v>-9593.007484219359</v>
      </c>
      <c r="S28" s="131">
        <v>-10572.664136444158</v>
      </c>
      <c r="T28" s="131">
        <v>-11985.361723048643</v>
      </c>
      <c r="U28" s="131">
        <v>-13618.55781311017</v>
      </c>
      <c r="V28" s="107"/>
      <c r="W28" s="107"/>
      <c r="X28" s="156">
        <v>0</v>
      </c>
      <c r="Y28" s="156">
        <v>0</v>
      </c>
      <c r="Z28" s="156">
        <v>0</v>
      </c>
      <c r="AA28" s="156">
        <v>0</v>
      </c>
      <c r="AB28" s="156">
        <v>0</v>
      </c>
      <c r="AC28" s="156">
        <v>0</v>
      </c>
      <c r="AD28" s="156">
        <v>0</v>
      </c>
      <c r="AE28" s="156">
        <v>0</v>
      </c>
      <c r="AF28" s="16"/>
      <c r="AG28" s="16"/>
      <c r="AH28" s="134">
        <v>0</v>
      </c>
      <c r="AI28" s="134">
        <v>0</v>
      </c>
      <c r="AJ28" s="134">
        <v>0</v>
      </c>
      <c r="AK28" s="134">
        <v>0</v>
      </c>
      <c r="AL28" s="134">
        <v>0</v>
      </c>
      <c r="AM28" s="134">
        <v>0</v>
      </c>
      <c r="AN28" s="134">
        <v>0</v>
      </c>
      <c r="AO28" s="134">
        <v>0</v>
      </c>
      <c r="AP28" s="134">
        <v>0</v>
      </c>
      <c r="AQ28" s="134"/>
      <c r="AR28" s="134">
        <v>0</v>
      </c>
      <c r="AS28" s="134">
        <v>0</v>
      </c>
      <c r="AT28" s="134">
        <v>0</v>
      </c>
      <c r="AU28" s="134">
        <v>0</v>
      </c>
      <c r="AV28" s="134">
        <v>0</v>
      </c>
      <c r="AW28" s="134">
        <v>0</v>
      </c>
      <c r="AX28" s="134">
        <v>0</v>
      </c>
      <c r="AY28" s="134">
        <v>0</v>
      </c>
      <c r="AZ28" s="134"/>
      <c r="BA28" s="134"/>
      <c r="BB28" s="134">
        <v>0</v>
      </c>
      <c r="BC28" s="134">
        <v>0</v>
      </c>
      <c r="BD28" s="134">
        <v>0</v>
      </c>
      <c r="BE28" s="134">
        <v>0</v>
      </c>
      <c r="BF28" s="134">
        <v>0</v>
      </c>
      <c r="BG28" s="134">
        <v>0</v>
      </c>
      <c r="BH28" s="134">
        <v>0</v>
      </c>
      <c r="BI28" s="134">
        <v>0</v>
      </c>
    </row>
    <row r="29" spans="1:61" x14ac:dyDescent="0.25">
      <c r="A29" s="2" t="s">
        <v>290</v>
      </c>
      <c r="B29" s="9" t="s">
        <v>37</v>
      </c>
      <c r="C29" s="45" t="s">
        <v>565</v>
      </c>
      <c r="D29" s="131">
        <v>-1859.0578481608418</v>
      </c>
      <c r="E29" s="131">
        <v>-275.00127073340082</v>
      </c>
      <c r="F29" s="131">
        <v>-2677.2743134106495</v>
      </c>
      <c r="G29" s="131">
        <v>2137.968326045986</v>
      </c>
      <c r="H29" s="131">
        <v>-4214.926274879469</v>
      </c>
      <c r="I29" s="131">
        <v>-1081.2587368479235</v>
      </c>
      <c r="J29" s="131">
        <v>1243.6037667268392</v>
      </c>
      <c r="K29" s="131">
        <v>-5598.7022289055694</v>
      </c>
      <c r="L29" s="107"/>
      <c r="M29" s="107"/>
      <c r="N29" s="131">
        <v>-1859.0578481608418</v>
      </c>
      <c r="O29" s="131">
        <v>-275.00127073340082</v>
      </c>
      <c r="P29" s="131">
        <v>-2677.2743134106495</v>
      </c>
      <c r="Q29" s="131">
        <v>2137.968326045986</v>
      </c>
      <c r="R29" s="131">
        <v>-4214.926274879469</v>
      </c>
      <c r="S29" s="131">
        <v>-1081.2587368479235</v>
      </c>
      <c r="T29" s="131">
        <v>1243.6037667268392</v>
      </c>
      <c r="U29" s="131">
        <v>-5598.7022289055694</v>
      </c>
      <c r="V29" s="107"/>
      <c r="W29" s="107"/>
      <c r="X29" s="156">
        <v>0</v>
      </c>
      <c r="Y29" s="156">
        <v>0</v>
      </c>
      <c r="Z29" s="156">
        <v>0</v>
      </c>
      <c r="AA29" s="156">
        <v>0</v>
      </c>
      <c r="AB29" s="156">
        <v>0</v>
      </c>
      <c r="AC29" s="156">
        <v>0</v>
      </c>
      <c r="AD29" s="156">
        <v>0</v>
      </c>
      <c r="AE29" s="156">
        <v>0</v>
      </c>
      <c r="AF29" s="16"/>
      <c r="AG29" s="16"/>
      <c r="AH29" s="134">
        <v>0</v>
      </c>
      <c r="AI29" s="134">
        <v>0</v>
      </c>
      <c r="AJ29" s="134">
        <v>0</v>
      </c>
      <c r="AK29" s="134">
        <v>0</v>
      </c>
      <c r="AL29" s="134">
        <v>0</v>
      </c>
      <c r="AM29" s="134">
        <v>0</v>
      </c>
      <c r="AN29" s="134">
        <v>0</v>
      </c>
      <c r="AO29" s="134">
        <v>0</v>
      </c>
      <c r="AP29" s="134">
        <v>0</v>
      </c>
      <c r="AQ29" s="134"/>
      <c r="AR29" s="134">
        <v>0</v>
      </c>
      <c r="AS29" s="134">
        <v>0</v>
      </c>
      <c r="AT29" s="134">
        <v>0</v>
      </c>
      <c r="AU29" s="134">
        <v>0</v>
      </c>
      <c r="AV29" s="134">
        <v>0</v>
      </c>
      <c r="AW29" s="134">
        <v>0</v>
      </c>
      <c r="AX29" s="134">
        <v>0</v>
      </c>
      <c r="AY29" s="134">
        <v>0</v>
      </c>
      <c r="AZ29" s="134"/>
      <c r="BA29" s="134"/>
      <c r="BB29" s="134">
        <v>0</v>
      </c>
      <c r="BC29" s="134">
        <v>0</v>
      </c>
      <c r="BD29" s="134">
        <v>0</v>
      </c>
      <c r="BE29" s="134">
        <v>0</v>
      </c>
      <c r="BF29" s="134">
        <v>0</v>
      </c>
      <c r="BG29" s="134">
        <v>0</v>
      </c>
      <c r="BH29" s="134">
        <v>0</v>
      </c>
      <c r="BI29" s="134">
        <v>0</v>
      </c>
    </row>
    <row r="30" spans="1:61" x14ac:dyDescent="0.25">
      <c r="A30" s="2" t="s">
        <v>291</v>
      </c>
      <c r="B30" s="9" t="s">
        <v>38</v>
      </c>
      <c r="C30" s="45" t="s">
        <v>565</v>
      </c>
      <c r="D30" s="128">
        <v>13583.91882934814</v>
      </c>
      <c r="E30" s="128">
        <v>10858.590158610536</v>
      </c>
      <c r="F30" s="128">
        <v>33383.139007679427</v>
      </c>
      <c r="G30" s="128">
        <v>41631.386098234907</v>
      </c>
      <c r="H30" s="128">
        <v>111396.93349782645</v>
      </c>
      <c r="I30" s="128">
        <v>39305.800102407826</v>
      </c>
      <c r="J30" s="128">
        <v>35388.095947170608</v>
      </c>
      <c r="K30" s="128">
        <v>33290.567749450427</v>
      </c>
      <c r="L30" s="107"/>
      <c r="M30" s="107"/>
      <c r="N30" s="128">
        <v>13583.91882934814</v>
      </c>
      <c r="O30" s="128">
        <v>10858.590158610536</v>
      </c>
      <c r="P30" s="128">
        <v>33383.139007679427</v>
      </c>
      <c r="Q30" s="128">
        <v>41631.386098234907</v>
      </c>
      <c r="R30" s="128">
        <v>111396.93349782645</v>
      </c>
      <c r="S30" s="128">
        <v>39305.800102407826</v>
      </c>
      <c r="T30" s="128">
        <v>35388.095947170608</v>
      </c>
      <c r="U30" s="128">
        <v>33290.567749450427</v>
      </c>
      <c r="V30" s="107"/>
      <c r="W30" s="107"/>
      <c r="X30" s="156">
        <v>0</v>
      </c>
      <c r="Y30" s="156">
        <v>0</v>
      </c>
      <c r="Z30" s="156">
        <v>0</v>
      </c>
      <c r="AA30" s="156">
        <v>0</v>
      </c>
      <c r="AB30" s="156">
        <v>0</v>
      </c>
      <c r="AC30" s="156">
        <v>0</v>
      </c>
      <c r="AD30" s="156">
        <v>0</v>
      </c>
      <c r="AE30" s="156">
        <v>0</v>
      </c>
      <c r="AF30" s="16"/>
      <c r="AG30" s="16"/>
      <c r="AH30" s="134">
        <v>0</v>
      </c>
      <c r="AI30" s="134">
        <v>0</v>
      </c>
      <c r="AJ30" s="134">
        <v>0</v>
      </c>
      <c r="AK30" s="134">
        <v>0</v>
      </c>
      <c r="AL30" s="134">
        <v>0</v>
      </c>
      <c r="AM30" s="134">
        <v>0</v>
      </c>
      <c r="AN30" s="134">
        <v>0</v>
      </c>
      <c r="AO30" s="134">
        <v>0</v>
      </c>
      <c r="AP30" s="134">
        <v>0</v>
      </c>
      <c r="AQ30" s="134"/>
      <c r="AR30" s="134">
        <v>0</v>
      </c>
      <c r="AS30" s="134">
        <v>0</v>
      </c>
      <c r="AT30" s="134">
        <v>0</v>
      </c>
      <c r="AU30" s="134">
        <v>0</v>
      </c>
      <c r="AV30" s="134">
        <v>0</v>
      </c>
      <c r="AW30" s="134">
        <v>0</v>
      </c>
      <c r="AX30" s="134">
        <v>0</v>
      </c>
      <c r="AY30" s="134">
        <v>0</v>
      </c>
      <c r="AZ30" s="134"/>
      <c r="BA30" s="134"/>
      <c r="BB30" s="134">
        <v>0</v>
      </c>
      <c r="BC30" s="134">
        <v>0</v>
      </c>
      <c r="BD30" s="134">
        <v>0</v>
      </c>
      <c r="BE30" s="134">
        <v>0</v>
      </c>
      <c r="BF30" s="134">
        <v>0</v>
      </c>
      <c r="BG30" s="134">
        <v>0</v>
      </c>
      <c r="BH30" s="134">
        <v>0</v>
      </c>
      <c r="BI30" s="134">
        <v>0</v>
      </c>
    </row>
    <row r="31" spans="1:61" x14ac:dyDescent="0.25">
      <c r="A31" s="2" t="s">
        <v>292</v>
      </c>
      <c r="B31" s="9" t="s">
        <v>39</v>
      </c>
      <c r="C31" s="45" t="s">
        <v>565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>
        <v>0</v>
      </c>
      <c r="J31" s="131">
        <v>-89.157819497769879</v>
      </c>
      <c r="K31" s="128">
        <v>6.5891008146302086E-4</v>
      </c>
      <c r="L31" s="107"/>
      <c r="M31" s="107"/>
      <c r="N31" s="131">
        <v>0</v>
      </c>
      <c r="O31" s="131">
        <v>0</v>
      </c>
      <c r="P31" s="131">
        <v>0</v>
      </c>
      <c r="Q31" s="131">
        <v>0</v>
      </c>
      <c r="R31" s="131">
        <v>0</v>
      </c>
      <c r="S31" s="131">
        <v>0</v>
      </c>
      <c r="T31" s="131">
        <v>-89.157819497769879</v>
      </c>
      <c r="U31" s="128">
        <v>6.5891008146302086E-4</v>
      </c>
      <c r="V31" s="107"/>
      <c r="W31" s="107"/>
      <c r="X31" s="156">
        <v>0</v>
      </c>
      <c r="Y31" s="156">
        <v>0</v>
      </c>
      <c r="Z31" s="156">
        <v>0</v>
      </c>
      <c r="AA31" s="156">
        <v>0</v>
      </c>
      <c r="AB31" s="156">
        <v>0</v>
      </c>
      <c r="AC31" s="156">
        <v>0</v>
      </c>
      <c r="AD31" s="156">
        <v>0</v>
      </c>
      <c r="AE31" s="156">
        <v>0</v>
      </c>
      <c r="AF31" s="16"/>
      <c r="AG31" s="16"/>
      <c r="AH31" s="134">
        <v>0</v>
      </c>
      <c r="AI31" s="134">
        <v>0</v>
      </c>
      <c r="AJ31" s="134">
        <v>0</v>
      </c>
      <c r="AK31" s="134">
        <v>0</v>
      </c>
      <c r="AL31" s="134">
        <v>0</v>
      </c>
      <c r="AM31" s="134">
        <v>0</v>
      </c>
      <c r="AN31" s="134">
        <v>0</v>
      </c>
      <c r="AO31" s="134">
        <v>0</v>
      </c>
      <c r="AP31" s="134">
        <v>0</v>
      </c>
      <c r="AQ31" s="134"/>
      <c r="AR31" s="134">
        <v>0</v>
      </c>
      <c r="AS31" s="134">
        <v>0</v>
      </c>
      <c r="AT31" s="134">
        <v>0</v>
      </c>
      <c r="AU31" s="134">
        <v>0</v>
      </c>
      <c r="AV31" s="134">
        <v>0</v>
      </c>
      <c r="AW31" s="134">
        <v>0</v>
      </c>
      <c r="AX31" s="134">
        <v>0</v>
      </c>
      <c r="AY31" s="134">
        <v>0</v>
      </c>
      <c r="AZ31" s="134"/>
      <c r="BA31" s="134"/>
      <c r="BB31" s="134">
        <v>0</v>
      </c>
      <c r="BC31" s="134">
        <v>0</v>
      </c>
      <c r="BD31" s="134">
        <v>0</v>
      </c>
      <c r="BE31" s="134">
        <v>0</v>
      </c>
      <c r="BF31" s="134">
        <v>0</v>
      </c>
      <c r="BG31" s="134">
        <v>0</v>
      </c>
      <c r="BH31" s="134">
        <v>0</v>
      </c>
      <c r="BI31" s="134">
        <v>0</v>
      </c>
    </row>
    <row r="32" spans="1:61" x14ac:dyDescent="0.25">
      <c r="A32" s="2" t="s">
        <v>293</v>
      </c>
      <c r="B32" s="9" t="s">
        <v>42</v>
      </c>
      <c r="C32" s="45" t="s">
        <v>565</v>
      </c>
      <c r="D32" s="128">
        <v>202364.59251545981</v>
      </c>
      <c r="E32" s="128">
        <v>212948.18140333693</v>
      </c>
      <c r="F32" s="128">
        <v>243654.04609760569</v>
      </c>
      <c r="G32" s="128">
        <v>287423.40052188659</v>
      </c>
      <c r="H32" s="128">
        <v>402662.75233276514</v>
      </c>
      <c r="I32" s="128">
        <v>440887.29369832505</v>
      </c>
      <c r="J32" s="128">
        <v>477429.83559272473</v>
      </c>
      <c r="K32" s="128">
        <v>505121.70177217969</v>
      </c>
      <c r="L32" s="107"/>
      <c r="M32" s="107"/>
      <c r="N32" s="128">
        <v>202364.59251545981</v>
      </c>
      <c r="O32" s="128">
        <v>212948.18140333693</v>
      </c>
      <c r="P32" s="128">
        <v>243654.04609760569</v>
      </c>
      <c r="Q32" s="128">
        <v>287423.40052188659</v>
      </c>
      <c r="R32" s="128">
        <v>402662.75233276514</v>
      </c>
      <c r="S32" s="128">
        <v>440887.29369832505</v>
      </c>
      <c r="T32" s="128">
        <v>477429.83559272473</v>
      </c>
      <c r="U32" s="128">
        <v>505121.70177217969</v>
      </c>
      <c r="V32" s="107"/>
      <c r="W32" s="107"/>
      <c r="X32" s="156">
        <v>0</v>
      </c>
      <c r="Y32" s="156">
        <v>0</v>
      </c>
      <c r="Z32" s="156">
        <v>0</v>
      </c>
      <c r="AA32" s="156">
        <v>0</v>
      </c>
      <c r="AB32" s="156">
        <v>0</v>
      </c>
      <c r="AC32" s="156">
        <v>0</v>
      </c>
      <c r="AD32" s="156">
        <v>0</v>
      </c>
      <c r="AE32" s="156">
        <v>0</v>
      </c>
      <c r="AF32" s="16"/>
      <c r="AG32" s="16"/>
      <c r="AH32" s="134">
        <v>0</v>
      </c>
      <c r="AI32" s="134">
        <v>0</v>
      </c>
      <c r="AJ32" s="134">
        <v>0</v>
      </c>
      <c r="AK32" s="134">
        <v>0</v>
      </c>
      <c r="AL32" s="134">
        <v>0</v>
      </c>
      <c r="AM32" s="134">
        <v>0</v>
      </c>
      <c r="AN32" s="134">
        <v>0</v>
      </c>
      <c r="AO32" s="134">
        <v>0</v>
      </c>
      <c r="AP32" s="134">
        <v>0</v>
      </c>
      <c r="AQ32" s="134"/>
      <c r="AR32" s="134">
        <v>0</v>
      </c>
      <c r="AS32" s="134">
        <v>0</v>
      </c>
      <c r="AT32" s="134">
        <v>0</v>
      </c>
      <c r="AU32" s="134">
        <v>0</v>
      </c>
      <c r="AV32" s="134">
        <v>0</v>
      </c>
      <c r="AW32" s="134">
        <v>0</v>
      </c>
      <c r="AX32" s="134">
        <v>0</v>
      </c>
      <c r="AY32" s="134">
        <v>0</v>
      </c>
      <c r="AZ32" s="134"/>
      <c r="BA32" s="134"/>
      <c r="BB32" s="134">
        <v>0</v>
      </c>
      <c r="BC32" s="134">
        <v>0</v>
      </c>
      <c r="BD32" s="134">
        <v>0</v>
      </c>
      <c r="BE32" s="134">
        <v>0</v>
      </c>
      <c r="BF32" s="134">
        <v>0</v>
      </c>
      <c r="BG32" s="134">
        <v>0</v>
      </c>
      <c r="BH32" s="134">
        <v>0</v>
      </c>
      <c r="BI32" s="134">
        <v>0</v>
      </c>
    </row>
    <row r="33" spans="1:61" x14ac:dyDescent="0.25">
      <c r="A33" s="2"/>
      <c r="B33" s="10"/>
      <c r="C33" s="11"/>
      <c r="D33" s="130"/>
      <c r="E33" s="130"/>
      <c r="F33" s="130"/>
      <c r="G33" s="130"/>
      <c r="H33" s="130"/>
      <c r="I33" s="130"/>
      <c r="J33" s="130"/>
      <c r="K33" s="130"/>
      <c r="L33" s="107"/>
      <c r="M33" s="107"/>
      <c r="N33" s="130"/>
      <c r="O33" s="130"/>
      <c r="P33" s="130"/>
      <c r="Q33" s="130"/>
      <c r="R33" s="130"/>
      <c r="S33" s="130"/>
      <c r="T33" s="130"/>
      <c r="U33" s="130"/>
      <c r="V33" s="107"/>
      <c r="W33" s="107"/>
      <c r="X33" s="121"/>
      <c r="Y33" s="121"/>
      <c r="Z33" s="121"/>
      <c r="AA33" s="121"/>
      <c r="AB33" s="121"/>
      <c r="AC33" s="121"/>
      <c r="AD33" s="121"/>
      <c r="AE33" s="121"/>
      <c r="AF33" s="16"/>
      <c r="AG33" s="16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</row>
    <row r="34" spans="1:61" x14ac:dyDescent="0.25">
      <c r="A34" s="2" t="s">
        <v>294</v>
      </c>
      <c r="B34" s="9" t="s">
        <v>34</v>
      </c>
      <c r="C34" s="45" t="s">
        <v>565</v>
      </c>
      <c r="D34" s="128">
        <v>439077.39640995942</v>
      </c>
      <c r="E34" s="128">
        <v>433971.53037055925</v>
      </c>
      <c r="F34" s="128">
        <v>432661.40630323696</v>
      </c>
      <c r="G34" s="128">
        <v>427087.88799465913</v>
      </c>
      <c r="H34" s="128">
        <v>508508.18000601721</v>
      </c>
      <c r="I34" s="128">
        <v>562942.1186445877</v>
      </c>
      <c r="J34" s="128">
        <v>580485.86169743689</v>
      </c>
      <c r="K34" s="128">
        <v>595292.29215618223</v>
      </c>
      <c r="L34" s="107"/>
      <c r="M34" s="107"/>
      <c r="N34" s="128">
        <v>439077.39640995942</v>
      </c>
      <c r="O34" s="128">
        <v>433971.53037055925</v>
      </c>
      <c r="P34" s="128">
        <v>432661.40630323696</v>
      </c>
      <c r="Q34" s="128">
        <v>427087.88799465913</v>
      </c>
      <c r="R34" s="128">
        <v>508508.18000601721</v>
      </c>
      <c r="S34" s="128">
        <v>562942.1186445877</v>
      </c>
      <c r="T34" s="128">
        <v>580485.86169743689</v>
      </c>
      <c r="U34" s="128">
        <v>595292.29215618223</v>
      </c>
      <c r="V34" s="107"/>
      <c r="W34" s="107"/>
      <c r="X34" s="156">
        <v>0</v>
      </c>
      <c r="Y34" s="156">
        <v>0</v>
      </c>
      <c r="Z34" s="156">
        <v>0</v>
      </c>
      <c r="AA34" s="156">
        <v>0</v>
      </c>
      <c r="AB34" s="156">
        <v>0</v>
      </c>
      <c r="AC34" s="156">
        <v>0</v>
      </c>
      <c r="AD34" s="156">
        <v>0</v>
      </c>
      <c r="AE34" s="156">
        <v>0</v>
      </c>
      <c r="AF34" s="16"/>
      <c r="AG34" s="16"/>
      <c r="AH34" s="134">
        <v>0</v>
      </c>
      <c r="AI34" s="134">
        <v>0</v>
      </c>
      <c r="AJ34" s="134">
        <v>0</v>
      </c>
      <c r="AK34" s="134">
        <v>0</v>
      </c>
      <c r="AL34" s="134">
        <v>0</v>
      </c>
      <c r="AM34" s="134">
        <v>0</v>
      </c>
      <c r="AN34" s="134">
        <v>0</v>
      </c>
      <c r="AO34" s="134">
        <v>0</v>
      </c>
      <c r="AP34" s="134">
        <v>0</v>
      </c>
      <c r="AQ34" s="134"/>
      <c r="AR34" s="134">
        <v>0</v>
      </c>
      <c r="AS34" s="134">
        <v>0</v>
      </c>
      <c r="AT34" s="134">
        <v>0</v>
      </c>
      <c r="AU34" s="134">
        <v>0</v>
      </c>
      <c r="AV34" s="134">
        <v>0</v>
      </c>
      <c r="AW34" s="134">
        <v>0</v>
      </c>
      <c r="AX34" s="134">
        <v>0</v>
      </c>
      <c r="AY34" s="134">
        <v>0</v>
      </c>
      <c r="AZ34" s="134"/>
      <c r="BA34" s="134"/>
      <c r="BB34" s="134">
        <v>0</v>
      </c>
      <c r="BC34" s="134">
        <v>0</v>
      </c>
      <c r="BD34" s="134">
        <v>0</v>
      </c>
      <c r="BE34" s="134">
        <v>0</v>
      </c>
      <c r="BF34" s="134">
        <v>0</v>
      </c>
      <c r="BG34" s="134">
        <v>0</v>
      </c>
      <c r="BH34" s="134">
        <v>0</v>
      </c>
      <c r="BI34" s="134">
        <v>0</v>
      </c>
    </row>
    <row r="35" spans="1:61" x14ac:dyDescent="0.25">
      <c r="A35" s="2" t="s">
        <v>295</v>
      </c>
      <c r="B35" s="9" t="s">
        <v>35</v>
      </c>
      <c r="C35" s="45" t="s">
        <v>565</v>
      </c>
      <c r="D35" s="128">
        <v>8192.3750030425072</v>
      </c>
      <c r="E35" s="128">
        <v>11447.716813639106</v>
      </c>
      <c r="F35" s="128">
        <v>8775.6274763157235</v>
      </c>
      <c r="G35" s="128">
        <v>18589.612092201831</v>
      </c>
      <c r="H35" s="128">
        <v>9255.4196269864351</v>
      </c>
      <c r="I35" s="128">
        <v>16016.973731731927</v>
      </c>
      <c r="J35" s="128">
        <v>20512.903430137198</v>
      </c>
      <c r="K35" s="128">
        <v>11613.03610546068</v>
      </c>
      <c r="L35" s="107"/>
      <c r="M35" s="107"/>
      <c r="N35" s="128">
        <v>8192.3750030425072</v>
      </c>
      <c r="O35" s="128">
        <v>11447.716813639106</v>
      </c>
      <c r="P35" s="128">
        <v>8775.6274763157235</v>
      </c>
      <c r="Q35" s="128">
        <v>18589.612092201831</v>
      </c>
      <c r="R35" s="128">
        <v>9255.4196269864351</v>
      </c>
      <c r="S35" s="128">
        <v>16016.973731731927</v>
      </c>
      <c r="T35" s="128">
        <v>20512.903430137198</v>
      </c>
      <c r="U35" s="128">
        <v>11613.03610546068</v>
      </c>
      <c r="V35" s="107"/>
      <c r="W35" s="107"/>
      <c r="X35" s="156">
        <v>0</v>
      </c>
      <c r="Y35" s="156">
        <v>0</v>
      </c>
      <c r="Z35" s="156">
        <v>0</v>
      </c>
      <c r="AA35" s="156">
        <v>0</v>
      </c>
      <c r="AB35" s="156">
        <v>0</v>
      </c>
      <c r="AC35" s="156">
        <v>0</v>
      </c>
      <c r="AD35" s="156">
        <v>0</v>
      </c>
      <c r="AE35" s="156">
        <v>0</v>
      </c>
      <c r="AF35" s="16"/>
      <c r="AG35" s="16"/>
      <c r="AH35" s="134">
        <v>0</v>
      </c>
      <c r="AI35" s="134">
        <v>0</v>
      </c>
      <c r="AJ35" s="134">
        <v>0</v>
      </c>
      <c r="AK35" s="134">
        <v>0</v>
      </c>
      <c r="AL35" s="134">
        <v>0</v>
      </c>
      <c r="AM35" s="134">
        <v>0</v>
      </c>
      <c r="AN35" s="134">
        <v>0</v>
      </c>
      <c r="AO35" s="134">
        <v>0</v>
      </c>
      <c r="AP35" s="134">
        <v>0</v>
      </c>
      <c r="AQ35" s="134"/>
      <c r="AR35" s="134">
        <v>0</v>
      </c>
      <c r="AS35" s="134">
        <v>0</v>
      </c>
      <c r="AT35" s="134">
        <v>0</v>
      </c>
      <c r="AU35" s="134">
        <v>0</v>
      </c>
      <c r="AV35" s="134">
        <v>0</v>
      </c>
      <c r="AW35" s="134">
        <v>0</v>
      </c>
      <c r="AX35" s="134">
        <v>0</v>
      </c>
      <c r="AY35" s="134">
        <v>0</v>
      </c>
      <c r="AZ35" s="134"/>
      <c r="BA35" s="134"/>
      <c r="BB35" s="134">
        <v>0</v>
      </c>
      <c r="BC35" s="134">
        <v>0</v>
      </c>
      <c r="BD35" s="134">
        <v>0</v>
      </c>
      <c r="BE35" s="134">
        <v>0</v>
      </c>
      <c r="BF35" s="134">
        <v>0</v>
      </c>
      <c r="BG35" s="134">
        <v>0</v>
      </c>
      <c r="BH35" s="134">
        <v>0</v>
      </c>
      <c r="BI35" s="134">
        <v>0</v>
      </c>
    </row>
    <row r="36" spans="1:61" x14ac:dyDescent="0.25">
      <c r="A36" s="2" t="s">
        <v>296</v>
      </c>
      <c r="B36" s="9" t="s">
        <v>36</v>
      </c>
      <c r="C36" s="45" t="s">
        <v>565</v>
      </c>
      <c r="D36" s="131">
        <v>-16054.021765183837</v>
      </c>
      <c r="E36" s="131">
        <v>-17102.319564445501</v>
      </c>
      <c r="F36" s="131">
        <v>-19117.850409166298</v>
      </c>
      <c r="G36" s="131">
        <v>-20956.670855908331</v>
      </c>
      <c r="H36" s="131">
        <v>-23794.004206174763</v>
      </c>
      <c r="I36" s="131">
        <v>-25848.795947633018</v>
      </c>
      <c r="J36" s="131">
        <v>-27866.772383923904</v>
      </c>
      <c r="K36" s="131">
        <v>-30269.397056498012</v>
      </c>
      <c r="L36" s="107"/>
      <c r="M36" s="107"/>
      <c r="N36" s="131">
        <v>-16054.021765183837</v>
      </c>
      <c r="O36" s="131">
        <v>-17102.319564445501</v>
      </c>
      <c r="P36" s="131">
        <v>-19117.850409166298</v>
      </c>
      <c r="Q36" s="131">
        <v>-20956.670855908331</v>
      </c>
      <c r="R36" s="131">
        <v>-23794.004206174763</v>
      </c>
      <c r="S36" s="131">
        <v>-25848.795947633018</v>
      </c>
      <c r="T36" s="131">
        <v>-27866.772383923904</v>
      </c>
      <c r="U36" s="131">
        <v>-30269.397056498012</v>
      </c>
      <c r="V36" s="107"/>
      <c r="W36" s="107"/>
      <c r="X36" s="156">
        <v>0</v>
      </c>
      <c r="Y36" s="156">
        <v>0</v>
      </c>
      <c r="Z36" s="156">
        <v>0</v>
      </c>
      <c r="AA36" s="156">
        <v>0</v>
      </c>
      <c r="AB36" s="156">
        <v>0</v>
      </c>
      <c r="AC36" s="156">
        <v>0</v>
      </c>
      <c r="AD36" s="156">
        <v>0</v>
      </c>
      <c r="AE36" s="156">
        <v>0</v>
      </c>
      <c r="AF36" s="16"/>
      <c r="AG36" s="16"/>
      <c r="AH36" s="134">
        <v>0</v>
      </c>
      <c r="AI36" s="134">
        <v>0</v>
      </c>
      <c r="AJ36" s="134">
        <v>0</v>
      </c>
      <c r="AK36" s="134">
        <v>0</v>
      </c>
      <c r="AL36" s="134">
        <v>0</v>
      </c>
      <c r="AM36" s="134">
        <v>0</v>
      </c>
      <c r="AN36" s="134">
        <v>0</v>
      </c>
      <c r="AO36" s="134">
        <v>0</v>
      </c>
      <c r="AP36" s="134">
        <v>0</v>
      </c>
      <c r="AQ36" s="134"/>
      <c r="AR36" s="134">
        <v>0</v>
      </c>
      <c r="AS36" s="134">
        <v>0</v>
      </c>
      <c r="AT36" s="134">
        <v>0</v>
      </c>
      <c r="AU36" s="134">
        <v>0</v>
      </c>
      <c r="AV36" s="134">
        <v>0</v>
      </c>
      <c r="AW36" s="134">
        <v>0</v>
      </c>
      <c r="AX36" s="134">
        <v>0</v>
      </c>
      <c r="AY36" s="134">
        <v>0</v>
      </c>
      <c r="AZ36" s="134"/>
      <c r="BA36" s="134"/>
      <c r="BB36" s="134">
        <v>0</v>
      </c>
      <c r="BC36" s="134">
        <v>0</v>
      </c>
      <c r="BD36" s="134">
        <v>0</v>
      </c>
      <c r="BE36" s="134">
        <v>0</v>
      </c>
      <c r="BF36" s="134">
        <v>0</v>
      </c>
      <c r="BG36" s="134">
        <v>0</v>
      </c>
      <c r="BH36" s="134">
        <v>0</v>
      </c>
      <c r="BI36" s="134">
        <v>0</v>
      </c>
    </row>
    <row r="37" spans="1:61" x14ac:dyDescent="0.25">
      <c r="A37" s="2" t="s">
        <v>297</v>
      </c>
      <c r="B37" s="9" t="s">
        <v>37</v>
      </c>
      <c r="C37" s="45" t="s">
        <v>565</v>
      </c>
      <c r="D37" s="131">
        <v>-7861.6467621413303</v>
      </c>
      <c r="E37" s="131">
        <v>-5654.6027508063944</v>
      </c>
      <c r="F37" s="131">
        <v>-10342.222932850575</v>
      </c>
      <c r="G37" s="131">
        <v>-2367.0587637065</v>
      </c>
      <c r="H37" s="131">
        <v>-14538.584579188328</v>
      </c>
      <c r="I37" s="131">
        <v>-9831.8222159010911</v>
      </c>
      <c r="J37" s="131">
        <v>-7353.8689537867067</v>
      </c>
      <c r="K37" s="131">
        <v>-18656.360951037332</v>
      </c>
      <c r="L37" s="107"/>
      <c r="M37" s="107"/>
      <c r="N37" s="131">
        <v>-7861.6467621413303</v>
      </c>
      <c r="O37" s="131">
        <v>-5654.6027508063944</v>
      </c>
      <c r="P37" s="131">
        <v>-10342.222932850575</v>
      </c>
      <c r="Q37" s="131">
        <v>-2367.0587637065</v>
      </c>
      <c r="R37" s="131">
        <v>-14538.584579188328</v>
      </c>
      <c r="S37" s="131">
        <v>-9831.8222159010911</v>
      </c>
      <c r="T37" s="131">
        <v>-7353.8689537867067</v>
      </c>
      <c r="U37" s="131">
        <v>-18656.360951037332</v>
      </c>
      <c r="V37" s="107"/>
      <c r="W37" s="107"/>
      <c r="X37" s="156">
        <v>0</v>
      </c>
      <c r="Y37" s="156">
        <v>0</v>
      </c>
      <c r="Z37" s="156">
        <v>0</v>
      </c>
      <c r="AA37" s="156">
        <v>0</v>
      </c>
      <c r="AB37" s="156">
        <v>0</v>
      </c>
      <c r="AC37" s="156">
        <v>0</v>
      </c>
      <c r="AD37" s="156">
        <v>0</v>
      </c>
      <c r="AE37" s="156">
        <v>0</v>
      </c>
      <c r="AF37" s="16"/>
      <c r="AG37" s="16"/>
      <c r="AH37" s="134">
        <v>0</v>
      </c>
      <c r="AI37" s="134">
        <v>0</v>
      </c>
      <c r="AJ37" s="134">
        <v>0</v>
      </c>
      <c r="AK37" s="134">
        <v>0</v>
      </c>
      <c r="AL37" s="134">
        <v>0</v>
      </c>
      <c r="AM37" s="134">
        <v>0</v>
      </c>
      <c r="AN37" s="134">
        <v>0</v>
      </c>
      <c r="AO37" s="134">
        <v>0</v>
      </c>
      <c r="AP37" s="134">
        <v>0</v>
      </c>
      <c r="AQ37" s="134"/>
      <c r="AR37" s="134">
        <v>0</v>
      </c>
      <c r="AS37" s="134">
        <v>0</v>
      </c>
      <c r="AT37" s="134">
        <v>0</v>
      </c>
      <c r="AU37" s="134">
        <v>0</v>
      </c>
      <c r="AV37" s="134">
        <v>0</v>
      </c>
      <c r="AW37" s="134">
        <v>0</v>
      </c>
      <c r="AX37" s="134">
        <v>0</v>
      </c>
      <c r="AY37" s="134">
        <v>0</v>
      </c>
      <c r="AZ37" s="134"/>
      <c r="BA37" s="134"/>
      <c r="BB37" s="134">
        <v>0</v>
      </c>
      <c r="BC37" s="134">
        <v>0</v>
      </c>
      <c r="BD37" s="134">
        <v>0</v>
      </c>
      <c r="BE37" s="134">
        <v>0</v>
      </c>
      <c r="BF37" s="134">
        <v>0</v>
      </c>
      <c r="BG37" s="134">
        <v>0</v>
      </c>
      <c r="BH37" s="134">
        <v>0</v>
      </c>
      <c r="BI37" s="134">
        <v>0</v>
      </c>
    </row>
    <row r="38" spans="1:61" x14ac:dyDescent="0.25">
      <c r="A38" s="2" t="s">
        <v>298</v>
      </c>
      <c r="B38" s="9" t="s">
        <v>38</v>
      </c>
      <c r="C38" s="45" t="s">
        <v>565</v>
      </c>
      <c r="D38" s="128">
        <v>2755.7807227411513</v>
      </c>
      <c r="E38" s="128">
        <v>4344.4786834841061</v>
      </c>
      <c r="F38" s="128">
        <v>4768.7046242727492</v>
      </c>
      <c r="G38" s="128">
        <v>67035.294440937461</v>
      </c>
      <c r="H38" s="128">
        <v>68972.523217758819</v>
      </c>
      <c r="I38" s="128">
        <v>27375.56526875031</v>
      </c>
      <c r="J38" s="128">
        <v>22439.894534045634</v>
      </c>
      <c r="K38" s="128">
        <v>18600.608455874783</v>
      </c>
      <c r="L38" s="107"/>
      <c r="M38" s="107"/>
      <c r="N38" s="128">
        <v>2755.7807227411513</v>
      </c>
      <c r="O38" s="128">
        <v>4344.4786834841061</v>
      </c>
      <c r="P38" s="128">
        <v>4768.7046242727492</v>
      </c>
      <c r="Q38" s="128">
        <v>67035.294440937461</v>
      </c>
      <c r="R38" s="128">
        <v>68972.523217758819</v>
      </c>
      <c r="S38" s="128">
        <v>27375.56526875031</v>
      </c>
      <c r="T38" s="128">
        <v>22439.894534045634</v>
      </c>
      <c r="U38" s="128">
        <v>18600.608455874783</v>
      </c>
      <c r="V38" s="107"/>
      <c r="W38" s="107"/>
      <c r="X38" s="156">
        <v>0</v>
      </c>
      <c r="Y38" s="156">
        <v>0</v>
      </c>
      <c r="Z38" s="156">
        <v>0</v>
      </c>
      <c r="AA38" s="156">
        <v>0</v>
      </c>
      <c r="AB38" s="156">
        <v>0</v>
      </c>
      <c r="AC38" s="156">
        <v>0</v>
      </c>
      <c r="AD38" s="156">
        <v>0</v>
      </c>
      <c r="AE38" s="156">
        <v>0</v>
      </c>
      <c r="AF38" s="16"/>
      <c r="AG38" s="16"/>
      <c r="AH38" s="134">
        <v>0</v>
      </c>
      <c r="AI38" s="134">
        <v>0</v>
      </c>
      <c r="AJ38" s="134">
        <v>0</v>
      </c>
      <c r="AK38" s="134">
        <v>0</v>
      </c>
      <c r="AL38" s="134">
        <v>0</v>
      </c>
      <c r="AM38" s="134">
        <v>0</v>
      </c>
      <c r="AN38" s="134">
        <v>0</v>
      </c>
      <c r="AO38" s="134">
        <v>0</v>
      </c>
      <c r="AP38" s="134">
        <v>0</v>
      </c>
      <c r="AQ38" s="134"/>
      <c r="AR38" s="134">
        <v>0</v>
      </c>
      <c r="AS38" s="134">
        <v>0</v>
      </c>
      <c r="AT38" s="134">
        <v>0</v>
      </c>
      <c r="AU38" s="134">
        <v>0</v>
      </c>
      <c r="AV38" s="134">
        <v>0</v>
      </c>
      <c r="AW38" s="134">
        <v>0</v>
      </c>
      <c r="AX38" s="134">
        <v>0</v>
      </c>
      <c r="AY38" s="134">
        <v>0</v>
      </c>
      <c r="AZ38" s="134"/>
      <c r="BA38" s="134"/>
      <c r="BB38" s="134">
        <v>0</v>
      </c>
      <c r="BC38" s="134">
        <v>0</v>
      </c>
      <c r="BD38" s="134">
        <v>0</v>
      </c>
      <c r="BE38" s="134">
        <v>0</v>
      </c>
      <c r="BF38" s="134">
        <v>0</v>
      </c>
      <c r="BG38" s="134">
        <v>0</v>
      </c>
      <c r="BH38" s="134">
        <v>0</v>
      </c>
      <c r="BI38" s="134">
        <v>0</v>
      </c>
    </row>
    <row r="39" spans="1:61" x14ac:dyDescent="0.25">
      <c r="A39" s="2" t="s">
        <v>299</v>
      </c>
      <c r="B39" s="9" t="s">
        <v>39</v>
      </c>
      <c r="C39" s="45" t="s">
        <v>565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>
        <v>0</v>
      </c>
      <c r="J39" s="131">
        <v>-279.59512151361861</v>
      </c>
      <c r="K39" s="131">
        <v>-501.03270693650109</v>
      </c>
      <c r="L39" s="107"/>
      <c r="M39" s="107"/>
      <c r="N39" s="131">
        <v>0</v>
      </c>
      <c r="O39" s="131">
        <v>0</v>
      </c>
      <c r="P39" s="131">
        <v>0</v>
      </c>
      <c r="Q39" s="131">
        <v>0</v>
      </c>
      <c r="R39" s="131">
        <v>0</v>
      </c>
      <c r="S39" s="131">
        <v>0</v>
      </c>
      <c r="T39" s="131">
        <v>-279.59512151361861</v>
      </c>
      <c r="U39" s="131">
        <v>-501.03270693650109</v>
      </c>
      <c r="V39" s="107"/>
      <c r="W39" s="107"/>
      <c r="X39" s="156">
        <v>0</v>
      </c>
      <c r="Y39" s="156">
        <v>0</v>
      </c>
      <c r="Z39" s="156">
        <v>0</v>
      </c>
      <c r="AA39" s="156">
        <v>0</v>
      </c>
      <c r="AB39" s="156">
        <v>0</v>
      </c>
      <c r="AC39" s="156">
        <v>0</v>
      </c>
      <c r="AD39" s="156">
        <v>0</v>
      </c>
      <c r="AE39" s="156">
        <v>0</v>
      </c>
      <c r="AF39" s="16"/>
      <c r="AG39" s="16"/>
      <c r="AH39" s="134">
        <v>0</v>
      </c>
      <c r="AI39" s="134">
        <v>0</v>
      </c>
      <c r="AJ39" s="134">
        <v>0</v>
      </c>
      <c r="AK39" s="134">
        <v>0</v>
      </c>
      <c r="AL39" s="134">
        <v>0</v>
      </c>
      <c r="AM39" s="134">
        <v>0</v>
      </c>
      <c r="AN39" s="134">
        <v>0</v>
      </c>
      <c r="AO39" s="134">
        <v>0</v>
      </c>
      <c r="AP39" s="134">
        <v>0</v>
      </c>
      <c r="AQ39" s="134"/>
      <c r="AR39" s="134">
        <v>0</v>
      </c>
      <c r="AS39" s="134">
        <v>0</v>
      </c>
      <c r="AT39" s="134">
        <v>0</v>
      </c>
      <c r="AU39" s="134">
        <v>0</v>
      </c>
      <c r="AV39" s="134">
        <v>0</v>
      </c>
      <c r="AW39" s="134">
        <v>0</v>
      </c>
      <c r="AX39" s="134">
        <v>0</v>
      </c>
      <c r="AY39" s="134">
        <v>0</v>
      </c>
      <c r="AZ39" s="134"/>
      <c r="BA39" s="134"/>
      <c r="BB39" s="134">
        <v>0</v>
      </c>
      <c r="BC39" s="134">
        <v>0</v>
      </c>
      <c r="BD39" s="134">
        <v>0</v>
      </c>
      <c r="BE39" s="134">
        <v>0</v>
      </c>
      <c r="BF39" s="134">
        <v>0</v>
      </c>
      <c r="BG39" s="134">
        <v>0</v>
      </c>
      <c r="BH39" s="134">
        <v>0</v>
      </c>
      <c r="BI39" s="134">
        <v>0</v>
      </c>
    </row>
    <row r="40" spans="1:61" x14ac:dyDescent="0.25">
      <c r="A40" s="2" t="s">
        <v>300</v>
      </c>
      <c r="B40" s="9" t="s">
        <v>43</v>
      </c>
      <c r="C40" s="45" t="s">
        <v>565</v>
      </c>
      <c r="D40" s="128">
        <v>433971.53037055925</v>
      </c>
      <c r="E40" s="128">
        <v>432661.40630323696</v>
      </c>
      <c r="F40" s="128">
        <v>427087.88799465913</v>
      </c>
      <c r="G40" s="128">
        <v>491756.12367189006</v>
      </c>
      <c r="H40" s="128">
        <v>562942.1186445877</v>
      </c>
      <c r="I40" s="128">
        <v>580485.86169743689</v>
      </c>
      <c r="J40" s="128">
        <v>595292.29215618223</v>
      </c>
      <c r="K40" s="128">
        <v>594735.50695408322</v>
      </c>
      <c r="L40" s="107"/>
      <c r="M40" s="107"/>
      <c r="N40" s="128">
        <v>433971.53037055925</v>
      </c>
      <c r="O40" s="128">
        <v>432661.40630323696</v>
      </c>
      <c r="P40" s="128">
        <v>427087.88799465913</v>
      </c>
      <c r="Q40" s="128">
        <v>491756.12367189006</v>
      </c>
      <c r="R40" s="128">
        <v>562942.1186445877</v>
      </c>
      <c r="S40" s="128">
        <v>580485.86169743689</v>
      </c>
      <c r="T40" s="128">
        <v>595292.29215618223</v>
      </c>
      <c r="U40" s="128">
        <v>594735.50695408322</v>
      </c>
      <c r="V40" s="107"/>
      <c r="W40" s="107"/>
      <c r="X40" s="156">
        <v>0</v>
      </c>
      <c r="Y40" s="156">
        <v>0</v>
      </c>
      <c r="Z40" s="156">
        <v>0</v>
      </c>
      <c r="AA40" s="156">
        <v>0</v>
      </c>
      <c r="AB40" s="156">
        <v>0</v>
      </c>
      <c r="AC40" s="156">
        <v>0</v>
      </c>
      <c r="AD40" s="156">
        <v>0</v>
      </c>
      <c r="AE40" s="156">
        <v>0</v>
      </c>
      <c r="AF40" s="16"/>
      <c r="AG40" s="16"/>
      <c r="AH40" s="134">
        <v>0</v>
      </c>
      <c r="AI40" s="134">
        <v>0</v>
      </c>
      <c r="AJ40" s="134">
        <v>0</v>
      </c>
      <c r="AK40" s="134">
        <v>0</v>
      </c>
      <c r="AL40" s="134">
        <v>0</v>
      </c>
      <c r="AM40" s="134">
        <v>0</v>
      </c>
      <c r="AN40" s="134">
        <v>0</v>
      </c>
      <c r="AO40" s="134">
        <v>0</v>
      </c>
      <c r="AP40" s="134">
        <v>0</v>
      </c>
      <c r="AQ40" s="134"/>
      <c r="AR40" s="134">
        <v>0</v>
      </c>
      <c r="AS40" s="134">
        <v>0</v>
      </c>
      <c r="AT40" s="134">
        <v>0</v>
      </c>
      <c r="AU40" s="134">
        <v>0</v>
      </c>
      <c r="AV40" s="134">
        <v>0</v>
      </c>
      <c r="AW40" s="134">
        <v>0</v>
      </c>
      <c r="AX40" s="134">
        <v>0</v>
      </c>
      <c r="AY40" s="134">
        <v>0</v>
      </c>
      <c r="AZ40" s="134"/>
      <c r="BA40" s="134"/>
      <c r="BB40" s="134">
        <v>0</v>
      </c>
      <c r="BC40" s="134">
        <v>0</v>
      </c>
      <c r="BD40" s="134">
        <v>0</v>
      </c>
      <c r="BE40" s="134">
        <v>0</v>
      </c>
      <c r="BF40" s="134">
        <v>0</v>
      </c>
      <c r="BG40" s="134">
        <v>0</v>
      </c>
      <c r="BH40" s="134">
        <v>0</v>
      </c>
      <c r="BI40" s="134">
        <v>0</v>
      </c>
    </row>
    <row r="41" spans="1:61" x14ac:dyDescent="0.25">
      <c r="A41" s="2"/>
      <c r="B41" s="10"/>
      <c r="C41" s="11"/>
      <c r="D41" s="130"/>
      <c r="E41" s="130"/>
      <c r="F41" s="130"/>
      <c r="G41" s="130"/>
      <c r="H41" s="130"/>
      <c r="I41" s="130"/>
      <c r="J41" s="130"/>
      <c r="K41" s="130"/>
      <c r="L41" s="107"/>
      <c r="M41" s="107"/>
      <c r="N41" s="130"/>
      <c r="O41" s="130"/>
      <c r="P41" s="130"/>
      <c r="Q41" s="130"/>
      <c r="R41" s="130"/>
      <c r="S41" s="130"/>
      <c r="T41" s="130"/>
      <c r="U41" s="130"/>
      <c r="V41" s="107"/>
      <c r="W41" s="107"/>
      <c r="X41" s="121"/>
      <c r="Y41" s="121"/>
      <c r="Z41" s="121"/>
      <c r="AA41" s="121"/>
      <c r="AB41" s="121"/>
      <c r="AC41" s="121"/>
      <c r="AD41" s="121"/>
      <c r="AE41" s="121"/>
      <c r="AF41" s="16"/>
      <c r="AG41" s="16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</row>
    <row r="42" spans="1:61" x14ac:dyDescent="0.25">
      <c r="A42" s="2" t="s">
        <v>301</v>
      </c>
      <c r="B42" s="9" t="s">
        <v>34</v>
      </c>
      <c r="C42" s="45" t="s">
        <v>565</v>
      </c>
      <c r="D42" s="128">
        <v>401324.52983105037</v>
      </c>
      <c r="E42" s="128">
        <v>400461.12286924955</v>
      </c>
      <c r="F42" s="128">
        <v>416483.95241192594</v>
      </c>
      <c r="G42" s="128">
        <v>437235.55248977721</v>
      </c>
      <c r="H42" s="128">
        <v>468016.04678976932</v>
      </c>
      <c r="I42" s="128">
        <v>517656.86866956879</v>
      </c>
      <c r="J42" s="128">
        <v>614605.55911753618</v>
      </c>
      <c r="K42" s="128">
        <v>701423.75063278072</v>
      </c>
      <c r="L42" s="107"/>
      <c r="M42" s="107"/>
      <c r="N42" s="128">
        <v>401324.52983105037</v>
      </c>
      <c r="O42" s="128">
        <v>400461.12286924955</v>
      </c>
      <c r="P42" s="128">
        <v>416483.95241192594</v>
      </c>
      <c r="Q42" s="128">
        <v>437235.55248977721</v>
      </c>
      <c r="R42" s="128">
        <v>468016.04678976932</v>
      </c>
      <c r="S42" s="128">
        <v>517656.86866956879</v>
      </c>
      <c r="T42" s="128">
        <v>614605.55911753618</v>
      </c>
      <c r="U42" s="128">
        <v>701423.75063278072</v>
      </c>
      <c r="V42" s="107"/>
      <c r="W42" s="107"/>
      <c r="X42" s="156">
        <v>0</v>
      </c>
      <c r="Y42" s="156">
        <v>0</v>
      </c>
      <c r="Z42" s="156">
        <v>0</v>
      </c>
      <c r="AA42" s="156">
        <v>0</v>
      </c>
      <c r="AB42" s="156">
        <v>0</v>
      </c>
      <c r="AC42" s="156">
        <v>0</v>
      </c>
      <c r="AD42" s="156">
        <v>0</v>
      </c>
      <c r="AE42" s="156">
        <v>0</v>
      </c>
      <c r="AF42" s="16"/>
      <c r="AG42" s="16"/>
      <c r="AH42" s="134">
        <v>0</v>
      </c>
      <c r="AI42" s="134">
        <v>0</v>
      </c>
      <c r="AJ42" s="134">
        <v>0</v>
      </c>
      <c r="AK42" s="134">
        <v>0</v>
      </c>
      <c r="AL42" s="134">
        <v>0</v>
      </c>
      <c r="AM42" s="134">
        <v>0</v>
      </c>
      <c r="AN42" s="134">
        <v>0</v>
      </c>
      <c r="AO42" s="134">
        <v>0</v>
      </c>
      <c r="AP42" s="134">
        <v>0</v>
      </c>
      <c r="AQ42" s="134"/>
      <c r="AR42" s="134">
        <v>0</v>
      </c>
      <c r="AS42" s="134">
        <v>0</v>
      </c>
      <c r="AT42" s="134">
        <v>0</v>
      </c>
      <c r="AU42" s="134">
        <v>0</v>
      </c>
      <c r="AV42" s="134">
        <v>0</v>
      </c>
      <c r="AW42" s="134">
        <v>0</v>
      </c>
      <c r="AX42" s="134">
        <v>0</v>
      </c>
      <c r="AY42" s="134">
        <v>0</v>
      </c>
      <c r="AZ42" s="134"/>
      <c r="BA42" s="134"/>
      <c r="BB42" s="134">
        <v>0</v>
      </c>
      <c r="BC42" s="134">
        <v>0</v>
      </c>
      <c r="BD42" s="134">
        <v>0</v>
      </c>
      <c r="BE42" s="134">
        <v>0</v>
      </c>
      <c r="BF42" s="134">
        <v>0</v>
      </c>
      <c r="BG42" s="134">
        <v>0</v>
      </c>
      <c r="BH42" s="134">
        <v>0</v>
      </c>
      <c r="BI42" s="134">
        <v>0</v>
      </c>
    </row>
    <row r="43" spans="1:61" x14ac:dyDescent="0.25">
      <c r="A43" s="2" t="s">
        <v>302</v>
      </c>
      <c r="B43" s="9" t="s">
        <v>35</v>
      </c>
      <c r="C43" s="45" t="s">
        <v>565</v>
      </c>
      <c r="D43" s="128">
        <v>10731.714633574398</v>
      </c>
      <c r="E43" s="128">
        <v>14194.910011350858</v>
      </c>
      <c r="F43" s="128">
        <v>9718.7346085597892</v>
      </c>
      <c r="G43" s="128">
        <v>19031.303725021946</v>
      </c>
      <c r="H43" s="128">
        <v>8518.4173539772273</v>
      </c>
      <c r="I43" s="128">
        <v>14918.971843308564</v>
      </c>
      <c r="J43" s="128">
        <v>20956.794342564641</v>
      </c>
      <c r="K43" s="128">
        <v>12385.965898475293</v>
      </c>
      <c r="L43" s="107"/>
      <c r="M43" s="107"/>
      <c r="N43" s="128">
        <v>10731.714633574398</v>
      </c>
      <c r="O43" s="128">
        <v>14194.910011350858</v>
      </c>
      <c r="P43" s="128">
        <v>9718.7346085597892</v>
      </c>
      <c r="Q43" s="128">
        <v>19031.303725021946</v>
      </c>
      <c r="R43" s="128">
        <v>8518.4173539772273</v>
      </c>
      <c r="S43" s="128">
        <v>14918.971843308564</v>
      </c>
      <c r="T43" s="128">
        <v>20956.794342564641</v>
      </c>
      <c r="U43" s="128">
        <v>12385.965898475293</v>
      </c>
      <c r="V43" s="107"/>
      <c r="W43" s="107"/>
      <c r="X43" s="156">
        <v>0</v>
      </c>
      <c r="Y43" s="156">
        <v>0</v>
      </c>
      <c r="Z43" s="156">
        <v>0</v>
      </c>
      <c r="AA43" s="156">
        <v>0</v>
      </c>
      <c r="AB43" s="156">
        <v>0</v>
      </c>
      <c r="AC43" s="156">
        <v>0</v>
      </c>
      <c r="AD43" s="156">
        <v>0</v>
      </c>
      <c r="AE43" s="156">
        <v>0</v>
      </c>
      <c r="AF43" s="16"/>
      <c r="AG43" s="16"/>
      <c r="AH43" s="134">
        <v>0</v>
      </c>
      <c r="AI43" s="134">
        <v>0</v>
      </c>
      <c r="AJ43" s="134">
        <v>0</v>
      </c>
      <c r="AK43" s="134">
        <v>0</v>
      </c>
      <c r="AL43" s="134">
        <v>0</v>
      </c>
      <c r="AM43" s="134">
        <v>0</v>
      </c>
      <c r="AN43" s="134">
        <v>0</v>
      </c>
      <c r="AO43" s="134">
        <v>0</v>
      </c>
      <c r="AP43" s="134">
        <v>0</v>
      </c>
      <c r="AQ43" s="134"/>
      <c r="AR43" s="134">
        <v>0</v>
      </c>
      <c r="AS43" s="134">
        <v>0</v>
      </c>
      <c r="AT43" s="134">
        <v>0</v>
      </c>
      <c r="AU43" s="134">
        <v>0</v>
      </c>
      <c r="AV43" s="134">
        <v>0</v>
      </c>
      <c r="AW43" s="134">
        <v>0</v>
      </c>
      <c r="AX43" s="134">
        <v>0</v>
      </c>
      <c r="AY43" s="134">
        <v>0</v>
      </c>
      <c r="AZ43" s="134"/>
      <c r="BA43" s="134"/>
      <c r="BB43" s="134">
        <v>0</v>
      </c>
      <c r="BC43" s="134">
        <v>0</v>
      </c>
      <c r="BD43" s="134">
        <v>0</v>
      </c>
      <c r="BE43" s="134">
        <v>0</v>
      </c>
      <c r="BF43" s="134">
        <v>0</v>
      </c>
      <c r="BG43" s="134">
        <v>0</v>
      </c>
      <c r="BH43" s="134">
        <v>0</v>
      </c>
      <c r="BI43" s="134">
        <v>0</v>
      </c>
    </row>
    <row r="44" spans="1:61" x14ac:dyDescent="0.25">
      <c r="A44" s="2" t="s">
        <v>303</v>
      </c>
      <c r="B44" s="9" t="s">
        <v>36</v>
      </c>
      <c r="C44" s="45" t="s">
        <v>565</v>
      </c>
      <c r="D44" s="131">
        <v>-15488.115100435893</v>
      </c>
      <c r="E44" s="131">
        <v>-15972.315759872445</v>
      </c>
      <c r="F44" s="131">
        <v>-16864.227803659149</v>
      </c>
      <c r="G44" s="131">
        <v>-17774.123056551052</v>
      </c>
      <c r="H44" s="131">
        <v>-18660.275725215532</v>
      </c>
      <c r="I44" s="131">
        <v>-20233.827640006173</v>
      </c>
      <c r="J44" s="131">
        <v>-22670.845582183123</v>
      </c>
      <c r="K44" s="131">
        <v>-25060.833354158429</v>
      </c>
      <c r="L44" s="107"/>
      <c r="M44" s="107"/>
      <c r="N44" s="131">
        <v>-15488.115100435893</v>
      </c>
      <c r="O44" s="131">
        <v>-15972.315759872445</v>
      </c>
      <c r="P44" s="131">
        <v>-16864.227803659149</v>
      </c>
      <c r="Q44" s="131">
        <v>-17774.123056551052</v>
      </c>
      <c r="R44" s="131">
        <v>-18660.275725215532</v>
      </c>
      <c r="S44" s="131">
        <v>-20233.827640006173</v>
      </c>
      <c r="T44" s="131">
        <v>-22670.845582183123</v>
      </c>
      <c r="U44" s="131">
        <v>-25060.833354158429</v>
      </c>
      <c r="V44" s="107"/>
      <c r="W44" s="107"/>
      <c r="X44" s="156">
        <v>0</v>
      </c>
      <c r="Y44" s="156">
        <v>0</v>
      </c>
      <c r="Z44" s="156">
        <v>0</v>
      </c>
      <c r="AA44" s="156">
        <v>0</v>
      </c>
      <c r="AB44" s="156">
        <v>0</v>
      </c>
      <c r="AC44" s="156">
        <v>0</v>
      </c>
      <c r="AD44" s="156">
        <v>0</v>
      </c>
      <c r="AE44" s="156">
        <v>0</v>
      </c>
      <c r="AF44" s="16"/>
      <c r="AG44" s="16"/>
      <c r="AH44" s="134">
        <v>0</v>
      </c>
      <c r="AI44" s="134">
        <v>0</v>
      </c>
      <c r="AJ44" s="134">
        <v>0</v>
      </c>
      <c r="AK44" s="134">
        <v>0</v>
      </c>
      <c r="AL44" s="134">
        <v>0</v>
      </c>
      <c r="AM44" s="134">
        <v>0</v>
      </c>
      <c r="AN44" s="134">
        <v>0</v>
      </c>
      <c r="AO44" s="134">
        <v>0</v>
      </c>
      <c r="AP44" s="134">
        <v>0</v>
      </c>
      <c r="AQ44" s="134"/>
      <c r="AR44" s="134">
        <v>0</v>
      </c>
      <c r="AS44" s="134">
        <v>0</v>
      </c>
      <c r="AT44" s="134">
        <v>0</v>
      </c>
      <c r="AU44" s="134">
        <v>0</v>
      </c>
      <c r="AV44" s="134">
        <v>0</v>
      </c>
      <c r="AW44" s="134">
        <v>0</v>
      </c>
      <c r="AX44" s="134">
        <v>0</v>
      </c>
      <c r="AY44" s="134">
        <v>0</v>
      </c>
      <c r="AZ44" s="134"/>
      <c r="BA44" s="134"/>
      <c r="BB44" s="134">
        <v>0</v>
      </c>
      <c r="BC44" s="134">
        <v>0</v>
      </c>
      <c r="BD44" s="134">
        <v>0</v>
      </c>
      <c r="BE44" s="134">
        <v>0</v>
      </c>
      <c r="BF44" s="134">
        <v>0</v>
      </c>
      <c r="BG44" s="134">
        <v>0</v>
      </c>
      <c r="BH44" s="134">
        <v>0</v>
      </c>
      <c r="BI44" s="134">
        <v>0</v>
      </c>
    </row>
    <row r="45" spans="1:61" x14ac:dyDescent="0.25">
      <c r="A45" s="2" t="s">
        <v>304</v>
      </c>
      <c r="B45" s="9" t="s">
        <v>37</v>
      </c>
      <c r="C45" s="45" t="s">
        <v>565</v>
      </c>
      <c r="D45" s="131">
        <v>-4756.4004668614944</v>
      </c>
      <c r="E45" s="131">
        <v>-1777.4057485215872</v>
      </c>
      <c r="F45" s="131">
        <v>-7145.4931950993596</v>
      </c>
      <c r="G45" s="131">
        <v>1257.1806684708936</v>
      </c>
      <c r="H45" s="131">
        <v>-10141.858371238304</v>
      </c>
      <c r="I45" s="131">
        <v>-5314.8557966976095</v>
      </c>
      <c r="J45" s="131">
        <v>-1714.0512396184822</v>
      </c>
      <c r="K45" s="131">
        <v>-12674.867455683136</v>
      </c>
      <c r="L45" s="107"/>
      <c r="M45" s="107"/>
      <c r="N45" s="131">
        <v>-4756.4004668614944</v>
      </c>
      <c r="O45" s="131">
        <v>-1777.4057485215872</v>
      </c>
      <c r="P45" s="131">
        <v>-7145.4931950993596</v>
      </c>
      <c r="Q45" s="131">
        <v>1257.1806684708936</v>
      </c>
      <c r="R45" s="131">
        <v>-10141.858371238304</v>
      </c>
      <c r="S45" s="131">
        <v>-5314.8557966976095</v>
      </c>
      <c r="T45" s="131">
        <v>-1714.0512396184822</v>
      </c>
      <c r="U45" s="131">
        <v>-12674.867455683136</v>
      </c>
      <c r="V45" s="107"/>
      <c r="W45" s="107"/>
      <c r="X45" s="156">
        <v>0</v>
      </c>
      <c r="Y45" s="156">
        <v>0</v>
      </c>
      <c r="Z45" s="156">
        <v>0</v>
      </c>
      <c r="AA45" s="156">
        <v>0</v>
      </c>
      <c r="AB45" s="156">
        <v>0</v>
      </c>
      <c r="AC45" s="156">
        <v>0</v>
      </c>
      <c r="AD45" s="156">
        <v>0</v>
      </c>
      <c r="AE45" s="156">
        <v>0</v>
      </c>
      <c r="AF45" s="16"/>
      <c r="AG45" s="16"/>
      <c r="AH45" s="134">
        <v>0</v>
      </c>
      <c r="AI45" s="134">
        <v>0</v>
      </c>
      <c r="AJ45" s="134">
        <v>0</v>
      </c>
      <c r="AK45" s="134">
        <v>0</v>
      </c>
      <c r="AL45" s="134">
        <v>0</v>
      </c>
      <c r="AM45" s="134">
        <v>0</v>
      </c>
      <c r="AN45" s="134">
        <v>0</v>
      </c>
      <c r="AO45" s="134">
        <v>0</v>
      </c>
      <c r="AP45" s="134">
        <v>0</v>
      </c>
      <c r="AQ45" s="134"/>
      <c r="AR45" s="134">
        <v>0</v>
      </c>
      <c r="AS45" s="134">
        <v>0</v>
      </c>
      <c r="AT45" s="134">
        <v>0</v>
      </c>
      <c r="AU45" s="134">
        <v>0</v>
      </c>
      <c r="AV45" s="134">
        <v>0</v>
      </c>
      <c r="AW45" s="134">
        <v>0</v>
      </c>
      <c r="AX45" s="134">
        <v>0</v>
      </c>
      <c r="AY45" s="134">
        <v>0</v>
      </c>
      <c r="AZ45" s="134"/>
      <c r="BA45" s="134"/>
      <c r="BB45" s="134">
        <v>0</v>
      </c>
      <c r="BC45" s="134">
        <v>0</v>
      </c>
      <c r="BD45" s="134">
        <v>0</v>
      </c>
      <c r="BE45" s="134">
        <v>0</v>
      </c>
      <c r="BF45" s="134">
        <v>0</v>
      </c>
      <c r="BG45" s="134">
        <v>0</v>
      </c>
      <c r="BH45" s="134">
        <v>0</v>
      </c>
      <c r="BI45" s="134">
        <v>0</v>
      </c>
    </row>
    <row r="46" spans="1:61" x14ac:dyDescent="0.25">
      <c r="A46" s="2" t="s">
        <v>305</v>
      </c>
      <c r="B46" s="9" t="s">
        <v>38</v>
      </c>
      <c r="C46" s="45" t="s">
        <v>565</v>
      </c>
      <c r="D46" s="128">
        <v>3892.9935050606673</v>
      </c>
      <c r="E46" s="128">
        <v>17800.235291197958</v>
      </c>
      <c r="F46" s="128">
        <v>27897.093272950635</v>
      </c>
      <c r="G46" s="128">
        <v>19878.753531859449</v>
      </c>
      <c r="H46" s="128">
        <v>59782.680251037818</v>
      </c>
      <c r="I46" s="128">
        <v>102263.54624466499</v>
      </c>
      <c r="J46" s="128">
        <v>88532.242754863051</v>
      </c>
      <c r="K46" s="128">
        <v>94913.986367138539</v>
      </c>
      <c r="L46" s="107"/>
      <c r="M46" s="107"/>
      <c r="N46" s="128">
        <v>3892.9935050606673</v>
      </c>
      <c r="O46" s="128">
        <v>17800.235291197958</v>
      </c>
      <c r="P46" s="128">
        <v>27897.093272950635</v>
      </c>
      <c r="Q46" s="128">
        <v>19878.753531859449</v>
      </c>
      <c r="R46" s="128">
        <v>59782.680251037818</v>
      </c>
      <c r="S46" s="128">
        <v>102263.54624466499</v>
      </c>
      <c r="T46" s="128">
        <v>88532.242754863051</v>
      </c>
      <c r="U46" s="128">
        <v>94913.986367138539</v>
      </c>
      <c r="V46" s="107"/>
      <c r="W46" s="107"/>
      <c r="X46" s="156">
        <v>0</v>
      </c>
      <c r="Y46" s="156">
        <v>0</v>
      </c>
      <c r="Z46" s="156">
        <v>0</v>
      </c>
      <c r="AA46" s="156">
        <v>0</v>
      </c>
      <c r="AB46" s="156">
        <v>0</v>
      </c>
      <c r="AC46" s="156">
        <v>0</v>
      </c>
      <c r="AD46" s="156">
        <v>0</v>
      </c>
      <c r="AE46" s="156">
        <v>0</v>
      </c>
      <c r="AF46" s="16"/>
      <c r="AG46" s="16"/>
      <c r="AH46" s="134">
        <v>0</v>
      </c>
      <c r="AI46" s="134">
        <v>0</v>
      </c>
      <c r="AJ46" s="134">
        <v>0</v>
      </c>
      <c r="AK46" s="134">
        <v>0</v>
      </c>
      <c r="AL46" s="134">
        <v>0</v>
      </c>
      <c r="AM46" s="134">
        <v>0</v>
      </c>
      <c r="AN46" s="134">
        <v>0</v>
      </c>
      <c r="AO46" s="134">
        <v>0</v>
      </c>
      <c r="AP46" s="134">
        <v>0</v>
      </c>
      <c r="AQ46" s="134"/>
      <c r="AR46" s="134">
        <v>0</v>
      </c>
      <c r="AS46" s="134">
        <v>0</v>
      </c>
      <c r="AT46" s="134">
        <v>0</v>
      </c>
      <c r="AU46" s="134">
        <v>0</v>
      </c>
      <c r="AV46" s="134">
        <v>0</v>
      </c>
      <c r="AW46" s="134">
        <v>0</v>
      </c>
      <c r="AX46" s="134">
        <v>0</v>
      </c>
      <c r="AY46" s="134">
        <v>0</v>
      </c>
      <c r="AZ46" s="134"/>
      <c r="BA46" s="134"/>
      <c r="BB46" s="134">
        <v>0</v>
      </c>
      <c r="BC46" s="134">
        <v>0</v>
      </c>
      <c r="BD46" s="134">
        <v>0</v>
      </c>
      <c r="BE46" s="134">
        <v>0</v>
      </c>
      <c r="BF46" s="134">
        <v>0</v>
      </c>
      <c r="BG46" s="134">
        <v>0</v>
      </c>
      <c r="BH46" s="134">
        <v>0</v>
      </c>
      <c r="BI46" s="134">
        <v>0</v>
      </c>
    </row>
    <row r="47" spans="1:61" x14ac:dyDescent="0.25">
      <c r="A47" s="2" t="s">
        <v>306</v>
      </c>
      <c r="B47" s="9" t="s">
        <v>39</v>
      </c>
      <c r="C47" s="45" t="s">
        <v>565</v>
      </c>
      <c r="D47" s="131"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  <c r="L47" s="107"/>
      <c r="M47" s="107"/>
      <c r="N47" s="131">
        <v>0</v>
      </c>
      <c r="O47" s="131">
        <v>0</v>
      </c>
      <c r="P47" s="131">
        <v>0</v>
      </c>
      <c r="Q47" s="131">
        <v>0</v>
      </c>
      <c r="R47" s="131">
        <v>0</v>
      </c>
      <c r="S47" s="131">
        <v>0</v>
      </c>
      <c r="T47" s="131">
        <v>0</v>
      </c>
      <c r="U47" s="131">
        <v>0</v>
      </c>
      <c r="V47" s="107"/>
      <c r="W47" s="107"/>
      <c r="X47" s="156">
        <v>0</v>
      </c>
      <c r="Y47" s="156">
        <v>0</v>
      </c>
      <c r="Z47" s="156">
        <v>0</v>
      </c>
      <c r="AA47" s="156">
        <v>0</v>
      </c>
      <c r="AB47" s="156">
        <v>0</v>
      </c>
      <c r="AC47" s="156">
        <v>0</v>
      </c>
      <c r="AD47" s="156">
        <v>0</v>
      </c>
      <c r="AE47" s="156">
        <v>0</v>
      </c>
      <c r="AF47" s="16"/>
      <c r="AG47" s="16"/>
      <c r="AH47" s="134">
        <v>0</v>
      </c>
      <c r="AI47" s="134">
        <v>0</v>
      </c>
      <c r="AJ47" s="134">
        <v>0</v>
      </c>
      <c r="AK47" s="134">
        <v>0</v>
      </c>
      <c r="AL47" s="134">
        <v>0</v>
      </c>
      <c r="AM47" s="134">
        <v>0</v>
      </c>
      <c r="AN47" s="134">
        <v>0</v>
      </c>
      <c r="AO47" s="134">
        <v>0</v>
      </c>
      <c r="AP47" s="134">
        <v>0</v>
      </c>
      <c r="AQ47" s="134"/>
      <c r="AR47" s="134">
        <v>0</v>
      </c>
      <c r="AS47" s="134">
        <v>0</v>
      </c>
      <c r="AT47" s="134">
        <v>0</v>
      </c>
      <c r="AU47" s="134">
        <v>0</v>
      </c>
      <c r="AV47" s="134">
        <v>0</v>
      </c>
      <c r="AW47" s="134">
        <v>0</v>
      </c>
      <c r="AX47" s="134">
        <v>0</v>
      </c>
      <c r="AY47" s="134">
        <v>0</v>
      </c>
      <c r="AZ47" s="134"/>
      <c r="BA47" s="134"/>
      <c r="BB47" s="134">
        <v>0</v>
      </c>
      <c r="BC47" s="134">
        <v>0</v>
      </c>
      <c r="BD47" s="134">
        <v>0</v>
      </c>
      <c r="BE47" s="134">
        <v>0</v>
      </c>
      <c r="BF47" s="134">
        <v>0</v>
      </c>
      <c r="BG47" s="134">
        <v>0</v>
      </c>
      <c r="BH47" s="134">
        <v>0</v>
      </c>
      <c r="BI47" s="134">
        <v>0</v>
      </c>
    </row>
    <row r="48" spans="1:61" x14ac:dyDescent="0.25">
      <c r="A48" s="2" t="s">
        <v>307</v>
      </c>
      <c r="B48" s="9" t="s">
        <v>446</v>
      </c>
      <c r="C48" s="45" t="s">
        <v>565</v>
      </c>
      <c r="D48" s="128">
        <v>400461.12286924955</v>
      </c>
      <c r="E48" s="128">
        <v>416483.95241192594</v>
      </c>
      <c r="F48" s="128">
        <v>437235.55248977721</v>
      </c>
      <c r="G48" s="128">
        <v>458371.48669010756</v>
      </c>
      <c r="H48" s="128">
        <v>517656.86866956879</v>
      </c>
      <c r="I48" s="128">
        <v>614605.55911753618</v>
      </c>
      <c r="J48" s="128">
        <v>701423.75063278072</v>
      </c>
      <c r="K48" s="128">
        <v>783662.86954423611</v>
      </c>
      <c r="L48" s="107"/>
      <c r="M48" s="107"/>
      <c r="N48" s="128">
        <v>400461.12286924955</v>
      </c>
      <c r="O48" s="128">
        <v>416483.95241192594</v>
      </c>
      <c r="P48" s="128">
        <v>437235.55248977721</v>
      </c>
      <c r="Q48" s="128">
        <v>458371.48669010756</v>
      </c>
      <c r="R48" s="128">
        <v>517656.86866956879</v>
      </c>
      <c r="S48" s="128">
        <v>614605.55911753618</v>
      </c>
      <c r="T48" s="128">
        <v>701423.75063278072</v>
      </c>
      <c r="U48" s="128">
        <v>783662.86954423611</v>
      </c>
      <c r="V48" s="107"/>
      <c r="W48" s="107"/>
      <c r="X48" s="156">
        <v>0</v>
      </c>
      <c r="Y48" s="156">
        <v>0</v>
      </c>
      <c r="Z48" s="156">
        <v>0</v>
      </c>
      <c r="AA48" s="156">
        <v>0</v>
      </c>
      <c r="AB48" s="156">
        <v>0</v>
      </c>
      <c r="AC48" s="156">
        <v>0</v>
      </c>
      <c r="AD48" s="156">
        <v>0</v>
      </c>
      <c r="AE48" s="156">
        <v>0</v>
      </c>
      <c r="AF48" s="16"/>
      <c r="AG48" s="16"/>
      <c r="AH48" s="134">
        <v>0</v>
      </c>
      <c r="AI48" s="134">
        <v>0</v>
      </c>
      <c r="AJ48" s="134">
        <v>0</v>
      </c>
      <c r="AK48" s="134">
        <v>0</v>
      </c>
      <c r="AL48" s="134">
        <v>0</v>
      </c>
      <c r="AM48" s="134">
        <v>0</v>
      </c>
      <c r="AN48" s="134">
        <v>0</v>
      </c>
      <c r="AO48" s="134">
        <v>0</v>
      </c>
      <c r="AP48" s="134">
        <v>0</v>
      </c>
      <c r="AQ48" s="134"/>
      <c r="AR48" s="134">
        <v>0</v>
      </c>
      <c r="AS48" s="134">
        <v>0</v>
      </c>
      <c r="AT48" s="134">
        <v>0</v>
      </c>
      <c r="AU48" s="134">
        <v>0</v>
      </c>
      <c r="AV48" s="134">
        <v>0</v>
      </c>
      <c r="AW48" s="134">
        <v>0</v>
      </c>
      <c r="AX48" s="134">
        <v>0</v>
      </c>
      <c r="AY48" s="134">
        <v>0</v>
      </c>
      <c r="AZ48" s="134"/>
      <c r="BA48" s="134"/>
      <c r="BB48" s="134">
        <v>0</v>
      </c>
      <c r="BC48" s="134">
        <v>0</v>
      </c>
      <c r="BD48" s="134">
        <v>0</v>
      </c>
      <c r="BE48" s="134">
        <v>0</v>
      </c>
      <c r="BF48" s="134">
        <v>0</v>
      </c>
      <c r="BG48" s="134">
        <v>0</v>
      </c>
      <c r="BH48" s="134">
        <v>0</v>
      </c>
      <c r="BI48" s="134">
        <v>0</v>
      </c>
    </row>
    <row r="49" spans="1:61" x14ac:dyDescent="0.25">
      <c r="A49" s="2"/>
      <c r="B49" s="10"/>
      <c r="C49" s="11"/>
      <c r="D49" s="130"/>
      <c r="E49" s="130"/>
      <c r="F49" s="130"/>
      <c r="G49" s="130"/>
      <c r="H49" s="130"/>
      <c r="I49" s="130"/>
      <c r="J49" s="130"/>
      <c r="K49" s="130"/>
      <c r="L49" s="107"/>
      <c r="M49" s="107"/>
      <c r="N49" s="130"/>
      <c r="O49" s="130"/>
      <c r="P49" s="130"/>
      <c r="Q49" s="130"/>
      <c r="R49" s="130"/>
      <c r="S49" s="130"/>
      <c r="T49" s="130"/>
      <c r="U49" s="130"/>
      <c r="V49" s="107"/>
      <c r="W49" s="107"/>
      <c r="X49" s="121"/>
      <c r="Y49" s="121"/>
      <c r="Z49" s="121"/>
      <c r="AA49" s="121"/>
      <c r="AB49" s="121"/>
      <c r="AC49" s="121"/>
      <c r="AD49" s="121"/>
      <c r="AE49" s="121"/>
      <c r="AF49" s="16"/>
      <c r="AG49" s="16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</row>
    <row r="50" spans="1:61" x14ac:dyDescent="0.25">
      <c r="A50" s="2" t="s">
        <v>308</v>
      </c>
      <c r="B50" s="9" t="s">
        <v>34</v>
      </c>
      <c r="C50" s="45" t="s">
        <v>565</v>
      </c>
      <c r="D50" s="128">
        <v>13083.427210262045</v>
      </c>
      <c r="E50" s="128">
        <v>12947.049881740277</v>
      </c>
      <c r="F50" s="128">
        <v>12931.745146750243</v>
      </c>
      <c r="G50" s="128">
        <v>13352.350932841</v>
      </c>
      <c r="H50" s="128">
        <v>14292.329302485166</v>
      </c>
      <c r="I50" s="128">
        <v>22706.915720122925</v>
      </c>
      <c r="J50" s="128">
        <v>22591.609203798373</v>
      </c>
      <c r="K50" s="128">
        <v>22671.647382508268</v>
      </c>
      <c r="L50" s="107"/>
      <c r="M50" s="107"/>
      <c r="N50" s="128">
        <v>13083.427210262045</v>
      </c>
      <c r="O50" s="128">
        <v>12947.049881740277</v>
      </c>
      <c r="P50" s="128">
        <v>12931.745146750243</v>
      </c>
      <c r="Q50" s="128">
        <v>13352.350932841</v>
      </c>
      <c r="R50" s="128">
        <v>14292.329302485166</v>
      </c>
      <c r="S50" s="128">
        <v>22706.915720122925</v>
      </c>
      <c r="T50" s="128">
        <v>22591.609203798373</v>
      </c>
      <c r="U50" s="128">
        <v>22671.647382508268</v>
      </c>
      <c r="V50" s="107"/>
      <c r="W50" s="107"/>
      <c r="X50" s="156">
        <v>0</v>
      </c>
      <c r="Y50" s="156">
        <v>0</v>
      </c>
      <c r="Z50" s="156">
        <v>0</v>
      </c>
      <c r="AA50" s="156">
        <v>0</v>
      </c>
      <c r="AB50" s="156">
        <v>0</v>
      </c>
      <c r="AC50" s="156">
        <v>0</v>
      </c>
      <c r="AD50" s="156">
        <v>0</v>
      </c>
      <c r="AE50" s="156">
        <v>0</v>
      </c>
      <c r="AF50" s="16"/>
      <c r="AG50" s="16"/>
      <c r="AH50" s="134">
        <v>0</v>
      </c>
      <c r="AI50" s="134">
        <v>0</v>
      </c>
      <c r="AJ50" s="134">
        <v>0</v>
      </c>
      <c r="AK50" s="134">
        <v>0</v>
      </c>
      <c r="AL50" s="134">
        <v>0</v>
      </c>
      <c r="AM50" s="134">
        <v>0</v>
      </c>
      <c r="AN50" s="134">
        <v>0</v>
      </c>
      <c r="AO50" s="134">
        <v>0</v>
      </c>
      <c r="AP50" s="134">
        <v>0</v>
      </c>
      <c r="AQ50" s="134"/>
      <c r="AR50" s="134">
        <v>0</v>
      </c>
      <c r="AS50" s="134">
        <v>0</v>
      </c>
      <c r="AT50" s="134">
        <v>0</v>
      </c>
      <c r="AU50" s="134">
        <v>0</v>
      </c>
      <c r="AV50" s="134">
        <v>0</v>
      </c>
      <c r="AW50" s="134">
        <v>0</v>
      </c>
      <c r="AX50" s="134">
        <v>0</v>
      </c>
      <c r="AY50" s="134">
        <v>0</v>
      </c>
      <c r="AZ50" s="134"/>
      <c r="BA50" s="134"/>
      <c r="BB50" s="134">
        <v>0</v>
      </c>
      <c r="BC50" s="134">
        <v>0</v>
      </c>
      <c r="BD50" s="134">
        <v>0</v>
      </c>
      <c r="BE50" s="134">
        <v>0</v>
      </c>
      <c r="BF50" s="134">
        <v>0</v>
      </c>
      <c r="BG50" s="134">
        <v>0</v>
      </c>
      <c r="BH50" s="134">
        <v>0</v>
      </c>
      <c r="BI50" s="134">
        <v>0</v>
      </c>
    </row>
    <row r="51" spans="1:61" x14ac:dyDescent="0.25">
      <c r="A51" s="2" t="s">
        <v>309</v>
      </c>
      <c r="B51" s="9" t="s">
        <v>35</v>
      </c>
      <c r="C51" s="45" t="s">
        <v>565</v>
      </c>
      <c r="D51" s="128">
        <v>327.72636873334039</v>
      </c>
      <c r="E51" s="128">
        <v>433.48583813089198</v>
      </c>
      <c r="F51" s="128">
        <v>296.79186511181859</v>
      </c>
      <c r="G51" s="128">
        <v>581.18020046395577</v>
      </c>
      <c r="H51" s="128">
        <v>260.13643505205607</v>
      </c>
      <c r="I51" s="128">
        <v>455.59732385597164</v>
      </c>
      <c r="J51" s="128">
        <v>639.98106031380507</v>
      </c>
      <c r="K51" s="128">
        <v>378.24408920294769</v>
      </c>
      <c r="L51" s="107"/>
      <c r="M51" s="107"/>
      <c r="N51" s="128">
        <v>327.72636873334039</v>
      </c>
      <c r="O51" s="128">
        <v>433.48583813089198</v>
      </c>
      <c r="P51" s="128">
        <v>296.79186511181859</v>
      </c>
      <c r="Q51" s="128">
        <v>581.18020046395577</v>
      </c>
      <c r="R51" s="128">
        <v>260.13643505205607</v>
      </c>
      <c r="S51" s="128">
        <v>455.59732385597164</v>
      </c>
      <c r="T51" s="128">
        <v>639.98106031380507</v>
      </c>
      <c r="U51" s="128">
        <v>378.24408920294769</v>
      </c>
      <c r="V51" s="107"/>
      <c r="W51" s="107"/>
      <c r="X51" s="156">
        <v>0</v>
      </c>
      <c r="Y51" s="156">
        <v>0</v>
      </c>
      <c r="Z51" s="156">
        <v>0</v>
      </c>
      <c r="AA51" s="156">
        <v>0</v>
      </c>
      <c r="AB51" s="156">
        <v>0</v>
      </c>
      <c r="AC51" s="156">
        <v>0</v>
      </c>
      <c r="AD51" s="156">
        <v>0</v>
      </c>
      <c r="AE51" s="156">
        <v>0</v>
      </c>
      <c r="AF51" s="16"/>
      <c r="AG51" s="16"/>
      <c r="AH51" s="134">
        <v>0</v>
      </c>
      <c r="AI51" s="134">
        <v>0</v>
      </c>
      <c r="AJ51" s="134">
        <v>0</v>
      </c>
      <c r="AK51" s="134">
        <v>0</v>
      </c>
      <c r="AL51" s="134">
        <v>0</v>
      </c>
      <c r="AM51" s="134">
        <v>0</v>
      </c>
      <c r="AN51" s="134">
        <v>0</v>
      </c>
      <c r="AO51" s="134">
        <v>0</v>
      </c>
      <c r="AP51" s="134">
        <v>0</v>
      </c>
      <c r="AQ51" s="134"/>
      <c r="AR51" s="134">
        <v>0</v>
      </c>
      <c r="AS51" s="134">
        <v>0</v>
      </c>
      <c r="AT51" s="134">
        <v>0</v>
      </c>
      <c r="AU51" s="134">
        <v>0</v>
      </c>
      <c r="AV51" s="134">
        <v>0</v>
      </c>
      <c r="AW51" s="134">
        <v>0</v>
      </c>
      <c r="AX51" s="134">
        <v>0</v>
      </c>
      <c r="AY51" s="134">
        <v>0</v>
      </c>
      <c r="AZ51" s="134"/>
      <c r="BA51" s="134"/>
      <c r="BB51" s="134">
        <v>0</v>
      </c>
      <c r="BC51" s="134">
        <v>0</v>
      </c>
      <c r="BD51" s="134">
        <v>0</v>
      </c>
      <c r="BE51" s="134">
        <v>0</v>
      </c>
      <c r="BF51" s="134">
        <v>0</v>
      </c>
      <c r="BG51" s="134">
        <v>0</v>
      </c>
      <c r="BH51" s="134">
        <v>0</v>
      </c>
      <c r="BI51" s="134">
        <v>0</v>
      </c>
    </row>
    <row r="52" spans="1:61" x14ac:dyDescent="0.25">
      <c r="A52" s="2" t="s">
        <v>310</v>
      </c>
      <c r="B52" s="9" t="s">
        <v>36</v>
      </c>
      <c r="C52" s="45" t="s">
        <v>565</v>
      </c>
      <c r="D52" s="131">
        <v>-472.97788784933982</v>
      </c>
      <c r="E52" s="131">
        <v>-487.76446476399047</v>
      </c>
      <c r="F52" s="131">
        <v>-515.00178007847637</v>
      </c>
      <c r="G52" s="131">
        <v>-542.78826875616198</v>
      </c>
      <c r="H52" s="131">
        <v>-569.84970359307033</v>
      </c>
      <c r="I52" s="131">
        <v>-617.90301777963748</v>
      </c>
      <c r="J52" s="131">
        <v>-692.32495947281097</v>
      </c>
      <c r="K52" s="131">
        <v>-765.31068827481454</v>
      </c>
      <c r="L52" s="107"/>
      <c r="M52" s="107"/>
      <c r="N52" s="131">
        <v>-472.97788784933982</v>
      </c>
      <c r="O52" s="131">
        <v>-487.76446476399047</v>
      </c>
      <c r="P52" s="131">
        <v>-515.00178007847637</v>
      </c>
      <c r="Q52" s="131">
        <v>-542.78826875616198</v>
      </c>
      <c r="R52" s="131">
        <v>-569.84970359307033</v>
      </c>
      <c r="S52" s="131">
        <v>-617.90301777963748</v>
      </c>
      <c r="T52" s="131">
        <v>-692.32495947281097</v>
      </c>
      <c r="U52" s="131">
        <v>-765.31068827481454</v>
      </c>
      <c r="V52" s="107"/>
      <c r="W52" s="107"/>
      <c r="X52" s="156">
        <v>0</v>
      </c>
      <c r="Y52" s="156">
        <v>0</v>
      </c>
      <c r="Z52" s="156">
        <v>0</v>
      </c>
      <c r="AA52" s="156">
        <v>0</v>
      </c>
      <c r="AB52" s="156">
        <v>0</v>
      </c>
      <c r="AC52" s="156">
        <v>0</v>
      </c>
      <c r="AD52" s="156">
        <v>0</v>
      </c>
      <c r="AE52" s="156">
        <v>0</v>
      </c>
      <c r="AF52" s="16"/>
      <c r="AG52" s="16"/>
      <c r="AH52" s="134">
        <v>0</v>
      </c>
      <c r="AI52" s="134">
        <v>0</v>
      </c>
      <c r="AJ52" s="134">
        <v>0</v>
      </c>
      <c r="AK52" s="134">
        <v>0</v>
      </c>
      <c r="AL52" s="134">
        <v>0</v>
      </c>
      <c r="AM52" s="134">
        <v>0</v>
      </c>
      <c r="AN52" s="134">
        <v>0</v>
      </c>
      <c r="AO52" s="134">
        <v>0</v>
      </c>
      <c r="AP52" s="134">
        <v>0</v>
      </c>
      <c r="AQ52" s="134"/>
      <c r="AR52" s="134">
        <v>0</v>
      </c>
      <c r="AS52" s="134">
        <v>0</v>
      </c>
      <c r="AT52" s="134">
        <v>0</v>
      </c>
      <c r="AU52" s="134">
        <v>0</v>
      </c>
      <c r="AV52" s="134">
        <v>0</v>
      </c>
      <c r="AW52" s="134">
        <v>0</v>
      </c>
      <c r="AX52" s="134">
        <v>0</v>
      </c>
      <c r="AY52" s="134">
        <v>0</v>
      </c>
      <c r="AZ52" s="134"/>
      <c r="BA52" s="134"/>
      <c r="BB52" s="134">
        <v>0</v>
      </c>
      <c r="BC52" s="134">
        <v>0</v>
      </c>
      <c r="BD52" s="134">
        <v>0</v>
      </c>
      <c r="BE52" s="134">
        <v>0</v>
      </c>
      <c r="BF52" s="134">
        <v>0</v>
      </c>
      <c r="BG52" s="134">
        <v>0</v>
      </c>
      <c r="BH52" s="134">
        <v>0</v>
      </c>
      <c r="BI52" s="134">
        <v>0</v>
      </c>
    </row>
    <row r="53" spans="1:61" x14ac:dyDescent="0.25">
      <c r="A53" s="2" t="s">
        <v>311</v>
      </c>
      <c r="B53" s="9" t="s">
        <v>37</v>
      </c>
      <c r="C53" s="45" t="s">
        <v>565</v>
      </c>
      <c r="D53" s="131">
        <v>-145.25151911599943</v>
      </c>
      <c r="E53" s="131">
        <v>-54.278626633098497</v>
      </c>
      <c r="F53" s="131">
        <v>-218.20991496665778</v>
      </c>
      <c r="G53" s="131">
        <v>38.391931707793788</v>
      </c>
      <c r="H53" s="131">
        <v>-309.71326854101426</v>
      </c>
      <c r="I53" s="131">
        <v>-162.30569392366584</v>
      </c>
      <c r="J53" s="131">
        <v>-52.3438991590059</v>
      </c>
      <c r="K53" s="131">
        <v>-387.06659907186685</v>
      </c>
      <c r="L53" s="107"/>
      <c r="M53" s="107"/>
      <c r="N53" s="131">
        <v>-145.25151911599943</v>
      </c>
      <c r="O53" s="131">
        <v>-54.278626633098497</v>
      </c>
      <c r="P53" s="131">
        <v>-218.20991496665778</v>
      </c>
      <c r="Q53" s="131">
        <v>38.391931707793788</v>
      </c>
      <c r="R53" s="131">
        <v>-309.71326854101426</v>
      </c>
      <c r="S53" s="131">
        <v>-162.30569392366584</v>
      </c>
      <c r="T53" s="131">
        <v>-52.3438991590059</v>
      </c>
      <c r="U53" s="131">
        <v>-387.06659907186685</v>
      </c>
      <c r="V53" s="107"/>
      <c r="W53" s="107"/>
      <c r="X53" s="156">
        <v>0</v>
      </c>
      <c r="Y53" s="156">
        <v>0</v>
      </c>
      <c r="Z53" s="156">
        <v>0</v>
      </c>
      <c r="AA53" s="156">
        <v>0</v>
      </c>
      <c r="AB53" s="156">
        <v>0</v>
      </c>
      <c r="AC53" s="156">
        <v>0</v>
      </c>
      <c r="AD53" s="156">
        <v>0</v>
      </c>
      <c r="AE53" s="156">
        <v>0</v>
      </c>
      <c r="AF53" s="16"/>
      <c r="AG53" s="16"/>
      <c r="AH53" s="134">
        <v>0</v>
      </c>
      <c r="AI53" s="134">
        <v>0</v>
      </c>
      <c r="AJ53" s="134">
        <v>0</v>
      </c>
      <c r="AK53" s="134">
        <v>0</v>
      </c>
      <c r="AL53" s="134">
        <v>0</v>
      </c>
      <c r="AM53" s="134">
        <v>0</v>
      </c>
      <c r="AN53" s="134">
        <v>0</v>
      </c>
      <c r="AO53" s="134">
        <v>0</v>
      </c>
      <c r="AP53" s="134">
        <v>0</v>
      </c>
      <c r="AQ53" s="134"/>
      <c r="AR53" s="134">
        <v>0</v>
      </c>
      <c r="AS53" s="134">
        <v>0</v>
      </c>
      <c r="AT53" s="134">
        <v>0</v>
      </c>
      <c r="AU53" s="134">
        <v>0</v>
      </c>
      <c r="AV53" s="134">
        <v>0</v>
      </c>
      <c r="AW53" s="134">
        <v>0</v>
      </c>
      <c r="AX53" s="134">
        <v>0</v>
      </c>
      <c r="AY53" s="134">
        <v>0</v>
      </c>
      <c r="AZ53" s="134"/>
      <c r="BA53" s="134"/>
      <c r="BB53" s="134">
        <v>0</v>
      </c>
      <c r="BC53" s="134">
        <v>0</v>
      </c>
      <c r="BD53" s="134">
        <v>0</v>
      </c>
      <c r="BE53" s="134">
        <v>0</v>
      </c>
      <c r="BF53" s="134">
        <v>0</v>
      </c>
      <c r="BG53" s="134">
        <v>0</v>
      </c>
      <c r="BH53" s="134">
        <v>0</v>
      </c>
      <c r="BI53" s="134">
        <v>0</v>
      </c>
    </row>
    <row r="54" spans="1:61" x14ac:dyDescent="0.25">
      <c r="A54" s="2" t="s">
        <v>312</v>
      </c>
      <c r="B54" s="9" t="s">
        <v>38</v>
      </c>
      <c r="C54" s="45" t="s">
        <v>565</v>
      </c>
      <c r="D54" s="128">
        <v>8.8741905942308748</v>
      </c>
      <c r="E54" s="128">
        <v>38.973891643064455</v>
      </c>
      <c r="F54" s="128">
        <v>638.81570105741389</v>
      </c>
      <c r="G54" s="128">
        <v>607.05972273616896</v>
      </c>
      <c r="H54" s="128">
        <v>8724.2996861787724</v>
      </c>
      <c r="I54" s="128">
        <v>46.999177599112322</v>
      </c>
      <c r="J54" s="128">
        <v>132.38207786890223</v>
      </c>
      <c r="K54" s="128">
        <v>1647.0084654421757</v>
      </c>
      <c r="L54" s="107"/>
      <c r="M54" s="107"/>
      <c r="N54" s="128">
        <v>8.8741905942308748</v>
      </c>
      <c r="O54" s="128">
        <v>38.973891643064455</v>
      </c>
      <c r="P54" s="128">
        <v>638.81570105741389</v>
      </c>
      <c r="Q54" s="128">
        <v>607.05972273616896</v>
      </c>
      <c r="R54" s="128">
        <v>8724.2996861787724</v>
      </c>
      <c r="S54" s="128">
        <v>46.999177599112322</v>
      </c>
      <c r="T54" s="128">
        <v>132.38207786890223</v>
      </c>
      <c r="U54" s="128">
        <v>1647.0084654421757</v>
      </c>
      <c r="V54" s="107"/>
      <c r="W54" s="107"/>
      <c r="X54" s="156">
        <v>0</v>
      </c>
      <c r="Y54" s="156">
        <v>0</v>
      </c>
      <c r="Z54" s="156">
        <v>0</v>
      </c>
      <c r="AA54" s="156">
        <v>0</v>
      </c>
      <c r="AB54" s="156">
        <v>0</v>
      </c>
      <c r="AC54" s="156">
        <v>0</v>
      </c>
      <c r="AD54" s="156">
        <v>0</v>
      </c>
      <c r="AE54" s="156">
        <v>0</v>
      </c>
      <c r="AF54" s="16"/>
      <c r="AG54" s="16"/>
      <c r="AH54" s="134">
        <v>0</v>
      </c>
      <c r="AI54" s="134">
        <v>0</v>
      </c>
      <c r="AJ54" s="134">
        <v>0</v>
      </c>
      <c r="AK54" s="134">
        <v>0</v>
      </c>
      <c r="AL54" s="134">
        <v>0</v>
      </c>
      <c r="AM54" s="134">
        <v>0</v>
      </c>
      <c r="AN54" s="134">
        <v>0</v>
      </c>
      <c r="AO54" s="134">
        <v>0</v>
      </c>
      <c r="AP54" s="134">
        <v>0</v>
      </c>
      <c r="AQ54" s="134"/>
      <c r="AR54" s="134">
        <v>0</v>
      </c>
      <c r="AS54" s="134">
        <v>0</v>
      </c>
      <c r="AT54" s="134">
        <v>0</v>
      </c>
      <c r="AU54" s="134">
        <v>0</v>
      </c>
      <c r="AV54" s="134">
        <v>0</v>
      </c>
      <c r="AW54" s="134">
        <v>0</v>
      </c>
      <c r="AX54" s="134">
        <v>0</v>
      </c>
      <c r="AY54" s="134">
        <v>0</v>
      </c>
      <c r="AZ54" s="134"/>
      <c r="BA54" s="134"/>
      <c r="BB54" s="134">
        <v>0</v>
      </c>
      <c r="BC54" s="134">
        <v>0</v>
      </c>
      <c r="BD54" s="134">
        <v>0</v>
      </c>
      <c r="BE54" s="134">
        <v>0</v>
      </c>
      <c r="BF54" s="134">
        <v>0</v>
      </c>
      <c r="BG54" s="134">
        <v>0</v>
      </c>
      <c r="BH54" s="134">
        <v>0</v>
      </c>
      <c r="BI54" s="134">
        <v>0</v>
      </c>
    </row>
    <row r="55" spans="1:61" x14ac:dyDescent="0.25">
      <c r="A55" s="2" t="s">
        <v>313</v>
      </c>
      <c r="B55" s="9" t="s">
        <v>39</v>
      </c>
      <c r="C55" s="45" t="s">
        <v>565</v>
      </c>
      <c r="D55" s="131">
        <v>0</v>
      </c>
      <c r="E55" s="131">
        <v>0</v>
      </c>
      <c r="F55" s="131">
        <v>0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  <c r="L55" s="107"/>
      <c r="M55" s="107"/>
      <c r="N55" s="131">
        <v>0</v>
      </c>
      <c r="O55" s="131">
        <v>0</v>
      </c>
      <c r="P55" s="131">
        <v>0</v>
      </c>
      <c r="Q55" s="131">
        <v>0</v>
      </c>
      <c r="R55" s="131">
        <v>0</v>
      </c>
      <c r="S55" s="131">
        <v>0</v>
      </c>
      <c r="T55" s="131">
        <v>0</v>
      </c>
      <c r="U55" s="131">
        <v>0</v>
      </c>
      <c r="V55" s="107"/>
      <c r="W55" s="107"/>
      <c r="X55" s="156">
        <v>0</v>
      </c>
      <c r="Y55" s="156">
        <v>0</v>
      </c>
      <c r="Z55" s="156">
        <v>0</v>
      </c>
      <c r="AA55" s="156">
        <v>0</v>
      </c>
      <c r="AB55" s="156">
        <v>0</v>
      </c>
      <c r="AC55" s="156">
        <v>0</v>
      </c>
      <c r="AD55" s="156">
        <v>0</v>
      </c>
      <c r="AE55" s="156">
        <v>0</v>
      </c>
      <c r="AF55" s="16"/>
      <c r="AG55" s="16"/>
      <c r="AH55" s="134">
        <v>0</v>
      </c>
      <c r="AI55" s="134">
        <v>0</v>
      </c>
      <c r="AJ55" s="134">
        <v>0</v>
      </c>
      <c r="AK55" s="134">
        <v>0</v>
      </c>
      <c r="AL55" s="134">
        <v>0</v>
      </c>
      <c r="AM55" s="134">
        <v>0</v>
      </c>
      <c r="AN55" s="134">
        <v>0</v>
      </c>
      <c r="AO55" s="134">
        <v>0</v>
      </c>
      <c r="AP55" s="134">
        <v>0</v>
      </c>
      <c r="AQ55" s="134"/>
      <c r="AR55" s="134">
        <v>0</v>
      </c>
      <c r="AS55" s="134">
        <v>0</v>
      </c>
      <c r="AT55" s="134">
        <v>0</v>
      </c>
      <c r="AU55" s="134">
        <v>0</v>
      </c>
      <c r="AV55" s="134">
        <v>0</v>
      </c>
      <c r="AW55" s="134">
        <v>0</v>
      </c>
      <c r="AX55" s="134">
        <v>0</v>
      </c>
      <c r="AY55" s="134">
        <v>0</v>
      </c>
      <c r="AZ55" s="134"/>
      <c r="BA55" s="134"/>
      <c r="BB55" s="134">
        <v>0</v>
      </c>
      <c r="BC55" s="134">
        <v>0</v>
      </c>
      <c r="BD55" s="134">
        <v>0</v>
      </c>
      <c r="BE55" s="134">
        <v>0</v>
      </c>
      <c r="BF55" s="134">
        <v>0</v>
      </c>
      <c r="BG55" s="134">
        <v>0</v>
      </c>
      <c r="BH55" s="134">
        <v>0</v>
      </c>
      <c r="BI55" s="134">
        <v>0</v>
      </c>
    </row>
    <row r="56" spans="1:61" x14ac:dyDescent="0.25">
      <c r="A56" s="2" t="s">
        <v>314</v>
      </c>
      <c r="B56" s="9" t="s">
        <v>453</v>
      </c>
      <c r="C56" s="45" t="s">
        <v>565</v>
      </c>
      <c r="D56" s="128">
        <v>12947.049881740277</v>
      </c>
      <c r="E56" s="128">
        <v>12931.745146750243</v>
      </c>
      <c r="F56" s="128">
        <v>13352.350932841</v>
      </c>
      <c r="G56" s="128">
        <v>13997.802587284963</v>
      </c>
      <c r="H56" s="128">
        <v>22706.915720122925</v>
      </c>
      <c r="I56" s="128">
        <v>22591.609203798373</v>
      </c>
      <c r="J56" s="128">
        <v>22671.647382508268</v>
      </c>
      <c r="K56" s="128">
        <v>23931.589248878576</v>
      </c>
      <c r="L56" s="107"/>
      <c r="M56" s="107"/>
      <c r="N56" s="128">
        <v>12947.049881740277</v>
      </c>
      <c r="O56" s="128">
        <v>12931.745146750243</v>
      </c>
      <c r="P56" s="128">
        <v>13352.350932841</v>
      </c>
      <c r="Q56" s="128">
        <v>13997.802587284963</v>
      </c>
      <c r="R56" s="128">
        <v>22706.915720122925</v>
      </c>
      <c r="S56" s="128">
        <v>22591.609203798373</v>
      </c>
      <c r="T56" s="128">
        <v>22671.647382508268</v>
      </c>
      <c r="U56" s="128">
        <v>23931.589248878576</v>
      </c>
      <c r="V56" s="107"/>
      <c r="W56" s="107"/>
      <c r="X56" s="156">
        <v>0</v>
      </c>
      <c r="Y56" s="156">
        <v>0</v>
      </c>
      <c r="Z56" s="156">
        <v>0</v>
      </c>
      <c r="AA56" s="156">
        <v>0</v>
      </c>
      <c r="AB56" s="156">
        <v>0</v>
      </c>
      <c r="AC56" s="156">
        <v>0</v>
      </c>
      <c r="AD56" s="156">
        <v>0</v>
      </c>
      <c r="AE56" s="156">
        <v>0</v>
      </c>
      <c r="AF56" s="16"/>
      <c r="AG56" s="16"/>
      <c r="AH56" s="134">
        <v>0</v>
      </c>
      <c r="AI56" s="134">
        <v>0</v>
      </c>
      <c r="AJ56" s="134">
        <v>0</v>
      </c>
      <c r="AK56" s="134">
        <v>0</v>
      </c>
      <c r="AL56" s="134">
        <v>0</v>
      </c>
      <c r="AM56" s="134">
        <v>0</v>
      </c>
      <c r="AN56" s="134">
        <v>0</v>
      </c>
      <c r="AO56" s="134">
        <v>0</v>
      </c>
      <c r="AP56" s="134">
        <v>0</v>
      </c>
      <c r="AQ56" s="134"/>
      <c r="AR56" s="134">
        <v>0</v>
      </c>
      <c r="AS56" s="134">
        <v>0</v>
      </c>
      <c r="AT56" s="134">
        <v>0</v>
      </c>
      <c r="AU56" s="134">
        <v>0</v>
      </c>
      <c r="AV56" s="134">
        <v>0</v>
      </c>
      <c r="AW56" s="134">
        <v>0</v>
      </c>
      <c r="AX56" s="134">
        <v>0</v>
      </c>
      <c r="AY56" s="134">
        <v>0</v>
      </c>
      <c r="AZ56" s="134"/>
      <c r="BA56" s="134"/>
      <c r="BB56" s="134">
        <v>0</v>
      </c>
      <c r="BC56" s="134">
        <v>0</v>
      </c>
      <c r="BD56" s="134">
        <v>0</v>
      </c>
      <c r="BE56" s="134">
        <v>0</v>
      </c>
      <c r="BF56" s="134">
        <v>0</v>
      </c>
      <c r="BG56" s="134">
        <v>0</v>
      </c>
      <c r="BH56" s="134">
        <v>0</v>
      </c>
      <c r="BI56" s="134">
        <v>0</v>
      </c>
    </row>
    <row r="57" spans="1:61" x14ac:dyDescent="0.25">
      <c r="A57" s="2"/>
      <c r="B57" s="10"/>
      <c r="C57" s="11"/>
      <c r="D57" s="130"/>
      <c r="E57" s="130"/>
      <c r="F57" s="130"/>
      <c r="G57" s="130"/>
      <c r="H57" s="130"/>
      <c r="I57" s="130"/>
      <c r="J57" s="130"/>
      <c r="K57" s="130"/>
      <c r="L57" s="107"/>
      <c r="M57" s="107"/>
      <c r="N57" s="130"/>
      <c r="O57" s="130"/>
      <c r="P57" s="130"/>
      <c r="Q57" s="130"/>
      <c r="R57" s="130"/>
      <c r="S57" s="130"/>
      <c r="T57" s="130"/>
      <c r="U57" s="130"/>
      <c r="V57" s="107"/>
      <c r="W57" s="107"/>
      <c r="X57" s="121"/>
      <c r="Y57" s="121"/>
      <c r="Z57" s="121"/>
      <c r="AA57" s="121"/>
      <c r="AB57" s="121"/>
      <c r="AC57" s="121"/>
      <c r="AD57" s="121"/>
      <c r="AE57" s="121"/>
      <c r="AF57" s="16"/>
      <c r="AG57" s="16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</row>
    <row r="58" spans="1:61" x14ac:dyDescent="0.25">
      <c r="A58" s="2" t="s">
        <v>315</v>
      </c>
      <c r="B58" s="9" t="s">
        <v>34</v>
      </c>
      <c r="C58" s="45" t="s">
        <v>565</v>
      </c>
      <c r="D58" s="128">
        <v>344297.32313730347</v>
      </c>
      <c r="E58" s="128">
        <v>391621.56192875054</v>
      </c>
      <c r="F58" s="128">
        <v>527506.37993309461</v>
      </c>
      <c r="G58" s="128">
        <v>662800.6221275545</v>
      </c>
      <c r="H58" s="128">
        <v>789157.33163838496</v>
      </c>
      <c r="I58" s="128">
        <v>873633.73429148202</v>
      </c>
      <c r="J58" s="128">
        <v>963974.90192692215</v>
      </c>
      <c r="K58" s="128">
        <v>1085880.8462289344</v>
      </c>
      <c r="L58" s="107"/>
      <c r="M58" s="107"/>
      <c r="N58" s="128">
        <v>344297.32313730347</v>
      </c>
      <c r="O58" s="128">
        <v>391621.56192875054</v>
      </c>
      <c r="P58" s="128">
        <v>527506.37993309461</v>
      </c>
      <c r="Q58" s="128">
        <v>662800.6221275545</v>
      </c>
      <c r="R58" s="128">
        <v>789157.33163838496</v>
      </c>
      <c r="S58" s="128">
        <v>873633.73429148202</v>
      </c>
      <c r="T58" s="128">
        <v>963974.90192692215</v>
      </c>
      <c r="U58" s="128">
        <v>1085880.8462289344</v>
      </c>
      <c r="V58" s="107"/>
      <c r="W58" s="107"/>
      <c r="X58" s="156">
        <v>0</v>
      </c>
      <c r="Y58" s="156">
        <v>0</v>
      </c>
      <c r="Z58" s="156">
        <v>0</v>
      </c>
      <c r="AA58" s="156">
        <v>0</v>
      </c>
      <c r="AB58" s="156">
        <v>0</v>
      </c>
      <c r="AC58" s="156">
        <v>0</v>
      </c>
      <c r="AD58" s="156">
        <v>0</v>
      </c>
      <c r="AE58" s="156">
        <v>0</v>
      </c>
      <c r="AF58" s="16"/>
      <c r="AG58" s="16"/>
      <c r="AH58" s="134">
        <v>0</v>
      </c>
      <c r="AI58" s="134">
        <v>0</v>
      </c>
      <c r="AJ58" s="134">
        <v>0</v>
      </c>
      <c r="AK58" s="134">
        <v>0</v>
      </c>
      <c r="AL58" s="134">
        <v>0</v>
      </c>
      <c r="AM58" s="134">
        <v>0</v>
      </c>
      <c r="AN58" s="134">
        <v>0</v>
      </c>
      <c r="AO58" s="134">
        <v>0</v>
      </c>
      <c r="AP58" s="134">
        <v>0</v>
      </c>
      <c r="AQ58" s="134"/>
      <c r="AR58" s="134">
        <v>0</v>
      </c>
      <c r="AS58" s="134">
        <v>0</v>
      </c>
      <c r="AT58" s="134">
        <v>0</v>
      </c>
      <c r="AU58" s="134">
        <v>0</v>
      </c>
      <c r="AV58" s="134">
        <v>0</v>
      </c>
      <c r="AW58" s="134">
        <v>0</v>
      </c>
      <c r="AX58" s="134">
        <v>0</v>
      </c>
      <c r="AY58" s="134">
        <v>0</v>
      </c>
      <c r="AZ58" s="134"/>
      <c r="BA58" s="134"/>
      <c r="BB58" s="134">
        <v>0</v>
      </c>
      <c r="BC58" s="134">
        <v>0</v>
      </c>
      <c r="BD58" s="134">
        <v>0</v>
      </c>
      <c r="BE58" s="134">
        <v>0</v>
      </c>
      <c r="BF58" s="134">
        <v>0</v>
      </c>
      <c r="BG58" s="134">
        <v>0</v>
      </c>
      <c r="BH58" s="134">
        <v>0</v>
      </c>
      <c r="BI58" s="134">
        <v>0</v>
      </c>
    </row>
    <row r="59" spans="1:61" x14ac:dyDescent="0.25">
      <c r="A59" s="2" t="s">
        <v>316</v>
      </c>
      <c r="B59" s="9" t="s">
        <v>35</v>
      </c>
      <c r="C59" s="45" t="s">
        <v>565</v>
      </c>
      <c r="D59" s="128">
        <v>12713.802946307629</v>
      </c>
      <c r="E59" s="128">
        <v>17765.790225629044</v>
      </c>
      <c r="F59" s="128">
        <v>13618.956459225226</v>
      </c>
      <c r="G59" s="128">
        <v>28849.346483867896</v>
      </c>
      <c r="H59" s="128">
        <v>14363.549188018422</v>
      </c>
      <c r="I59" s="128">
        <v>24856.851370426539</v>
      </c>
      <c r="J59" s="128">
        <v>31834.115500150649</v>
      </c>
      <c r="K59" s="128">
        <v>18022.350368281448</v>
      </c>
      <c r="L59" s="107"/>
      <c r="M59" s="107"/>
      <c r="N59" s="128">
        <v>12713.802946307629</v>
      </c>
      <c r="O59" s="128">
        <v>17765.790225629044</v>
      </c>
      <c r="P59" s="128">
        <v>13618.956459225226</v>
      </c>
      <c r="Q59" s="128">
        <v>28849.346483867896</v>
      </c>
      <c r="R59" s="128">
        <v>14363.549188018422</v>
      </c>
      <c r="S59" s="128">
        <v>24856.851370426539</v>
      </c>
      <c r="T59" s="128">
        <v>31834.115500150649</v>
      </c>
      <c r="U59" s="128">
        <v>18022.350368281448</v>
      </c>
      <c r="V59" s="107"/>
      <c r="W59" s="107"/>
      <c r="X59" s="156">
        <v>0</v>
      </c>
      <c r="Y59" s="156">
        <v>0</v>
      </c>
      <c r="Z59" s="156">
        <v>0</v>
      </c>
      <c r="AA59" s="156">
        <v>0</v>
      </c>
      <c r="AB59" s="156">
        <v>0</v>
      </c>
      <c r="AC59" s="156">
        <v>0</v>
      </c>
      <c r="AD59" s="156">
        <v>0</v>
      </c>
      <c r="AE59" s="156">
        <v>0</v>
      </c>
      <c r="AF59" s="16"/>
      <c r="AG59" s="16"/>
      <c r="AH59" s="134">
        <v>0</v>
      </c>
      <c r="AI59" s="134">
        <v>0</v>
      </c>
      <c r="AJ59" s="134">
        <v>0</v>
      </c>
      <c r="AK59" s="134">
        <v>0</v>
      </c>
      <c r="AL59" s="134">
        <v>0</v>
      </c>
      <c r="AM59" s="134">
        <v>0</v>
      </c>
      <c r="AN59" s="134">
        <v>0</v>
      </c>
      <c r="AO59" s="134">
        <v>0</v>
      </c>
      <c r="AP59" s="134">
        <v>0</v>
      </c>
      <c r="AQ59" s="134"/>
      <c r="AR59" s="134">
        <v>0</v>
      </c>
      <c r="AS59" s="134">
        <v>0</v>
      </c>
      <c r="AT59" s="134">
        <v>0</v>
      </c>
      <c r="AU59" s="134">
        <v>0</v>
      </c>
      <c r="AV59" s="134">
        <v>0</v>
      </c>
      <c r="AW59" s="134">
        <v>0</v>
      </c>
      <c r="AX59" s="134">
        <v>0</v>
      </c>
      <c r="AY59" s="134">
        <v>0</v>
      </c>
      <c r="AZ59" s="134"/>
      <c r="BA59" s="134"/>
      <c r="BB59" s="134">
        <v>0</v>
      </c>
      <c r="BC59" s="134">
        <v>0</v>
      </c>
      <c r="BD59" s="134">
        <v>0</v>
      </c>
      <c r="BE59" s="134">
        <v>0</v>
      </c>
      <c r="BF59" s="134">
        <v>0</v>
      </c>
      <c r="BG59" s="134">
        <v>0</v>
      </c>
      <c r="BH59" s="134">
        <v>0</v>
      </c>
      <c r="BI59" s="134">
        <v>0</v>
      </c>
    </row>
    <row r="60" spans="1:61" x14ac:dyDescent="0.25">
      <c r="A60" s="2" t="s">
        <v>317</v>
      </c>
      <c r="B60" s="9" t="s">
        <v>36</v>
      </c>
      <c r="C60" s="45" t="s">
        <v>565</v>
      </c>
      <c r="D60" s="131">
        <v>-24914.346467596883</v>
      </c>
      <c r="E60" s="131">
        <v>-26541.207010957143</v>
      </c>
      <c r="F60" s="131">
        <v>-29669.12315035121</v>
      </c>
      <c r="G60" s="131">
        <v>-32522.801211333186</v>
      </c>
      <c r="H60" s="131">
        <v>-36926.078294581603</v>
      </c>
      <c r="I60" s="131">
        <v>-40114.923688853531</v>
      </c>
      <c r="J60" s="131">
        <v>-43246.635158575824</v>
      </c>
      <c r="K60" s="131">
        <v>-46975.284863905428</v>
      </c>
      <c r="L60" s="107"/>
      <c r="M60" s="107"/>
      <c r="N60" s="131">
        <v>-24914.346467596883</v>
      </c>
      <c r="O60" s="131">
        <v>-26541.207010957143</v>
      </c>
      <c r="P60" s="131">
        <v>-29669.12315035121</v>
      </c>
      <c r="Q60" s="131">
        <v>-32522.801211333186</v>
      </c>
      <c r="R60" s="131">
        <v>-36926.078294581603</v>
      </c>
      <c r="S60" s="131">
        <v>-40114.923688853531</v>
      </c>
      <c r="T60" s="131">
        <v>-43246.635158575824</v>
      </c>
      <c r="U60" s="131">
        <v>-46975.284863905428</v>
      </c>
      <c r="V60" s="107"/>
      <c r="W60" s="107"/>
      <c r="X60" s="156">
        <v>0</v>
      </c>
      <c r="Y60" s="156">
        <v>0</v>
      </c>
      <c r="Z60" s="156">
        <v>0</v>
      </c>
      <c r="AA60" s="156">
        <v>0</v>
      </c>
      <c r="AB60" s="156">
        <v>0</v>
      </c>
      <c r="AC60" s="156">
        <v>0</v>
      </c>
      <c r="AD60" s="156">
        <v>0</v>
      </c>
      <c r="AE60" s="156">
        <v>0</v>
      </c>
      <c r="AF60" s="16"/>
      <c r="AG60" s="16"/>
      <c r="AH60" s="134">
        <v>0</v>
      </c>
      <c r="AI60" s="134">
        <v>0</v>
      </c>
      <c r="AJ60" s="134">
        <v>0</v>
      </c>
      <c r="AK60" s="134">
        <v>0</v>
      </c>
      <c r="AL60" s="134">
        <v>0</v>
      </c>
      <c r="AM60" s="134">
        <v>0</v>
      </c>
      <c r="AN60" s="134">
        <v>0</v>
      </c>
      <c r="AO60" s="134">
        <v>0</v>
      </c>
      <c r="AP60" s="134">
        <v>0</v>
      </c>
      <c r="AQ60" s="134"/>
      <c r="AR60" s="134">
        <v>0</v>
      </c>
      <c r="AS60" s="134">
        <v>0</v>
      </c>
      <c r="AT60" s="134">
        <v>0</v>
      </c>
      <c r="AU60" s="134">
        <v>0</v>
      </c>
      <c r="AV60" s="134">
        <v>0</v>
      </c>
      <c r="AW60" s="134">
        <v>0</v>
      </c>
      <c r="AX60" s="134">
        <v>0</v>
      </c>
      <c r="AY60" s="134">
        <v>0</v>
      </c>
      <c r="AZ60" s="134"/>
      <c r="BA60" s="134"/>
      <c r="BB60" s="134">
        <v>0</v>
      </c>
      <c r="BC60" s="134">
        <v>0</v>
      </c>
      <c r="BD60" s="134">
        <v>0</v>
      </c>
      <c r="BE60" s="134">
        <v>0</v>
      </c>
      <c r="BF60" s="134">
        <v>0</v>
      </c>
      <c r="BG60" s="134">
        <v>0</v>
      </c>
      <c r="BH60" s="134">
        <v>0</v>
      </c>
      <c r="BI60" s="134">
        <v>0</v>
      </c>
    </row>
    <row r="61" spans="1:61" x14ac:dyDescent="0.25">
      <c r="A61" s="2" t="s">
        <v>318</v>
      </c>
      <c r="B61" s="9" t="s">
        <v>37</v>
      </c>
      <c r="C61" s="45" t="s">
        <v>565</v>
      </c>
      <c r="D61" s="131">
        <v>-12200.543521289253</v>
      </c>
      <c r="E61" s="131">
        <v>-8775.4167853280996</v>
      </c>
      <c r="F61" s="131">
        <v>-16050.166691125984</v>
      </c>
      <c r="G61" s="131">
        <v>-3673.4547274652905</v>
      </c>
      <c r="H61" s="131">
        <v>-22562.529106563183</v>
      </c>
      <c r="I61" s="131">
        <v>-15258.072318426992</v>
      </c>
      <c r="J61" s="131">
        <v>-11412.519658425175</v>
      </c>
      <c r="K61" s="131">
        <v>-28952.93449562398</v>
      </c>
      <c r="L61" s="107"/>
      <c r="M61" s="107"/>
      <c r="N61" s="131">
        <v>-12200.543521289253</v>
      </c>
      <c r="O61" s="131">
        <v>-8775.4167853280996</v>
      </c>
      <c r="P61" s="131">
        <v>-16050.166691125984</v>
      </c>
      <c r="Q61" s="131">
        <v>-3673.4547274652905</v>
      </c>
      <c r="R61" s="131">
        <v>-22562.529106563183</v>
      </c>
      <c r="S61" s="131">
        <v>-15258.072318426992</v>
      </c>
      <c r="T61" s="131">
        <v>-11412.519658425175</v>
      </c>
      <c r="U61" s="131">
        <v>-28952.93449562398</v>
      </c>
      <c r="V61" s="107"/>
      <c r="W61" s="107"/>
      <c r="X61" s="156">
        <v>0</v>
      </c>
      <c r="Y61" s="156">
        <v>0</v>
      </c>
      <c r="Z61" s="156">
        <v>0</v>
      </c>
      <c r="AA61" s="156">
        <v>0</v>
      </c>
      <c r="AB61" s="156">
        <v>0</v>
      </c>
      <c r="AC61" s="156">
        <v>0</v>
      </c>
      <c r="AD61" s="156">
        <v>0</v>
      </c>
      <c r="AE61" s="156">
        <v>0</v>
      </c>
      <c r="AF61" s="16"/>
      <c r="AG61" s="16"/>
      <c r="AH61" s="134">
        <v>0</v>
      </c>
      <c r="AI61" s="134">
        <v>0</v>
      </c>
      <c r="AJ61" s="134">
        <v>0</v>
      </c>
      <c r="AK61" s="134">
        <v>0</v>
      </c>
      <c r="AL61" s="134">
        <v>0</v>
      </c>
      <c r="AM61" s="134">
        <v>0</v>
      </c>
      <c r="AN61" s="134">
        <v>0</v>
      </c>
      <c r="AO61" s="134">
        <v>0</v>
      </c>
      <c r="AP61" s="134">
        <v>0</v>
      </c>
      <c r="AQ61" s="134"/>
      <c r="AR61" s="134">
        <v>0</v>
      </c>
      <c r="AS61" s="134">
        <v>0</v>
      </c>
      <c r="AT61" s="134">
        <v>0</v>
      </c>
      <c r="AU61" s="134">
        <v>0</v>
      </c>
      <c r="AV61" s="134">
        <v>0</v>
      </c>
      <c r="AW61" s="134">
        <v>0</v>
      </c>
      <c r="AX61" s="134">
        <v>0</v>
      </c>
      <c r="AY61" s="134">
        <v>0</v>
      </c>
      <c r="AZ61" s="134"/>
      <c r="BA61" s="134"/>
      <c r="BB61" s="134">
        <v>0</v>
      </c>
      <c r="BC61" s="134">
        <v>0</v>
      </c>
      <c r="BD61" s="134">
        <v>0</v>
      </c>
      <c r="BE61" s="134">
        <v>0</v>
      </c>
      <c r="BF61" s="134">
        <v>0</v>
      </c>
      <c r="BG61" s="134">
        <v>0</v>
      </c>
      <c r="BH61" s="134">
        <v>0</v>
      </c>
      <c r="BI61" s="134">
        <v>0</v>
      </c>
    </row>
    <row r="62" spans="1:61" x14ac:dyDescent="0.25">
      <c r="A62" s="2" t="s">
        <v>319</v>
      </c>
      <c r="B62" s="9" t="s">
        <v>38</v>
      </c>
      <c r="C62" s="45" t="s">
        <v>565</v>
      </c>
      <c r="D62" s="128">
        <v>59524.782312736359</v>
      </c>
      <c r="E62" s="128">
        <v>144660.23478967216</v>
      </c>
      <c r="F62" s="128">
        <v>151344.40888558581</v>
      </c>
      <c r="G62" s="128">
        <v>104032.53313639457</v>
      </c>
      <c r="H62" s="128">
        <v>107038.93175966028</v>
      </c>
      <c r="I62" s="128">
        <v>105599.23995386713</v>
      </c>
      <c r="J62" s="128">
        <v>133752.3695468338</v>
      </c>
      <c r="K62" s="128">
        <v>117685.61857178595</v>
      </c>
      <c r="L62" s="107"/>
      <c r="M62" s="107"/>
      <c r="N62" s="128">
        <v>59524.782312736359</v>
      </c>
      <c r="O62" s="128">
        <v>144660.23478967216</v>
      </c>
      <c r="P62" s="128">
        <v>151344.40888558581</v>
      </c>
      <c r="Q62" s="128">
        <v>104032.53313639457</v>
      </c>
      <c r="R62" s="128">
        <v>107038.93175966028</v>
      </c>
      <c r="S62" s="128">
        <v>105599.23995386713</v>
      </c>
      <c r="T62" s="128">
        <v>133752.3695468338</v>
      </c>
      <c r="U62" s="128">
        <v>117685.61857178595</v>
      </c>
      <c r="V62" s="107"/>
      <c r="W62" s="107"/>
      <c r="X62" s="156">
        <v>0</v>
      </c>
      <c r="Y62" s="156">
        <v>0</v>
      </c>
      <c r="Z62" s="156">
        <v>0</v>
      </c>
      <c r="AA62" s="156">
        <v>0</v>
      </c>
      <c r="AB62" s="156">
        <v>0</v>
      </c>
      <c r="AC62" s="156">
        <v>0</v>
      </c>
      <c r="AD62" s="156">
        <v>0</v>
      </c>
      <c r="AE62" s="156">
        <v>0</v>
      </c>
      <c r="AF62" s="16"/>
      <c r="AG62" s="16"/>
      <c r="AH62" s="134">
        <v>0</v>
      </c>
      <c r="AI62" s="134">
        <v>0</v>
      </c>
      <c r="AJ62" s="134">
        <v>0</v>
      </c>
      <c r="AK62" s="134">
        <v>0</v>
      </c>
      <c r="AL62" s="134">
        <v>0</v>
      </c>
      <c r="AM62" s="134">
        <v>0</v>
      </c>
      <c r="AN62" s="134">
        <v>0</v>
      </c>
      <c r="AO62" s="134">
        <v>0</v>
      </c>
      <c r="AP62" s="134">
        <v>0</v>
      </c>
      <c r="AQ62" s="134"/>
      <c r="AR62" s="134">
        <v>0</v>
      </c>
      <c r="AS62" s="134">
        <v>0</v>
      </c>
      <c r="AT62" s="134">
        <v>0</v>
      </c>
      <c r="AU62" s="134">
        <v>0</v>
      </c>
      <c r="AV62" s="134">
        <v>0</v>
      </c>
      <c r="AW62" s="134">
        <v>0</v>
      </c>
      <c r="AX62" s="134">
        <v>0</v>
      </c>
      <c r="AY62" s="134">
        <v>0</v>
      </c>
      <c r="AZ62" s="134"/>
      <c r="BA62" s="134"/>
      <c r="BB62" s="134">
        <v>0</v>
      </c>
      <c r="BC62" s="134">
        <v>0</v>
      </c>
      <c r="BD62" s="134">
        <v>0</v>
      </c>
      <c r="BE62" s="134">
        <v>0</v>
      </c>
      <c r="BF62" s="134">
        <v>0</v>
      </c>
      <c r="BG62" s="134">
        <v>0</v>
      </c>
      <c r="BH62" s="134">
        <v>0</v>
      </c>
      <c r="BI62" s="134">
        <v>0</v>
      </c>
    </row>
    <row r="63" spans="1:61" x14ac:dyDescent="0.25">
      <c r="A63" s="2" t="s">
        <v>320</v>
      </c>
      <c r="B63" s="9" t="s">
        <v>39</v>
      </c>
      <c r="C63" s="45" t="s">
        <v>565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  <c r="J63" s="131">
        <v>-433.90558639624328</v>
      </c>
      <c r="K63" s="131">
        <v>-777.55609371886101</v>
      </c>
      <c r="L63" s="107"/>
      <c r="M63" s="107"/>
      <c r="N63" s="131">
        <v>0</v>
      </c>
      <c r="O63" s="131">
        <v>0</v>
      </c>
      <c r="P63" s="131">
        <v>0</v>
      </c>
      <c r="Q63" s="131">
        <v>0</v>
      </c>
      <c r="R63" s="131">
        <v>0</v>
      </c>
      <c r="S63" s="131">
        <v>0</v>
      </c>
      <c r="T63" s="131">
        <v>-433.90558639624328</v>
      </c>
      <c r="U63" s="131">
        <v>-777.55609371886101</v>
      </c>
      <c r="V63" s="107"/>
      <c r="W63" s="107"/>
      <c r="X63" s="156">
        <v>0</v>
      </c>
      <c r="Y63" s="156">
        <v>0</v>
      </c>
      <c r="Z63" s="156">
        <v>0</v>
      </c>
      <c r="AA63" s="156">
        <v>0</v>
      </c>
      <c r="AB63" s="156">
        <v>0</v>
      </c>
      <c r="AC63" s="156">
        <v>0</v>
      </c>
      <c r="AD63" s="156">
        <v>0</v>
      </c>
      <c r="AE63" s="156">
        <v>0</v>
      </c>
      <c r="AF63" s="16"/>
      <c r="AG63" s="16"/>
      <c r="AH63" s="134">
        <v>0</v>
      </c>
      <c r="AI63" s="134">
        <v>0</v>
      </c>
      <c r="AJ63" s="134">
        <v>0</v>
      </c>
      <c r="AK63" s="134">
        <v>0</v>
      </c>
      <c r="AL63" s="134">
        <v>0</v>
      </c>
      <c r="AM63" s="134">
        <v>0</v>
      </c>
      <c r="AN63" s="134">
        <v>0</v>
      </c>
      <c r="AO63" s="134">
        <v>0</v>
      </c>
      <c r="AP63" s="134">
        <v>0</v>
      </c>
      <c r="AQ63" s="134"/>
      <c r="AR63" s="134">
        <v>0</v>
      </c>
      <c r="AS63" s="134">
        <v>0</v>
      </c>
      <c r="AT63" s="134">
        <v>0</v>
      </c>
      <c r="AU63" s="134">
        <v>0</v>
      </c>
      <c r="AV63" s="134">
        <v>0</v>
      </c>
      <c r="AW63" s="134">
        <v>0</v>
      </c>
      <c r="AX63" s="134">
        <v>0</v>
      </c>
      <c r="AY63" s="134">
        <v>0</v>
      </c>
      <c r="AZ63" s="134"/>
      <c r="BA63" s="134"/>
      <c r="BB63" s="134">
        <v>0</v>
      </c>
      <c r="BC63" s="134">
        <v>0</v>
      </c>
      <c r="BD63" s="134">
        <v>0</v>
      </c>
      <c r="BE63" s="134">
        <v>0</v>
      </c>
      <c r="BF63" s="134">
        <v>0</v>
      </c>
      <c r="BG63" s="134">
        <v>0</v>
      </c>
      <c r="BH63" s="134">
        <v>0</v>
      </c>
      <c r="BI63" s="134">
        <v>0</v>
      </c>
    </row>
    <row r="64" spans="1:61" x14ac:dyDescent="0.25">
      <c r="A64" s="2" t="s">
        <v>321</v>
      </c>
      <c r="B64" s="9" t="s">
        <v>263</v>
      </c>
      <c r="C64" s="45" t="s">
        <v>565</v>
      </c>
      <c r="D64" s="128">
        <v>391621.56192875054</v>
      </c>
      <c r="E64" s="128">
        <v>527506.37993309461</v>
      </c>
      <c r="F64" s="128">
        <v>662800.6221275545</v>
      </c>
      <c r="G64" s="128">
        <v>763159.70053648378</v>
      </c>
      <c r="H64" s="128">
        <v>873633.73429148202</v>
      </c>
      <c r="I64" s="128">
        <v>963974.90192692215</v>
      </c>
      <c r="J64" s="128">
        <v>1085880.8462289344</v>
      </c>
      <c r="K64" s="128">
        <v>1173835.9742113776</v>
      </c>
      <c r="L64" s="107"/>
      <c r="M64" s="107"/>
      <c r="N64" s="128">
        <v>391621.56192875054</v>
      </c>
      <c r="O64" s="128">
        <v>527506.37993309461</v>
      </c>
      <c r="P64" s="128">
        <v>662800.6221275545</v>
      </c>
      <c r="Q64" s="128">
        <v>763159.70053648378</v>
      </c>
      <c r="R64" s="128">
        <v>873633.73429148202</v>
      </c>
      <c r="S64" s="128">
        <v>963974.90192692215</v>
      </c>
      <c r="T64" s="128">
        <v>1085880.8462289344</v>
      </c>
      <c r="U64" s="128">
        <v>1173835.9742113776</v>
      </c>
      <c r="V64" s="107"/>
      <c r="W64" s="107"/>
      <c r="X64" s="156">
        <v>0</v>
      </c>
      <c r="Y64" s="156">
        <v>0</v>
      </c>
      <c r="Z64" s="156">
        <v>0</v>
      </c>
      <c r="AA64" s="156">
        <v>0</v>
      </c>
      <c r="AB64" s="156">
        <v>0</v>
      </c>
      <c r="AC64" s="156">
        <v>0</v>
      </c>
      <c r="AD64" s="156">
        <v>0</v>
      </c>
      <c r="AE64" s="156">
        <v>0</v>
      </c>
      <c r="AF64" s="16"/>
      <c r="AG64" s="16"/>
      <c r="AH64" s="134">
        <v>0</v>
      </c>
      <c r="AI64" s="134">
        <v>0</v>
      </c>
      <c r="AJ64" s="134">
        <v>0</v>
      </c>
      <c r="AK64" s="134">
        <v>0</v>
      </c>
      <c r="AL64" s="134">
        <v>0</v>
      </c>
      <c r="AM64" s="134">
        <v>0</v>
      </c>
      <c r="AN64" s="134">
        <v>0</v>
      </c>
      <c r="AO64" s="134">
        <v>0</v>
      </c>
      <c r="AP64" s="134">
        <v>0</v>
      </c>
      <c r="AQ64" s="134"/>
      <c r="AR64" s="134">
        <v>0</v>
      </c>
      <c r="AS64" s="134">
        <v>0</v>
      </c>
      <c r="AT64" s="134">
        <v>0</v>
      </c>
      <c r="AU64" s="134">
        <v>0</v>
      </c>
      <c r="AV64" s="134">
        <v>0</v>
      </c>
      <c r="AW64" s="134">
        <v>0</v>
      </c>
      <c r="AX64" s="134">
        <v>0</v>
      </c>
      <c r="AY64" s="134">
        <v>0</v>
      </c>
      <c r="AZ64" s="134"/>
      <c r="BA64" s="134"/>
      <c r="BB64" s="134">
        <v>0</v>
      </c>
      <c r="BC64" s="134">
        <v>0</v>
      </c>
      <c r="BD64" s="134">
        <v>0</v>
      </c>
      <c r="BE64" s="134">
        <v>0</v>
      </c>
      <c r="BF64" s="134">
        <v>0</v>
      </c>
      <c r="BG64" s="134">
        <v>0</v>
      </c>
      <c r="BH64" s="134">
        <v>0</v>
      </c>
      <c r="BI64" s="134">
        <v>0</v>
      </c>
    </row>
    <row r="65" spans="1:61" x14ac:dyDescent="0.25">
      <c r="A65" s="2"/>
      <c r="B65" s="10"/>
      <c r="C65" s="11"/>
      <c r="D65" s="130"/>
      <c r="E65" s="130"/>
      <c r="F65" s="130"/>
      <c r="G65" s="130"/>
      <c r="H65" s="130"/>
      <c r="I65" s="130"/>
      <c r="J65" s="130"/>
      <c r="K65" s="130"/>
      <c r="L65" s="107"/>
      <c r="M65" s="107"/>
      <c r="N65" s="130"/>
      <c r="O65" s="130"/>
      <c r="P65" s="130"/>
      <c r="Q65" s="130"/>
      <c r="R65" s="130"/>
      <c r="S65" s="130"/>
      <c r="T65" s="130"/>
      <c r="U65" s="130"/>
      <c r="V65" s="107"/>
      <c r="W65" s="107"/>
      <c r="X65" s="121"/>
      <c r="Y65" s="121"/>
      <c r="Z65" s="121"/>
      <c r="AA65" s="121"/>
      <c r="AB65" s="121"/>
      <c r="AC65" s="121"/>
      <c r="AD65" s="121"/>
      <c r="AE65" s="121"/>
      <c r="AF65" s="16"/>
      <c r="AG65" s="16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</row>
    <row r="66" spans="1:61" x14ac:dyDescent="0.25">
      <c r="A66" s="2" t="s">
        <v>322</v>
      </c>
      <c r="B66" s="9" t="s">
        <v>34</v>
      </c>
      <c r="C66" s="45" t="s">
        <v>565</v>
      </c>
      <c r="D66" s="152">
        <v>1698.302781037733</v>
      </c>
      <c r="E66" s="152">
        <v>1749.2307655603277</v>
      </c>
      <c r="F66" s="152">
        <v>8335.2783479289574</v>
      </c>
      <c r="G66" s="152">
        <v>14045.428527160067</v>
      </c>
      <c r="H66" s="152">
        <v>23918.874071438469</v>
      </c>
      <c r="I66" s="152">
        <v>38945.209039863723</v>
      </c>
      <c r="J66" s="152">
        <v>52074.513481995426</v>
      </c>
      <c r="K66" s="152">
        <v>63112.615744826508</v>
      </c>
      <c r="L66" s="107"/>
      <c r="M66" s="107"/>
      <c r="N66" s="152">
        <v>1698.302781037733</v>
      </c>
      <c r="O66" s="152">
        <v>1749.2307655603277</v>
      </c>
      <c r="P66" s="152">
        <v>8335.2783479289574</v>
      </c>
      <c r="Q66" s="152">
        <v>14045.428527160067</v>
      </c>
      <c r="R66" s="152">
        <v>23918.874071438469</v>
      </c>
      <c r="S66" s="152">
        <v>38945.209039863723</v>
      </c>
      <c r="T66" s="152">
        <v>52074.513481995426</v>
      </c>
      <c r="U66" s="152">
        <v>63112.615744826508</v>
      </c>
      <c r="V66" s="107"/>
      <c r="W66" s="107"/>
      <c r="X66" s="156">
        <v>0</v>
      </c>
      <c r="Y66" s="156">
        <v>0</v>
      </c>
      <c r="Z66" s="156">
        <v>0</v>
      </c>
      <c r="AA66" s="156">
        <v>0</v>
      </c>
      <c r="AB66" s="156">
        <v>0</v>
      </c>
      <c r="AC66" s="156">
        <v>0</v>
      </c>
      <c r="AD66" s="156">
        <v>0</v>
      </c>
      <c r="AE66" s="156">
        <v>0</v>
      </c>
      <c r="AF66" s="16"/>
      <c r="AG66" s="16"/>
      <c r="AH66" s="134">
        <v>0</v>
      </c>
      <c r="AI66" s="134">
        <v>0</v>
      </c>
      <c r="AJ66" s="134">
        <v>0</v>
      </c>
      <c r="AK66" s="134">
        <v>0</v>
      </c>
      <c r="AL66" s="134">
        <v>0</v>
      </c>
      <c r="AM66" s="134">
        <v>0</v>
      </c>
      <c r="AN66" s="134">
        <v>0</v>
      </c>
      <c r="AO66" s="134">
        <v>0</v>
      </c>
      <c r="AP66" s="134">
        <v>0</v>
      </c>
      <c r="AQ66" s="134"/>
      <c r="AR66" s="134">
        <v>0</v>
      </c>
      <c r="AS66" s="134">
        <v>0</v>
      </c>
      <c r="AT66" s="134">
        <v>0</v>
      </c>
      <c r="AU66" s="134">
        <v>0</v>
      </c>
      <c r="AV66" s="134">
        <v>0</v>
      </c>
      <c r="AW66" s="134">
        <v>0</v>
      </c>
      <c r="AX66" s="134">
        <v>0</v>
      </c>
      <c r="AY66" s="134">
        <v>0</v>
      </c>
      <c r="AZ66" s="134"/>
      <c r="BA66" s="134"/>
      <c r="BB66" s="134">
        <v>0</v>
      </c>
      <c r="BC66" s="134">
        <v>0</v>
      </c>
      <c r="BD66" s="134">
        <v>0</v>
      </c>
      <c r="BE66" s="134">
        <v>0</v>
      </c>
      <c r="BF66" s="134">
        <v>0</v>
      </c>
      <c r="BG66" s="134">
        <v>0</v>
      </c>
      <c r="BH66" s="134">
        <v>0</v>
      </c>
      <c r="BI66" s="134">
        <v>0</v>
      </c>
    </row>
    <row r="67" spans="1:61" x14ac:dyDescent="0.25">
      <c r="A67" s="2" t="s">
        <v>323</v>
      </c>
      <c r="B67" s="9" t="s">
        <v>35</v>
      </c>
      <c r="C67" s="45" t="s">
        <v>565</v>
      </c>
      <c r="D67" s="152">
        <v>45.32316306144083</v>
      </c>
      <c r="E67" s="152">
        <v>61.896309162038001</v>
      </c>
      <c r="F67" s="152">
        <v>194.40882444148903</v>
      </c>
      <c r="G67" s="152">
        <v>611.34739553165821</v>
      </c>
      <c r="H67" s="152">
        <v>435.3503547053835</v>
      </c>
      <c r="I67" s="152">
        <v>1108.0790893213141</v>
      </c>
      <c r="J67" s="152">
        <v>1764.982061817341</v>
      </c>
      <c r="K67" s="152">
        <v>1112.5366663656166</v>
      </c>
      <c r="L67" s="107"/>
      <c r="M67" s="107"/>
      <c r="N67" s="152">
        <v>45.32316306144083</v>
      </c>
      <c r="O67" s="152">
        <v>61.896309162038001</v>
      </c>
      <c r="P67" s="152">
        <v>194.40882444148903</v>
      </c>
      <c r="Q67" s="152">
        <v>611.34739553165821</v>
      </c>
      <c r="R67" s="152">
        <v>435.3503547053835</v>
      </c>
      <c r="S67" s="152">
        <v>1108.0790893213141</v>
      </c>
      <c r="T67" s="152">
        <v>1764.982061817341</v>
      </c>
      <c r="U67" s="152">
        <v>1112.5366663656166</v>
      </c>
      <c r="V67" s="107"/>
      <c r="W67" s="107"/>
      <c r="X67" s="156">
        <v>0</v>
      </c>
      <c r="Y67" s="156">
        <v>0</v>
      </c>
      <c r="Z67" s="156">
        <v>0</v>
      </c>
      <c r="AA67" s="156">
        <v>0</v>
      </c>
      <c r="AB67" s="156">
        <v>0</v>
      </c>
      <c r="AC67" s="156">
        <v>0</v>
      </c>
      <c r="AD67" s="156">
        <v>0</v>
      </c>
      <c r="AE67" s="156">
        <v>0</v>
      </c>
      <c r="AF67" s="16"/>
      <c r="AG67" s="16"/>
      <c r="AH67" s="134">
        <v>0</v>
      </c>
      <c r="AI67" s="134">
        <v>0</v>
      </c>
      <c r="AJ67" s="134">
        <v>0</v>
      </c>
      <c r="AK67" s="134">
        <v>0</v>
      </c>
      <c r="AL67" s="134">
        <v>0</v>
      </c>
      <c r="AM67" s="134">
        <v>0</v>
      </c>
      <c r="AN67" s="134">
        <v>0</v>
      </c>
      <c r="AO67" s="134">
        <v>0</v>
      </c>
      <c r="AP67" s="134">
        <v>0</v>
      </c>
      <c r="AQ67" s="134"/>
      <c r="AR67" s="134">
        <v>0</v>
      </c>
      <c r="AS67" s="134">
        <v>0</v>
      </c>
      <c r="AT67" s="134">
        <v>0</v>
      </c>
      <c r="AU67" s="134">
        <v>0</v>
      </c>
      <c r="AV67" s="134">
        <v>0</v>
      </c>
      <c r="AW67" s="134">
        <v>0</v>
      </c>
      <c r="AX67" s="134">
        <v>0</v>
      </c>
      <c r="AY67" s="134">
        <v>0</v>
      </c>
      <c r="AZ67" s="134"/>
      <c r="BA67" s="134"/>
      <c r="BB67" s="134">
        <v>0</v>
      </c>
      <c r="BC67" s="134">
        <v>0</v>
      </c>
      <c r="BD67" s="134">
        <v>0</v>
      </c>
      <c r="BE67" s="134">
        <v>0</v>
      </c>
      <c r="BF67" s="134">
        <v>0</v>
      </c>
      <c r="BG67" s="134">
        <v>0</v>
      </c>
      <c r="BH67" s="134">
        <v>0</v>
      </c>
      <c r="BI67" s="134">
        <v>0</v>
      </c>
    </row>
    <row r="68" spans="1:61" x14ac:dyDescent="0.25">
      <c r="A68" s="2" t="s">
        <v>324</v>
      </c>
      <c r="B68" s="9" t="s">
        <v>38</v>
      </c>
      <c r="C68" s="45" t="s">
        <v>565</v>
      </c>
      <c r="D68" s="152">
        <v>5.6048214611536764</v>
      </c>
      <c r="E68" s="152">
        <v>6524.1512732065921</v>
      </c>
      <c r="F68" s="152">
        <v>5515.7413547896203</v>
      </c>
      <c r="G68" s="152">
        <v>7475.5536777314155</v>
      </c>
      <c r="H68" s="152">
        <v>14590.984613719866</v>
      </c>
      <c r="I68" s="152">
        <v>12021.22535281039</v>
      </c>
      <c r="J68" s="152">
        <v>9273.1202010137422</v>
      </c>
      <c r="K68" s="152">
        <v>13526.75327368692</v>
      </c>
      <c r="L68" s="107"/>
      <c r="M68" s="107"/>
      <c r="N68" s="152">
        <v>5.6048214611536764</v>
      </c>
      <c r="O68" s="152">
        <v>6524.1512732065921</v>
      </c>
      <c r="P68" s="152">
        <v>5515.7413547896203</v>
      </c>
      <c r="Q68" s="152">
        <v>7475.5536777314155</v>
      </c>
      <c r="R68" s="152">
        <v>14590.984613719866</v>
      </c>
      <c r="S68" s="152">
        <v>12021.22535281039</v>
      </c>
      <c r="T68" s="152">
        <v>9273.1202010137422</v>
      </c>
      <c r="U68" s="152">
        <v>13526.75327368692</v>
      </c>
      <c r="V68" s="107"/>
      <c r="W68" s="107"/>
      <c r="X68" s="156">
        <v>0</v>
      </c>
      <c r="Y68" s="156">
        <v>0</v>
      </c>
      <c r="Z68" s="156">
        <v>0</v>
      </c>
      <c r="AA68" s="156">
        <v>0</v>
      </c>
      <c r="AB68" s="156">
        <v>0</v>
      </c>
      <c r="AC68" s="156">
        <v>0</v>
      </c>
      <c r="AD68" s="156">
        <v>0</v>
      </c>
      <c r="AE68" s="156">
        <v>0</v>
      </c>
      <c r="AF68" s="16"/>
      <c r="AG68" s="16"/>
      <c r="AH68" s="134">
        <v>0</v>
      </c>
      <c r="AI68" s="134">
        <v>0</v>
      </c>
      <c r="AJ68" s="134">
        <v>0</v>
      </c>
      <c r="AK68" s="134">
        <v>0</v>
      </c>
      <c r="AL68" s="134">
        <v>0</v>
      </c>
      <c r="AM68" s="134">
        <v>0</v>
      </c>
      <c r="AN68" s="134">
        <v>0</v>
      </c>
      <c r="AO68" s="134">
        <v>0</v>
      </c>
      <c r="AP68" s="134">
        <v>0</v>
      </c>
      <c r="AQ68" s="134"/>
      <c r="AR68" s="134">
        <v>0</v>
      </c>
      <c r="AS68" s="134">
        <v>0</v>
      </c>
      <c r="AT68" s="134">
        <v>0</v>
      </c>
      <c r="AU68" s="134">
        <v>0</v>
      </c>
      <c r="AV68" s="134">
        <v>0</v>
      </c>
      <c r="AW68" s="134">
        <v>0</v>
      </c>
      <c r="AX68" s="134">
        <v>0</v>
      </c>
      <c r="AY68" s="134">
        <v>0</v>
      </c>
      <c r="AZ68" s="134"/>
      <c r="BA68" s="134"/>
      <c r="BB68" s="134">
        <v>0</v>
      </c>
      <c r="BC68" s="134">
        <v>0</v>
      </c>
      <c r="BD68" s="134">
        <v>0</v>
      </c>
      <c r="BE68" s="134">
        <v>0</v>
      </c>
      <c r="BF68" s="134">
        <v>0</v>
      </c>
      <c r="BG68" s="134">
        <v>0</v>
      </c>
      <c r="BH68" s="134">
        <v>0</v>
      </c>
      <c r="BI68" s="134">
        <v>0</v>
      </c>
    </row>
    <row r="69" spans="1:61" x14ac:dyDescent="0.25">
      <c r="A69" s="2" t="s">
        <v>576</v>
      </c>
      <c r="B69" s="9" t="s">
        <v>39</v>
      </c>
      <c r="C69" s="45" t="s">
        <v>565</v>
      </c>
      <c r="D69" s="158">
        <v>0</v>
      </c>
      <c r="E69" s="158">
        <v>0</v>
      </c>
      <c r="F69" s="158">
        <v>0</v>
      </c>
      <c r="G69" s="158">
        <v>0</v>
      </c>
      <c r="H69" s="158">
        <v>0</v>
      </c>
      <c r="I69" s="158">
        <v>0</v>
      </c>
      <c r="J69" s="158">
        <v>0</v>
      </c>
      <c r="K69" s="158">
        <v>0</v>
      </c>
      <c r="L69" s="107"/>
      <c r="M69" s="107"/>
      <c r="N69" s="158">
        <v>0</v>
      </c>
      <c r="O69" s="158">
        <v>0</v>
      </c>
      <c r="P69" s="158">
        <v>0</v>
      </c>
      <c r="Q69" s="158">
        <v>0</v>
      </c>
      <c r="R69" s="158">
        <v>0</v>
      </c>
      <c r="S69" s="158">
        <v>0</v>
      </c>
      <c r="T69" s="158">
        <v>0</v>
      </c>
      <c r="U69" s="158">
        <v>0</v>
      </c>
      <c r="V69" s="107"/>
      <c r="W69" s="107"/>
      <c r="X69" s="156">
        <v>0</v>
      </c>
      <c r="Y69" s="156">
        <v>0</v>
      </c>
      <c r="Z69" s="156">
        <v>0</v>
      </c>
      <c r="AA69" s="156">
        <v>0</v>
      </c>
      <c r="AB69" s="156">
        <v>0</v>
      </c>
      <c r="AC69" s="156">
        <v>0</v>
      </c>
      <c r="AD69" s="156">
        <v>0</v>
      </c>
      <c r="AE69" s="156">
        <v>0</v>
      </c>
      <c r="AF69" s="16"/>
      <c r="AG69" s="16"/>
      <c r="AH69" s="134">
        <v>0</v>
      </c>
      <c r="AI69" s="134">
        <v>0</v>
      </c>
      <c r="AJ69" s="134">
        <v>0</v>
      </c>
      <c r="AK69" s="134">
        <v>0</v>
      </c>
      <c r="AL69" s="134">
        <v>0</v>
      </c>
      <c r="AM69" s="134">
        <v>0</v>
      </c>
      <c r="AN69" s="134">
        <v>0</v>
      </c>
      <c r="AO69" s="134">
        <v>0</v>
      </c>
      <c r="AP69" s="134">
        <v>0</v>
      </c>
      <c r="AQ69" s="134"/>
      <c r="AR69" s="134">
        <v>0</v>
      </c>
      <c r="AS69" s="134">
        <v>0</v>
      </c>
      <c r="AT69" s="134">
        <v>0</v>
      </c>
      <c r="AU69" s="134">
        <v>0</v>
      </c>
      <c r="AV69" s="134">
        <v>0</v>
      </c>
      <c r="AW69" s="134">
        <v>0</v>
      </c>
      <c r="AX69" s="134">
        <v>0</v>
      </c>
      <c r="AY69" s="134">
        <v>0</v>
      </c>
      <c r="AZ69" s="134"/>
      <c r="BA69" s="134"/>
      <c r="BB69" s="134">
        <v>0</v>
      </c>
      <c r="BC69" s="134">
        <v>0</v>
      </c>
      <c r="BD69" s="134">
        <v>0</v>
      </c>
      <c r="BE69" s="134">
        <v>0</v>
      </c>
      <c r="BF69" s="134">
        <v>0</v>
      </c>
      <c r="BG69" s="134">
        <v>0</v>
      </c>
      <c r="BH69" s="134">
        <v>0</v>
      </c>
      <c r="BI69" s="134">
        <v>0</v>
      </c>
    </row>
    <row r="70" spans="1:61" x14ac:dyDescent="0.25">
      <c r="A70" s="2" t="s">
        <v>577</v>
      </c>
      <c r="B70" s="9" t="s">
        <v>44</v>
      </c>
      <c r="C70" s="45" t="s">
        <v>565</v>
      </c>
      <c r="D70" s="152">
        <v>1749.2307655603277</v>
      </c>
      <c r="E70" s="152">
        <v>8335.2783479289574</v>
      </c>
      <c r="F70" s="152">
        <v>14045.428527160067</v>
      </c>
      <c r="G70" s="152">
        <v>22132.329600423142</v>
      </c>
      <c r="H70" s="152">
        <v>38945.209039863723</v>
      </c>
      <c r="I70" s="152">
        <v>52074.513481995426</v>
      </c>
      <c r="J70" s="152">
        <v>63112.615744826508</v>
      </c>
      <c r="K70" s="152">
        <v>77751.90568487905</v>
      </c>
      <c r="L70" s="107"/>
      <c r="M70" s="107"/>
      <c r="N70" s="152">
        <v>1749.2307655603277</v>
      </c>
      <c r="O70" s="152">
        <v>8335.2783479289574</v>
      </c>
      <c r="P70" s="152">
        <v>14045.428527160067</v>
      </c>
      <c r="Q70" s="152">
        <v>22132.329600423142</v>
      </c>
      <c r="R70" s="152">
        <v>38945.209039863723</v>
      </c>
      <c r="S70" s="152">
        <v>52074.513481995426</v>
      </c>
      <c r="T70" s="152">
        <v>63112.615744826508</v>
      </c>
      <c r="U70" s="152">
        <v>77751.90568487905</v>
      </c>
      <c r="V70" s="107"/>
      <c r="W70" s="107"/>
      <c r="X70" s="156">
        <v>0</v>
      </c>
      <c r="Y70" s="156">
        <v>0</v>
      </c>
      <c r="Z70" s="156">
        <v>0</v>
      </c>
      <c r="AA70" s="156">
        <v>0</v>
      </c>
      <c r="AB70" s="156">
        <v>0</v>
      </c>
      <c r="AC70" s="156">
        <v>0</v>
      </c>
      <c r="AD70" s="156">
        <v>0</v>
      </c>
      <c r="AE70" s="156">
        <v>0</v>
      </c>
      <c r="AF70" s="16"/>
      <c r="AG70" s="16"/>
      <c r="AH70" s="134">
        <v>0</v>
      </c>
      <c r="AI70" s="134">
        <v>0</v>
      </c>
      <c r="AJ70" s="134">
        <v>0</v>
      </c>
      <c r="AK70" s="134">
        <v>0</v>
      </c>
      <c r="AL70" s="134">
        <v>0</v>
      </c>
      <c r="AM70" s="134">
        <v>0</v>
      </c>
      <c r="AN70" s="134">
        <v>0</v>
      </c>
      <c r="AO70" s="134">
        <v>0</v>
      </c>
      <c r="AP70" s="134">
        <v>0</v>
      </c>
      <c r="AQ70" s="134"/>
      <c r="AR70" s="134">
        <v>0</v>
      </c>
      <c r="AS70" s="134">
        <v>0</v>
      </c>
      <c r="AT70" s="134">
        <v>0</v>
      </c>
      <c r="AU70" s="134">
        <v>0</v>
      </c>
      <c r="AV70" s="134">
        <v>0</v>
      </c>
      <c r="AW70" s="134">
        <v>0</v>
      </c>
      <c r="AX70" s="134">
        <v>0</v>
      </c>
      <c r="AY70" s="134">
        <v>0</v>
      </c>
      <c r="AZ70" s="134"/>
      <c r="BA70" s="134"/>
      <c r="BB70" s="134">
        <v>0</v>
      </c>
      <c r="BC70" s="134">
        <v>0</v>
      </c>
      <c r="BD70" s="134">
        <v>0</v>
      </c>
      <c r="BE70" s="134">
        <v>0</v>
      </c>
      <c r="BF70" s="134">
        <v>0</v>
      </c>
      <c r="BG70" s="134">
        <v>0</v>
      </c>
      <c r="BH70" s="134">
        <v>0</v>
      </c>
      <c r="BI70" s="134">
        <v>0</v>
      </c>
    </row>
    <row r="71" spans="1:61" x14ac:dyDescent="0.25">
      <c r="A71" s="2"/>
      <c r="B71" s="51"/>
      <c r="C71" s="45"/>
      <c r="D71" s="130"/>
      <c r="E71" s="130"/>
      <c r="F71" s="130"/>
      <c r="G71" s="130"/>
      <c r="H71" s="130"/>
      <c r="I71" s="130"/>
      <c r="J71" s="130"/>
      <c r="K71" s="130"/>
      <c r="L71" s="107"/>
      <c r="M71" s="107"/>
      <c r="N71" s="130"/>
      <c r="O71" s="130"/>
      <c r="P71" s="130"/>
      <c r="Q71" s="130"/>
      <c r="R71" s="130"/>
      <c r="S71" s="130"/>
      <c r="T71" s="130"/>
      <c r="U71" s="130"/>
      <c r="V71" s="107"/>
      <c r="W71" s="107"/>
      <c r="X71" s="121"/>
      <c r="Y71" s="121"/>
      <c r="Z71" s="121"/>
      <c r="AA71" s="121"/>
      <c r="AB71" s="121"/>
      <c r="AC71" s="121"/>
      <c r="AD71" s="121"/>
      <c r="AE71" s="121"/>
      <c r="AF71" s="16"/>
      <c r="AG71" s="16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</row>
    <row r="72" spans="1:61" x14ac:dyDescent="0.25">
      <c r="A72" s="2" t="s">
        <v>325</v>
      </c>
      <c r="B72" s="9" t="s">
        <v>34</v>
      </c>
      <c r="C72" s="45" t="s">
        <v>565</v>
      </c>
      <c r="D72" s="128">
        <v>15769.135416609473</v>
      </c>
      <c r="E72" s="128">
        <v>14551.971221844682</v>
      </c>
      <c r="F72" s="128">
        <v>15859.886185539603</v>
      </c>
      <c r="G72" s="128">
        <v>17326.68163461646</v>
      </c>
      <c r="H72" s="128">
        <v>14528.096384151557</v>
      </c>
      <c r="I72" s="128">
        <v>16441.489703483781</v>
      </c>
      <c r="J72" s="128">
        <v>15800.989347368315</v>
      </c>
      <c r="K72" s="128">
        <v>14896.888209785744</v>
      </c>
      <c r="L72" s="107"/>
      <c r="M72" s="107"/>
      <c r="N72" s="128">
        <v>97733.034630482405</v>
      </c>
      <c r="O72" s="128">
        <v>90189.36484420902</v>
      </c>
      <c r="P72" s="128">
        <v>98295.484492714502</v>
      </c>
      <c r="Q72" s="128">
        <v>107386.30441613712</v>
      </c>
      <c r="R72" s="128">
        <v>90041.39475723762</v>
      </c>
      <c r="S72" s="128">
        <v>101900.11310796363</v>
      </c>
      <c r="T72" s="128">
        <v>97930.457078557258</v>
      </c>
      <c r="U72" s="128">
        <v>92327.071385277799</v>
      </c>
      <c r="V72" s="107"/>
      <c r="W72" s="107"/>
      <c r="X72" s="156">
        <v>0</v>
      </c>
      <c r="Y72" s="156">
        <v>0</v>
      </c>
      <c r="Z72" s="156">
        <v>0</v>
      </c>
      <c r="AA72" s="156">
        <v>0</v>
      </c>
      <c r="AB72" s="156">
        <v>0</v>
      </c>
      <c r="AC72" s="156">
        <v>0</v>
      </c>
      <c r="AD72" s="156">
        <v>0</v>
      </c>
      <c r="AE72" s="156">
        <v>0</v>
      </c>
      <c r="AF72" s="16"/>
      <c r="AG72" s="16"/>
      <c r="AH72" s="134">
        <v>0</v>
      </c>
      <c r="AI72" s="134">
        <v>0</v>
      </c>
      <c r="AJ72" s="134">
        <v>0</v>
      </c>
      <c r="AK72" s="134">
        <v>0</v>
      </c>
      <c r="AL72" s="134">
        <v>0</v>
      </c>
      <c r="AM72" s="134">
        <v>0</v>
      </c>
      <c r="AN72" s="134">
        <v>0</v>
      </c>
      <c r="AO72" s="134">
        <v>0</v>
      </c>
      <c r="AP72" s="134">
        <v>0</v>
      </c>
      <c r="AQ72" s="134"/>
      <c r="AR72" s="134">
        <v>0</v>
      </c>
      <c r="AS72" s="134">
        <v>0</v>
      </c>
      <c r="AT72" s="134">
        <v>0</v>
      </c>
      <c r="AU72" s="134">
        <v>0</v>
      </c>
      <c r="AV72" s="134">
        <v>0</v>
      </c>
      <c r="AW72" s="134">
        <v>0</v>
      </c>
      <c r="AX72" s="134">
        <v>0</v>
      </c>
      <c r="AY72" s="134">
        <v>0</v>
      </c>
      <c r="AZ72" s="134"/>
      <c r="BA72" s="134"/>
      <c r="BB72" s="134">
        <v>0</v>
      </c>
      <c r="BC72" s="134">
        <v>0</v>
      </c>
      <c r="BD72" s="134">
        <v>0</v>
      </c>
      <c r="BE72" s="134">
        <v>0</v>
      </c>
      <c r="BF72" s="134">
        <v>0</v>
      </c>
      <c r="BG72" s="134">
        <v>0</v>
      </c>
      <c r="BH72" s="134">
        <v>0</v>
      </c>
      <c r="BI72" s="134">
        <v>0</v>
      </c>
    </row>
    <row r="73" spans="1:61" x14ac:dyDescent="0.25">
      <c r="A73" s="2" t="s">
        <v>326</v>
      </c>
      <c r="B73" s="9" t="s">
        <v>35</v>
      </c>
      <c r="C73" s="45" t="s">
        <v>565</v>
      </c>
      <c r="D73" s="128">
        <v>420.83608635923997</v>
      </c>
      <c r="E73" s="128">
        <v>514.91965919994243</v>
      </c>
      <c r="F73" s="128">
        <v>369.9098818784696</v>
      </c>
      <c r="G73" s="131">
        <v>754.16863715092188</v>
      </c>
      <c r="H73" s="128">
        <v>264.4276605639576</v>
      </c>
      <c r="I73" s="128">
        <v>467.79748746691598</v>
      </c>
      <c r="J73" s="128">
        <v>535.54917544672412</v>
      </c>
      <c r="K73" s="128">
        <v>262.59938924326474</v>
      </c>
      <c r="L73" s="107"/>
      <c r="M73" s="107"/>
      <c r="N73" s="128">
        <v>2608.2335343878713</v>
      </c>
      <c r="O73" s="128">
        <v>3191.339255765266</v>
      </c>
      <c r="P73" s="128">
        <v>2292.6060523081783</v>
      </c>
      <c r="Q73" s="131">
        <v>4674.1427215001095</v>
      </c>
      <c r="R73" s="128">
        <v>1638.8544472726264</v>
      </c>
      <c r="S73" s="128">
        <v>2899.2881876390707</v>
      </c>
      <c r="T73" s="128">
        <v>3319.1956773439142</v>
      </c>
      <c r="U73" s="128">
        <v>1627.5232931174664</v>
      </c>
      <c r="V73" s="107"/>
      <c r="W73" s="107"/>
      <c r="X73" s="156">
        <v>0</v>
      </c>
      <c r="Y73" s="156">
        <v>0</v>
      </c>
      <c r="Z73" s="156">
        <v>0</v>
      </c>
      <c r="AA73" s="156">
        <v>0</v>
      </c>
      <c r="AB73" s="156">
        <v>0</v>
      </c>
      <c r="AC73" s="156">
        <v>0</v>
      </c>
      <c r="AD73" s="156">
        <v>0</v>
      </c>
      <c r="AE73" s="156">
        <v>0</v>
      </c>
      <c r="AF73" s="16"/>
      <c r="AG73" s="16"/>
      <c r="AH73" s="134">
        <v>0</v>
      </c>
      <c r="AI73" s="134">
        <v>0</v>
      </c>
      <c r="AJ73" s="134">
        <v>0</v>
      </c>
      <c r="AK73" s="134">
        <v>0</v>
      </c>
      <c r="AL73" s="134">
        <v>0</v>
      </c>
      <c r="AM73" s="134">
        <v>0</v>
      </c>
      <c r="AN73" s="134">
        <v>0</v>
      </c>
      <c r="AO73" s="134">
        <v>0</v>
      </c>
      <c r="AP73" s="134">
        <v>0</v>
      </c>
      <c r="AQ73" s="134"/>
      <c r="AR73" s="134">
        <v>0</v>
      </c>
      <c r="AS73" s="134">
        <v>0</v>
      </c>
      <c r="AT73" s="134">
        <v>0</v>
      </c>
      <c r="AU73" s="134">
        <v>0</v>
      </c>
      <c r="AV73" s="134">
        <v>0</v>
      </c>
      <c r="AW73" s="134">
        <v>0</v>
      </c>
      <c r="AX73" s="134">
        <v>0</v>
      </c>
      <c r="AY73" s="134">
        <v>0</v>
      </c>
      <c r="AZ73" s="134"/>
      <c r="BA73" s="134"/>
      <c r="BB73" s="134">
        <v>0</v>
      </c>
      <c r="BC73" s="134">
        <v>0</v>
      </c>
      <c r="BD73" s="134">
        <v>0</v>
      </c>
      <c r="BE73" s="134">
        <v>0</v>
      </c>
      <c r="BF73" s="134">
        <v>0</v>
      </c>
      <c r="BG73" s="134">
        <v>0</v>
      </c>
      <c r="BH73" s="134">
        <v>0</v>
      </c>
      <c r="BI73" s="134">
        <v>0</v>
      </c>
    </row>
    <row r="74" spans="1:61" x14ac:dyDescent="0.25">
      <c r="A74" s="2" t="s">
        <v>421</v>
      </c>
      <c r="B74" s="9" t="s">
        <v>36</v>
      </c>
      <c r="C74" s="45" t="s">
        <v>565</v>
      </c>
      <c r="D74" s="131">
        <v>-1812.8543609609735</v>
      </c>
      <c r="E74" s="131">
        <v>-1868.1727909251613</v>
      </c>
      <c r="F74" s="131">
        <v>-2040.767259487086</v>
      </c>
      <c r="G74" s="131">
        <v>-2212.4591587201503</v>
      </c>
      <c r="H74" s="131">
        <v>-2484.0203373689837</v>
      </c>
      <c r="I74" s="131">
        <v>-2691.8732094125558</v>
      </c>
      <c r="J74" s="131">
        <v>-2831.4071983187123</v>
      </c>
      <c r="K74" s="131">
        <v>-2982.985575948826</v>
      </c>
      <c r="L74" s="107"/>
      <c r="M74" s="107"/>
      <c r="N74" s="131">
        <v>-11235.603814601174</v>
      </c>
      <c r="O74" s="131">
        <v>-11578.453177521817</v>
      </c>
      <c r="P74" s="131">
        <v>-12648.149183507358</v>
      </c>
      <c r="Q74" s="131">
        <v>-13712.251297555042</v>
      </c>
      <c r="R74" s="131">
        <v>-15395.3174502641</v>
      </c>
      <c r="S74" s="131">
        <v>-16683.535948285433</v>
      </c>
      <c r="T74" s="131">
        <v>-17548.331627288288</v>
      </c>
      <c r="U74" s="131">
        <v>-18487.775321490608</v>
      </c>
      <c r="V74" s="107"/>
      <c r="W74" s="107"/>
      <c r="X74" s="156">
        <v>0</v>
      </c>
      <c r="Y74" s="156">
        <v>0</v>
      </c>
      <c r="Z74" s="156">
        <v>0</v>
      </c>
      <c r="AA74" s="156">
        <v>0</v>
      </c>
      <c r="AB74" s="156">
        <v>0</v>
      </c>
      <c r="AC74" s="156">
        <v>0</v>
      </c>
      <c r="AD74" s="156">
        <v>0</v>
      </c>
      <c r="AE74" s="156">
        <v>0</v>
      </c>
      <c r="AF74" s="16"/>
      <c r="AG74" s="16"/>
      <c r="AH74" s="134">
        <v>0</v>
      </c>
      <c r="AI74" s="134">
        <v>0</v>
      </c>
      <c r="AJ74" s="134">
        <v>0</v>
      </c>
      <c r="AK74" s="134">
        <v>0</v>
      </c>
      <c r="AL74" s="134">
        <v>0</v>
      </c>
      <c r="AM74" s="134">
        <v>0</v>
      </c>
      <c r="AN74" s="134">
        <v>0</v>
      </c>
      <c r="AO74" s="134">
        <v>0</v>
      </c>
      <c r="AP74" s="134">
        <v>0</v>
      </c>
      <c r="AQ74" s="134"/>
      <c r="AR74" s="134">
        <v>0</v>
      </c>
      <c r="AS74" s="134">
        <v>0</v>
      </c>
      <c r="AT74" s="134">
        <v>0</v>
      </c>
      <c r="AU74" s="134">
        <v>0</v>
      </c>
      <c r="AV74" s="134">
        <v>0</v>
      </c>
      <c r="AW74" s="134">
        <v>0</v>
      </c>
      <c r="AX74" s="134">
        <v>0</v>
      </c>
      <c r="AY74" s="134">
        <v>0</v>
      </c>
      <c r="AZ74" s="134"/>
      <c r="BA74" s="134"/>
      <c r="BB74" s="134">
        <v>0</v>
      </c>
      <c r="BC74" s="134">
        <v>0</v>
      </c>
      <c r="BD74" s="134">
        <v>0</v>
      </c>
      <c r="BE74" s="134">
        <v>0</v>
      </c>
      <c r="BF74" s="134">
        <v>0</v>
      </c>
      <c r="BG74" s="134">
        <v>0</v>
      </c>
      <c r="BH74" s="134">
        <v>0</v>
      </c>
      <c r="BI74" s="134">
        <v>0</v>
      </c>
    </row>
    <row r="75" spans="1:61" x14ac:dyDescent="0.25">
      <c r="A75" s="2" t="s">
        <v>422</v>
      </c>
      <c r="B75" s="9" t="s">
        <v>37</v>
      </c>
      <c r="C75" s="45" t="s">
        <v>565</v>
      </c>
      <c r="D75" s="131">
        <v>-1392.0182746017335</v>
      </c>
      <c r="E75" s="131">
        <v>-1353.253131725219</v>
      </c>
      <c r="F75" s="131">
        <v>-1670.8573776086166</v>
      </c>
      <c r="G75" s="131">
        <v>-1458.2905215692283</v>
      </c>
      <c r="H75" s="131">
        <v>-2219.5926768050258</v>
      </c>
      <c r="I75" s="131">
        <v>-2224.0757219456395</v>
      </c>
      <c r="J75" s="131">
        <v>-2295.8580228719884</v>
      </c>
      <c r="K75" s="131">
        <v>-2720.3861867055616</v>
      </c>
      <c r="L75" s="107"/>
      <c r="M75" s="107"/>
      <c r="N75" s="131">
        <v>-8627.370280213303</v>
      </c>
      <c r="O75" s="131">
        <v>-8387.1139217565506</v>
      </c>
      <c r="P75" s="131">
        <v>-10355.54313119918</v>
      </c>
      <c r="Q75" s="131">
        <v>-9038.1085760549322</v>
      </c>
      <c r="R75" s="131">
        <v>-13756.463002991473</v>
      </c>
      <c r="S75" s="131">
        <v>-13784.247760646362</v>
      </c>
      <c r="T75" s="131">
        <v>-14229.135949944373</v>
      </c>
      <c r="U75" s="131">
        <v>-16860.252028373143</v>
      </c>
      <c r="V75" s="107"/>
      <c r="W75" s="107"/>
      <c r="X75" s="156">
        <v>0</v>
      </c>
      <c r="Y75" s="156">
        <v>0</v>
      </c>
      <c r="Z75" s="156">
        <v>0</v>
      </c>
      <c r="AA75" s="156">
        <v>0</v>
      </c>
      <c r="AB75" s="156">
        <v>0</v>
      </c>
      <c r="AC75" s="156">
        <v>0</v>
      </c>
      <c r="AD75" s="156">
        <v>0</v>
      </c>
      <c r="AE75" s="156">
        <v>0</v>
      </c>
      <c r="AF75" s="16"/>
      <c r="AG75" s="16"/>
      <c r="AH75" s="134">
        <v>0</v>
      </c>
      <c r="AI75" s="134">
        <v>0</v>
      </c>
      <c r="AJ75" s="134">
        <v>0</v>
      </c>
      <c r="AK75" s="134">
        <v>0</v>
      </c>
      <c r="AL75" s="134">
        <v>0</v>
      </c>
      <c r="AM75" s="134">
        <v>0</v>
      </c>
      <c r="AN75" s="134">
        <v>0</v>
      </c>
      <c r="AO75" s="134">
        <v>0</v>
      </c>
      <c r="AP75" s="134">
        <v>0</v>
      </c>
      <c r="AQ75" s="134"/>
      <c r="AR75" s="134">
        <v>0</v>
      </c>
      <c r="AS75" s="134">
        <v>0</v>
      </c>
      <c r="AT75" s="134">
        <v>0</v>
      </c>
      <c r="AU75" s="134">
        <v>0</v>
      </c>
      <c r="AV75" s="134">
        <v>0</v>
      </c>
      <c r="AW75" s="134">
        <v>0</v>
      </c>
      <c r="AX75" s="134">
        <v>0</v>
      </c>
      <c r="AY75" s="134">
        <v>0</v>
      </c>
      <c r="AZ75" s="134"/>
      <c r="BA75" s="134"/>
      <c r="BB75" s="134">
        <v>0</v>
      </c>
      <c r="BC75" s="134">
        <v>0</v>
      </c>
      <c r="BD75" s="134">
        <v>0</v>
      </c>
      <c r="BE75" s="134">
        <v>0</v>
      </c>
      <c r="BF75" s="134">
        <v>0</v>
      </c>
      <c r="BG75" s="134">
        <v>0</v>
      </c>
      <c r="BH75" s="134">
        <v>0</v>
      </c>
      <c r="BI75" s="134">
        <v>0</v>
      </c>
    </row>
    <row r="76" spans="1:61" x14ac:dyDescent="0.25">
      <c r="A76" s="2" t="s">
        <v>327</v>
      </c>
      <c r="B76" s="9" t="s">
        <v>38</v>
      </c>
      <c r="C76" s="45" t="s">
        <v>565</v>
      </c>
      <c r="D76" s="128">
        <v>174.85407983694301</v>
      </c>
      <c r="E76" s="128">
        <v>2661.1680954201388</v>
      </c>
      <c r="F76" s="128">
        <v>3137.6528266854775</v>
      </c>
      <c r="G76" s="131">
        <v>3053.1390808947131</v>
      </c>
      <c r="H76" s="128">
        <v>4132.9859961372504</v>
      </c>
      <c r="I76" s="128">
        <v>1583.5753658301728</v>
      </c>
      <c r="J76" s="128">
        <v>1391.7568852894187</v>
      </c>
      <c r="K76" s="128">
        <v>2432.3784726178405</v>
      </c>
      <c r="L76" s="107"/>
      <c r="M76" s="107"/>
      <c r="N76" s="128">
        <v>1083.7004939399146</v>
      </c>
      <c r="O76" s="128">
        <v>16493.233570262033</v>
      </c>
      <c r="P76" s="128">
        <v>19446.363054621812</v>
      </c>
      <c r="Q76" s="131">
        <v>18922.568653349779</v>
      </c>
      <c r="R76" s="128">
        <v>25615.181353717468</v>
      </c>
      <c r="S76" s="128">
        <v>9814.5917312399979</v>
      </c>
      <c r="T76" s="128">
        <v>8625.7502566649237</v>
      </c>
      <c r="U76" s="128">
        <v>15075.254490389327</v>
      </c>
      <c r="V76" s="107"/>
      <c r="W76" s="107"/>
      <c r="X76" s="156">
        <v>0</v>
      </c>
      <c r="Y76" s="156">
        <v>0</v>
      </c>
      <c r="Z76" s="156">
        <v>0</v>
      </c>
      <c r="AA76" s="156">
        <v>0</v>
      </c>
      <c r="AB76" s="156">
        <v>0</v>
      </c>
      <c r="AC76" s="156">
        <v>0</v>
      </c>
      <c r="AD76" s="156">
        <v>0</v>
      </c>
      <c r="AE76" s="156">
        <v>0</v>
      </c>
      <c r="AF76" s="16"/>
      <c r="AG76" s="16"/>
      <c r="AH76" s="134">
        <v>0</v>
      </c>
      <c r="AI76" s="134">
        <v>0</v>
      </c>
      <c r="AJ76" s="134">
        <v>0</v>
      </c>
      <c r="AK76" s="134">
        <v>0</v>
      </c>
      <c r="AL76" s="134">
        <v>0</v>
      </c>
      <c r="AM76" s="134">
        <v>0</v>
      </c>
      <c r="AN76" s="134">
        <v>0</v>
      </c>
      <c r="AO76" s="134">
        <v>0</v>
      </c>
      <c r="AP76" s="134">
        <v>0</v>
      </c>
      <c r="AQ76" s="134"/>
      <c r="AR76" s="134">
        <v>0</v>
      </c>
      <c r="AS76" s="134">
        <v>0</v>
      </c>
      <c r="AT76" s="134">
        <v>0</v>
      </c>
      <c r="AU76" s="134">
        <v>0</v>
      </c>
      <c r="AV76" s="134">
        <v>0</v>
      </c>
      <c r="AW76" s="134">
        <v>0</v>
      </c>
      <c r="AX76" s="134">
        <v>0</v>
      </c>
      <c r="AY76" s="134">
        <v>0</v>
      </c>
      <c r="AZ76" s="134"/>
      <c r="BA76" s="134"/>
      <c r="BB76" s="134">
        <v>0</v>
      </c>
      <c r="BC76" s="134">
        <v>0</v>
      </c>
      <c r="BD76" s="134">
        <v>0</v>
      </c>
      <c r="BE76" s="134">
        <v>0</v>
      </c>
      <c r="BF76" s="134">
        <v>0</v>
      </c>
      <c r="BG76" s="134">
        <v>0</v>
      </c>
      <c r="BH76" s="134">
        <v>0</v>
      </c>
      <c r="BI76" s="134">
        <v>0</v>
      </c>
    </row>
    <row r="77" spans="1:61" x14ac:dyDescent="0.25">
      <c r="A77" s="2" t="s">
        <v>328</v>
      </c>
      <c r="B77" s="9" t="s">
        <v>39</v>
      </c>
      <c r="C77" s="45" t="s">
        <v>565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28">
        <v>-40.147901276539145</v>
      </c>
      <c r="L77" s="107"/>
      <c r="M77" s="107"/>
      <c r="N77" s="131">
        <v>0</v>
      </c>
      <c r="O77" s="131">
        <v>0</v>
      </c>
      <c r="P77" s="131">
        <v>0</v>
      </c>
      <c r="Q77" s="131">
        <v>0</v>
      </c>
      <c r="R77" s="131">
        <v>0</v>
      </c>
      <c r="S77" s="131">
        <v>0</v>
      </c>
      <c r="T77" s="131">
        <v>0</v>
      </c>
      <c r="U77" s="128">
        <v>-248.8263384223535</v>
      </c>
      <c r="V77" s="107"/>
      <c r="W77" s="107"/>
      <c r="X77" s="156">
        <v>0</v>
      </c>
      <c r="Y77" s="156">
        <v>0</v>
      </c>
      <c r="Z77" s="156">
        <v>0</v>
      </c>
      <c r="AA77" s="156">
        <v>0</v>
      </c>
      <c r="AB77" s="156">
        <v>0</v>
      </c>
      <c r="AC77" s="156">
        <v>0</v>
      </c>
      <c r="AD77" s="156">
        <v>0</v>
      </c>
      <c r="AE77" s="156">
        <v>0</v>
      </c>
      <c r="AF77" s="16"/>
      <c r="AG77" s="16"/>
      <c r="AH77" s="134">
        <v>0</v>
      </c>
      <c r="AI77" s="134">
        <v>0</v>
      </c>
      <c r="AJ77" s="134">
        <v>0</v>
      </c>
      <c r="AK77" s="134">
        <v>0</v>
      </c>
      <c r="AL77" s="134">
        <v>0</v>
      </c>
      <c r="AM77" s="134">
        <v>0</v>
      </c>
      <c r="AN77" s="134">
        <v>0</v>
      </c>
      <c r="AO77" s="134">
        <v>0</v>
      </c>
      <c r="AP77" s="134">
        <v>0</v>
      </c>
      <c r="AQ77" s="134"/>
      <c r="AR77" s="134">
        <v>0</v>
      </c>
      <c r="AS77" s="134">
        <v>0</v>
      </c>
      <c r="AT77" s="134">
        <v>0</v>
      </c>
      <c r="AU77" s="134">
        <v>0</v>
      </c>
      <c r="AV77" s="134">
        <v>0</v>
      </c>
      <c r="AW77" s="134">
        <v>0</v>
      </c>
      <c r="AX77" s="134">
        <v>0</v>
      </c>
      <c r="AY77" s="134">
        <v>0</v>
      </c>
      <c r="AZ77" s="134"/>
      <c r="BA77" s="134"/>
      <c r="BB77" s="134">
        <v>0</v>
      </c>
      <c r="BC77" s="134">
        <v>0</v>
      </c>
      <c r="BD77" s="134">
        <v>0</v>
      </c>
      <c r="BE77" s="134">
        <v>0</v>
      </c>
      <c r="BF77" s="134">
        <v>0</v>
      </c>
      <c r="BG77" s="134">
        <v>0</v>
      </c>
      <c r="BH77" s="134">
        <v>0</v>
      </c>
      <c r="BI77" s="134">
        <v>0</v>
      </c>
    </row>
    <row r="78" spans="1:61" x14ac:dyDescent="0.25">
      <c r="A78" s="2" t="s">
        <v>329</v>
      </c>
      <c r="B78" s="9" t="s">
        <v>92</v>
      </c>
      <c r="C78" s="45" t="s">
        <v>565</v>
      </c>
      <c r="D78" s="128">
        <v>14551.971221844682</v>
      </c>
      <c r="E78" s="128">
        <v>15859.886185539603</v>
      </c>
      <c r="F78" s="128">
        <v>17326.681634616463</v>
      </c>
      <c r="G78" s="128">
        <v>18921.530193941948</v>
      </c>
      <c r="H78" s="128">
        <v>16441.489703483781</v>
      </c>
      <c r="I78" s="128">
        <v>15800.989347368315</v>
      </c>
      <c r="J78" s="128">
        <v>14896.888209785744</v>
      </c>
      <c r="K78" s="128">
        <v>14568.732594421484</v>
      </c>
      <c r="L78" s="107"/>
      <c r="M78" s="107"/>
      <c r="N78" s="128">
        <v>90189.36484420902</v>
      </c>
      <c r="O78" s="128">
        <v>98295.484492714502</v>
      </c>
      <c r="P78" s="128">
        <v>107386.30441613714</v>
      </c>
      <c r="Q78" s="128">
        <v>117270.76449343197</v>
      </c>
      <c r="R78" s="128">
        <v>101900.11310796361</v>
      </c>
      <c r="S78" s="128">
        <v>97930.457078557258</v>
      </c>
      <c r="T78" s="128">
        <v>92327.071385277799</v>
      </c>
      <c r="U78" s="128">
        <v>90293.247508871631</v>
      </c>
      <c r="V78" s="107"/>
      <c r="W78" s="107"/>
      <c r="X78" s="156">
        <v>0</v>
      </c>
      <c r="Y78" s="156">
        <v>0</v>
      </c>
      <c r="Z78" s="156">
        <v>0</v>
      </c>
      <c r="AA78" s="156">
        <v>0</v>
      </c>
      <c r="AB78" s="156">
        <v>0</v>
      </c>
      <c r="AC78" s="156">
        <v>0</v>
      </c>
      <c r="AD78" s="156">
        <v>0</v>
      </c>
      <c r="AE78" s="156">
        <v>0</v>
      </c>
      <c r="AF78" s="16"/>
      <c r="AG78" s="16"/>
      <c r="AH78" s="134">
        <v>0</v>
      </c>
      <c r="AI78" s="134">
        <v>0</v>
      </c>
      <c r="AJ78" s="134">
        <v>0</v>
      </c>
      <c r="AK78" s="134">
        <v>0</v>
      </c>
      <c r="AL78" s="134">
        <v>0</v>
      </c>
      <c r="AM78" s="134">
        <v>0</v>
      </c>
      <c r="AN78" s="134">
        <v>0</v>
      </c>
      <c r="AO78" s="134">
        <v>0</v>
      </c>
      <c r="AP78" s="134">
        <v>0</v>
      </c>
      <c r="AQ78" s="134"/>
      <c r="AR78" s="134">
        <v>0</v>
      </c>
      <c r="AS78" s="134">
        <v>0</v>
      </c>
      <c r="AT78" s="134">
        <v>0</v>
      </c>
      <c r="AU78" s="134">
        <v>0</v>
      </c>
      <c r="AV78" s="134">
        <v>0</v>
      </c>
      <c r="AW78" s="134">
        <v>0</v>
      </c>
      <c r="AX78" s="134">
        <v>0</v>
      </c>
      <c r="AY78" s="134">
        <v>0</v>
      </c>
      <c r="AZ78" s="134"/>
      <c r="BA78" s="134"/>
      <c r="BB78" s="134">
        <v>0</v>
      </c>
      <c r="BC78" s="134">
        <v>0</v>
      </c>
      <c r="BD78" s="134">
        <v>0</v>
      </c>
      <c r="BE78" s="134">
        <v>0</v>
      </c>
      <c r="BF78" s="134">
        <v>0</v>
      </c>
      <c r="BG78" s="134">
        <v>0</v>
      </c>
      <c r="BH78" s="134">
        <v>0</v>
      </c>
      <c r="BI78" s="134">
        <v>0</v>
      </c>
    </row>
    <row r="79" spans="1:61" x14ac:dyDescent="0.25">
      <c r="A79" s="2"/>
      <c r="B79" s="10"/>
      <c r="C79" s="11"/>
      <c r="D79" s="130"/>
      <c r="E79" s="130"/>
      <c r="F79" s="130"/>
      <c r="G79" s="130"/>
      <c r="H79" s="130"/>
      <c r="I79" s="130"/>
      <c r="J79" s="130"/>
      <c r="K79" s="130"/>
      <c r="L79" s="107"/>
      <c r="M79" s="107"/>
      <c r="N79" s="130"/>
      <c r="O79" s="130"/>
      <c r="P79" s="130"/>
      <c r="Q79" s="130"/>
      <c r="R79" s="130"/>
      <c r="S79" s="130"/>
      <c r="T79" s="130"/>
      <c r="U79" s="130"/>
      <c r="V79" s="107"/>
      <c r="W79" s="107"/>
      <c r="X79" s="121"/>
      <c r="Y79" s="121"/>
      <c r="Z79" s="121"/>
      <c r="AA79" s="121"/>
      <c r="AB79" s="121"/>
      <c r="AC79" s="121"/>
      <c r="AD79" s="121"/>
      <c r="AE79" s="121"/>
      <c r="AF79" s="16"/>
      <c r="AG79" s="16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5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</row>
    <row r="80" spans="1:61" x14ac:dyDescent="0.25">
      <c r="A80" s="2" t="s">
        <v>330</v>
      </c>
      <c r="B80" s="9" t="s">
        <v>34</v>
      </c>
      <c r="C80" s="45" t="s">
        <v>565</v>
      </c>
      <c r="D80" s="128">
        <v>175162.70284363814</v>
      </c>
      <c r="E80" s="128">
        <v>273864.0098667171</v>
      </c>
      <c r="F80" s="128">
        <v>314319.65036730393</v>
      </c>
      <c r="G80" s="128">
        <v>352822.81641758443</v>
      </c>
      <c r="H80" s="128">
        <v>341368.79572328419</v>
      </c>
      <c r="I80" s="128">
        <v>370462.20153436507</v>
      </c>
      <c r="J80" s="128">
        <v>402389.81925816927</v>
      </c>
      <c r="K80" s="128">
        <v>434904.00343324005</v>
      </c>
      <c r="L80" s="107"/>
      <c r="M80" s="107"/>
      <c r="N80" s="128">
        <v>177847.70013041227</v>
      </c>
      <c r="O80" s="128">
        <v>276847.98105173308</v>
      </c>
      <c r="P80" s="128">
        <v>317591.87635387492</v>
      </c>
      <c r="Q80" s="128">
        <v>356138.72952377237</v>
      </c>
      <c r="R80" s="128">
        <v>344792.15977489791</v>
      </c>
      <c r="S80" s="128">
        <v>374413.35556448047</v>
      </c>
      <c r="T80" s="128">
        <v>406894.0042562575</v>
      </c>
      <c r="U80" s="128">
        <v>439959.5218351506</v>
      </c>
      <c r="V80" s="107"/>
      <c r="W80" s="107"/>
      <c r="X80" s="156">
        <v>0</v>
      </c>
      <c r="Y80" s="156">
        <v>0</v>
      </c>
      <c r="Z80" s="156">
        <v>0</v>
      </c>
      <c r="AA80" s="156">
        <v>0</v>
      </c>
      <c r="AB80" s="156">
        <v>0</v>
      </c>
      <c r="AC80" s="156">
        <v>0</v>
      </c>
      <c r="AD80" s="156">
        <v>0</v>
      </c>
      <c r="AE80" s="156">
        <v>0</v>
      </c>
      <c r="AF80" s="16"/>
      <c r="AG80" s="16"/>
      <c r="AH80" s="134">
        <v>0</v>
      </c>
      <c r="AI80" s="134">
        <v>0</v>
      </c>
      <c r="AJ80" s="134">
        <v>0</v>
      </c>
      <c r="AK80" s="134">
        <v>0</v>
      </c>
      <c r="AL80" s="134">
        <v>0</v>
      </c>
      <c r="AM80" s="134">
        <v>0</v>
      </c>
      <c r="AN80" s="134">
        <v>0</v>
      </c>
      <c r="AO80" s="134">
        <v>0</v>
      </c>
      <c r="AP80" s="134">
        <v>0</v>
      </c>
      <c r="AQ80" s="134"/>
      <c r="AR80" s="134">
        <v>0</v>
      </c>
      <c r="AS80" s="134">
        <v>0</v>
      </c>
      <c r="AT80" s="134">
        <v>0</v>
      </c>
      <c r="AU80" s="134">
        <v>0</v>
      </c>
      <c r="AV80" s="134">
        <v>0</v>
      </c>
      <c r="AW80" s="134">
        <v>0</v>
      </c>
      <c r="AX80" s="134">
        <v>0</v>
      </c>
      <c r="AY80" s="134">
        <v>0</v>
      </c>
      <c r="AZ80" s="134"/>
      <c r="BA80" s="134"/>
      <c r="BB80" s="134">
        <v>0</v>
      </c>
      <c r="BC80" s="134">
        <v>0</v>
      </c>
      <c r="BD80" s="134">
        <v>0</v>
      </c>
      <c r="BE80" s="134">
        <v>0</v>
      </c>
      <c r="BF80" s="134">
        <v>0</v>
      </c>
      <c r="BG80" s="134">
        <v>0</v>
      </c>
      <c r="BH80" s="134">
        <v>0</v>
      </c>
      <c r="BI80" s="134">
        <v>0</v>
      </c>
    </row>
    <row r="81" spans="1:61" x14ac:dyDescent="0.25">
      <c r="A81" s="2" t="s">
        <v>331</v>
      </c>
      <c r="B81" s="9" t="s">
        <v>35</v>
      </c>
      <c r="C81" s="45" t="s">
        <v>565</v>
      </c>
      <c r="D81" s="128">
        <v>4674.6244732720206</v>
      </c>
      <c r="E81" s="128">
        <v>9690.6433140831559</v>
      </c>
      <c r="F81" s="128">
        <v>7331.0705625026167</v>
      </c>
      <c r="G81" s="128">
        <v>15357.1184733833</v>
      </c>
      <c r="H81" s="128">
        <v>6213.2952353699029</v>
      </c>
      <c r="I81" s="128">
        <v>10540.485698356</v>
      </c>
      <c r="J81" s="128">
        <v>13638.357141716624</v>
      </c>
      <c r="K81" s="128">
        <v>7666.401470744614</v>
      </c>
      <c r="L81" s="107"/>
      <c r="M81" s="107"/>
      <c r="N81" s="128">
        <v>4746.2798760698815</v>
      </c>
      <c r="O81" s="128">
        <v>9796.2307566520594</v>
      </c>
      <c r="P81" s="128">
        <v>7407.3907021310906</v>
      </c>
      <c r="Q81" s="128">
        <v>15501.448341094863</v>
      </c>
      <c r="R81" s="128">
        <v>6275.6043035018065</v>
      </c>
      <c r="S81" s="128">
        <v>10652.904947536999</v>
      </c>
      <c r="T81" s="128">
        <v>13791.019263610111</v>
      </c>
      <c r="U81" s="128">
        <v>7755.5191459230928</v>
      </c>
      <c r="V81" s="107"/>
      <c r="W81" s="107"/>
      <c r="X81" s="156">
        <v>0</v>
      </c>
      <c r="Y81" s="156">
        <v>0</v>
      </c>
      <c r="Z81" s="156">
        <v>0</v>
      </c>
      <c r="AA81" s="156">
        <v>0</v>
      </c>
      <c r="AB81" s="156">
        <v>0</v>
      </c>
      <c r="AC81" s="156">
        <v>0</v>
      </c>
      <c r="AD81" s="156">
        <v>0</v>
      </c>
      <c r="AE81" s="156">
        <v>0</v>
      </c>
      <c r="AF81" s="16"/>
      <c r="AG81" s="16"/>
      <c r="AH81" s="134">
        <v>0</v>
      </c>
      <c r="AI81" s="134">
        <v>0</v>
      </c>
      <c r="AJ81" s="134">
        <v>0</v>
      </c>
      <c r="AK81" s="134">
        <v>0</v>
      </c>
      <c r="AL81" s="134">
        <v>0</v>
      </c>
      <c r="AM81" s="134">
        <v>0</v>
      </c>
      <c r="AN81" s="134">
        <v>0</v>
      </c>
      <c r="AO81" s="134">
        <v>0</v>
      </c>
      <c r="AP81" s="134">
        <v>0</v>
      </c>
      <c r="AQ81" s="134"/>
      <c r="AR81" s="134">
        <v>0</v>
      </c>
      <c r="AS81" s="134">
        <v>0</v>
      </c>
      <c r="AT81" s="134">
        <v>0</v>
      </c>
      <c r="AU81" s="134">
        <v>0</v>
      </c>
      <c r="AV81" s="134">
        <v>0</v>
      </c>
      <c r="AW81" s="134">
        <v>0</v>
      </c>
      <c r="AX81" s="134">
        <v>0</v>
      </c>
      <c r="AY81" s="134">
        <v>0</v>
      </c>
      <c r="AZ81" s="134"/>
      <c r="BA81" s="134"/>
      <c r="BB81" s="134">
        <v>0</v>
      </c>
      <c r="BC81" s="134">
        <v>0</v>
      </c>
      <c r="BD81" s="134">
        <v>0</v>
      </c>
      <c r="BE81" s="134">
        <v>0</v>
      </c>
      <c r="BF81" s="134">
        <v>0</v>
      </c>
      <c r="BG81" s="134">
        <v>0</v>
      </c>
      <c r="BH81" s="134">
        <v>0</v>
      </c>
      <c r="BI81" s="134">
        <v>0</v>
      </c>
    </row>
    <row r="82" spans="1:61" x14ac:dyDescent="0.25">
      <c r="A82" s="2" t="s">
        <v>332</v>
      </c>
      <c r="B82" s="9" t="s">
        <v>36</v>
      </c>
      <c r="C82" s="45" t="s">
        <v>565</v>
      </c>
      <c r="D82" s="131">
        <v>-16062.213737050846</v>
      </c>
      <c r="E82" s="131">
        <v>-16809.4414298216</v>
      </c>
      <c r="F82" s="131">
        <v>-18509.122249574677</v>
      </c>
      <c r="G82" s="131">
        <v>-19365.041422551792</v>
      </c>
      <c r="H82" s="131">
        <v>-13895.412099873191</v>
      </c>
      <c r="I82" s="131">
        <v>-14220.063330864814</v>
      </c>
      <c r="J82" s="131">
        <v>-16140.830496373013</v>
      </c>
      <c r="K82" s="131">
        <v>-18568.352915147061</v>
      </c>
      <c r="L82" s="107"/>
      <c r="M82" s="107"/>
      <c r="N82" s="131">
        <v>-16334.971805785641</v>
      </c>
      <c r="O82" s="131">
        <v>-17096.278563276755</v>
      </c>
      <c r="P82" s="131">
        <v>-18825.402008006015</v>
      </c>
      <c r="Q82" s="131">
        <v>-19696.105497669334</v>
      </c>
      <c r="R82" s="131">
        <v>-14072.088714028727</v>
      </c>
      <c r="S82" s="131">
        <v>-14401.208333982975</v>
      </c>
      <c r="T82" s="131">
        <v>-16353.604232229472</v>
      </c>
      <c r="U82" s="131">
        <v>-18821.173926804418</v>
      </c>
      <c r="V82" s="107"/>
      <c r="W82" s="107"/>
      <c r="X82" s="156">
        <v>0</v>
      </c>
      <c r="Y82" s="156">
        <v>0</v>
      </c>
      <c r="Z82" s="156">
        <v>0</v>
      </c>
      <c r="AA82" s="156">
        <v>0</v>
      </c>
      <c r="AB82" s="156">
        <v>0</v>
      </c>
      <c r="AC82" s="156">
        <v>0</v>
      </c>
      <c r="AD82" s="156">
        <v>0</v>
      </c>
      <c r="AE82" s="156">
        <v>0</v>
      </c>
      <c r="AF82" s="16"/>
      <c r="AG82" s="16"/>
      <c r="AH82" s="134">
        <v>0</v>
      </c>
      <c r="AI82" s="134">
        <v>0</v>
      </c>
      <c r="AJ82" s="134">
        <v>0</v>
      </c>
      <c r="AK82" s="134">
        <v>0</v>
      </c>
      <c r="AL82" s="134">
        <v>0</v>
      </c>
      <c r="AM82" s="134">
        <v>0</v>
      </c>
      <c r="AN82" s="134">
        <v>0</v>
      </c>
      <c r="AO82" s="134">
        <v>0</v>
      </c>
      <c r="AP82" s="134">
        <v>0</v>
      </c>
      <c r="AQ82" s="134"/>
      <c r="AR82" s="134">
        <v>0</v>
      </c>
      <c r="AS82" s="134">
        <v>0</v>
      </c>
      <c r="AT82" s="134">
        <v>0</v>
      </c>
      <c r="AU82" s="134">
        <v>0</v>
      </c>
      <c r="AV82" s="134">
        <v>0</v>
      </c>
      <c r="AW82" s="134">
        <v>0</v>
      </c>
      <c r="AX82" s="134">
        <v>0</v>
      </c>
      <c r="AY82" s="134">
        <v>0</v>
      </c>
      <c r="AZ82" s="134"/>
      <c r="BA82" s="134"/>
      <c r="BB82" s="134">
        <v>0</v>
      </c>
      <c r="BC82" s="134">
        <v>0</v>
      </c>
      <c r="BD82" s="134">
        <v>0</v>
      </c>
      <c r="BE82" s="134">
        <v>0</v>
      </c>
      <c r="BF82" s="134">
        <v>0</v>
      </c>
      <c r="BG82" s="134">
        <v>0</v>
      </c>
      <c r="BH82" s="134">
        <v>0</v>
      </c>
      <c r="BI82" s="134">
        <v>0</v>
      </c>
    </row>
    <row r="83" spans="1:61" x14ac:dyDescent="0.25">
      <c r="A83" s="2" t="s">
        <v>333</v>
      </c>
      <c r="B83" s="9" t="s">
        <v>37</v>
      </c>
      <c r="C83" s="45" t="s">
        <v>565</v>
      </c>
      <c r="D83" s="131">
        <v>-11387.589263778826</v>
      </c>
      <c r="E83" s="131">
        <v>-7118.7981157384438</v>
      </c>
      <c r="F83" s="131">
        <v>-11178.05168707206</v>
      </c>
      <c r="G83" s="131">
        <v>-4007.9229491684928</v>
      </c>
      <c r="H83" s="131">
        <v>-7682.1168645032876</v>
      </c>
      <c r="I83" s="131">
        <v>-3679.5776325088136</v>
      </c>
      <c r="J83" s="131">
        <v>-2502.4733546563893</v>
      </c>
      <c r="K83" s="131">
        <v>-10901.951444402446</v>
      </c>
      <c r="L83" s="107"/>
      <c r="M83" s="107"/>
      <c r="N83" s="131">
        <v>-11588.691929715758</v>
      </c>
      <c r="O83" s="131">
        <v>-7300.047806624696</v>
      </c>
      <c r="P83" s="131">
        <v>-11418.011305874923</v>
      </c>
      <c r="Q83" s="131">
        <v>-4194.6571565744707</v>
      </c>
      <c r="R83" s="131">
        <v>-7796.4844105269203</v>
      </c>
      <c r="S83" s="131">
        <v>-3748.3033864459758</v>
      </c>
      <c r="T83" s="131">
        <v>-2562.5849686193615</v>
      </c>
      <c r="U83" s="131">
        <v>-11065.654780881327</v>
      </c>
      <c r="V83" s="107"/>
      <c r="W83" s="107"/>
      <c r="X83" s="156">
        <v>0</v>
      </c>
      <c r="Y83" s="156">
        <v>0</v>
      </c>
      <c r="Z83" s="156">
        <v>0</v>
      </c>
      <c r="AA83" s="156">
        <v>0</v>
      </c>
      <c r="AB83" s="156">
        <v>0</v>
      </c>
      <c r="AC83" s="156">
        <v>0</v>
      </c>
      <c r="AD83" s="156">
        <v>0</v>
      </c>
      <c r="AE83" s="156">
        <v>0</v>
      </c>
      <c r="AF83" s="16"/>
      <c r="AG83" s="16"/>
      <c r="AH83" s="134">
        <v>0</v>
      </c>
      <c r="AI83" s="134">
        <v>0</v>
      </c>
      <c r="AJ83" s="134">
        <v>0</v>
      </c>
      <c r="AK83" s="134">
        <v>0</v>
      </c>
      <c r="AL83" s="134">
        <v>0</v>
      </c>
      <c r="AM83" s="134">
        <v>0</v>
      </c>
      <c r="AN83" s="134">
        <v>0</v>
      </c>
      <c r="AO83" s="134">
        <v>0</v>
      </c>
      <c r="AP83" s="134">
        <v>0</v>
      </c>
      <c r="AQ83" s="134"/>
      <c r="AR83" s="134">
        <v>0</v>
      </c>
      <c r="AS83" s="134">
        <v>0</v>
      </c>
      <c r="AT83" s="134">
        <v>0</v>
      </c>
      <c r="AU83" s="134">
        <v>0</v>
      </c>
      <c r="AV83" s="134">
        <v>0</v>
      </c>
      <c r="AW83" s="134">
        <v>0</v>
      </c>
      <c r="AX83" s="134">
        <v>0</v>
      </c>
      <c r="AY83" s="134">
        <v>0</v>
      </c>
      <c r="AZ83" s="134"/>
      <c r="BA83" s="134"/>
      <c r="BB83" s="134">
        <v>0</v>
      </c>
      <c r="BC83" s="134">
        <v>0</v>
      </c>
      <c r="BD83" s="134">
        <v>0</v>
      </c>
      <c r="BE83" s="134">
        <v>0</v>
      </c>
      <c r="BF83" s="134">
        <v>0</v>
      </c>
      <c r="BG83" s="134">
        <v>0</v>
      </c>
      <c r="BH83" s="134">
        <v>0</v>
      </c>
      <c r="BI83" s="134">
        <v>0</v>
      </c>
    </row>
    <row r="84" spans="1:61" x14ac:dyDescent="0.25">
      <c r="A84" s="2" t="s">
        <v>334</v>
      </c>
      <c r="B84" s="9" t="s">
        <v>38</v>
      </c>
      <c r="C84" s="45" t="s">
        <v>565</v>
      </c>
      <c r="D84" s="128">
        <v>116902.74418525645</v>
      </c>
      <c r="E84" s="128">
        <v>54570.670240123101</v>
      </c>
      <c r="F84" s="128">
        <v>57363.645475910671</v>
      </c>
      <c r="G84" s="128">
        <v>84006.527900671237</v>
      </c>
      <c r="H84" s="128">
        <v>38088.365938758579</v>
      </c>
      <c r="I84" s="128">
        <v>35607.195356313023</v>
      </c>
      <c r="J84" s="128">
        <v>35429.789259535755</v>
      </c>
      <c r="K84" s="128">
        <v>29817.729238266238</v>
      </c>
      <c r="L84" s="107"/>
      <c r="M84" s="107"/>
      <c r="N84" s="128">
        <v>117521.80107603798</v>
      </c>
      <c r="O84" s="128">
        <v>55162.339761194315</v>
      </c>
      <c r="P84" s="128">
        <v>57781.439288797832</v>
      </c>
      <c r="Q84" s="128">
        <v>84635.95453930911</v>
      </c>
      <c r="R84" s="128">
        <v>38753.44773787287</v>
      </c>
      <c r="S84" s="128">
        <v>36228.95207822301</v>
      </c>
      <c r="T84" s="128">
        <v>36048.448196515616</v>
      </c>
      <c r="U84" s="128">
        <v>30338.392924368585</v>
      </c>
      <c r="V84" s="107"/>
      <c r="W84" s="107"/>
      <c r="X84" s="156">
        <v>0</v>
      </c>
      <c r="Y84" s="156">
        <v>0</v>
      </c>
      <c r="Z84" s="156">
        <v>0</v>
      </c>
      <c r="AA84" s="156">
        <v>0</v>
      </c>
      <c r="AB84" s="156">
        <v>0</v>
      </c>
      <c r="AC84" s="156">
        <v>0</v>
      </c>
      <c r="AD84" s="156">
        <v>0</v>
      </c>
      <c r="AE84" s="156">
        <v>0</v>
      </c>
      <c r="AF84" s="16"/>
      <c r="AG84" s="16"/>
      <c r="AH84" s="134">
        <v>0</v>
      </c>
      <c r="AI84" s="134">
        <v>0</v>
      </c>
      <c r="AJ84" s="134">
        <v>0</v>
      </c>
      <c r="AK84" s="134">
        <v>0</v>
      </c>
      <c r="AL84" s="134">
        <v>0</v>
      </c>
      <c r="AM84" s="134">
        <v>0</v>
      </c>
      <c r="AN84" s="134">
        <v>0</v>
      </c>
      <c r="AO84" s="134">
        <v>0</v>
      </c>
      <c r="AP84" s="134">
        <v>0</v>
      </c>
      <c r="AQ84" s="134"/>
      <c r="AR84" s="134">
        <v>0</v>
      </c>
      <c r="AS84" s="134">
        <v>0</v>
      </c>
      <c r="AT84" s="134">
        <v>0</v>
      </c>
      <c r="AU84" s="134">
        <v>0</v>
      </c>
      <c r="AV84" s="134">
        <v>0</v>
      </c>
      <c r="AW84" s="134">
        <v>0</v>
      </c>
      <c r="AX84" s="134">
        <v>0</v>
      </c>
      <c r="AY84" s="134">
        <v>0</v>
      </c>
      <c r="AZ84" s="134"/>
      <c r="BA84" s="134"/>
      <c r="BB84" s="134">
        <v>0</v>
      </c>
      <c r="BC84" s="134">
        <v>0</v>
      </c>
      <c r="BD84" s="134">
        <v>0</v>
      </c>
      <c r="BE84" s="134">
        <v>0</v>
      </c>
      <c r="BF84" s="134">
        <v>0</v>
      </c>
      <c r="BG84" s="134">
        <v>0</v>
      </c>
      <c r="BH84" s="134">
        <v>0</v>
      </c>
      <c r="BI84" s="134">
        <v>0</v>
      </c>
    </row>
    <row r="85" spans="1:61" x14ac:dyDescent="0.25">
      <c r="A85" s="2" t="s">
        <v>335</v>
      </c>
      <c r="B85" s="9" t="s">
        <v>39</v>
      </c>
      <c r="C85" s="45" t="s">
        <v>565</v>
      </c>
      <c r="D85" s="131">
        <v>-6813.8478983986743</v>
      </c>
      <c r="E85" s="131">
        <v>-6996.231623797823</v>
      </c>
      <c r="F85" s="131">
        <v>-7682.4277385581236</v>
      </c>
      <c r="G85" s="131">
        <v>-6958.2561747691552</v>
      </c>
      <c r="H85" s="131">
        <v>-1312.8432631743831</v>
      </c>
      <c r="I85" s="131">
        <v>0</v>
      </c>
      <c r="J85" s="131">
        <v>-413.13172980860821</v>
      </c>
      <c r="K85" s="131">
        <v>-2288.7933592637573</v>
      </c>
      <c r="L85" s="107"/>
      <c r="M85" s="107"/>
      <c r="N85" s="131">
        <v>-6932.8282250014126</v>
      </c>
      <c r="O85" s="131">
        <v>-7118.3966524277548</v>
      </c>
      <c r="P85" s="131">
        <v>-7816.5748130254597</v>
      </c>
      <c r="Q85" s="131">
        <v>-7079.7580933039262</v>
      </c>
      <c r="R85" s="131">
        <v>-1335.7675377634009</v>
      </c>
      <c r="S85" s="131">
        <v>0</v>
      </c>
      <c r="T85" s="131">
        <v>-420.34564900309653</v>
      </c>
      <c r="U85" s="131">
        <v>-2328.7592325077694</v>
      </c>
      <c r="V85" s="107"/>
      <c r="W85" s="107"/>
      <c r="X85" s="156">
        <v>0</v>
      </c>
      <c r="Y85" s="156">
        <v>0</v>
      </c>
      <c r="Z85" s="156">
        <v>0</v>
      </c>
      <c r="AA85" s="156">
        <v>0</v>
      </c>
      <c r="AB85" s="156">
        <v>0</v>
      </c>
      <c r="AC85" s="156">
        <v>0</v>
      </c>
      <c r="AD85" s="156">
        <v>0</v>
      </c>
      <c r="AE85" s="156">
        <v>0</v>
      </c>
      <c r="AF85" s="16"/>
      <c r="AG85" s="16"/>
      <c r="AH85" s="134">
        <v>0</v>
      </c>
      <c r="AI85" s="134">
        <v>0</v>
      </c>
      <c r="AJ85" s="134">
        <v>0</v>
      </c>
      <c r="AK85" s="134">
        <v>0</v>
      </c>
      <c r="AL85" s="134">
        <v>0</v>
      </c>
      <c r="AM85" s="134">
        <v>0</v>
      </c>
      <c r="AN85" s="134">
        <v>0</v>
      </c>
      <c r="AO85" s="134">
        <v>0</v>
      </c>
      <c r="AP85" s="134">
        <v>0</v>
      </c>
      <c r="AQ85" s="134"/>
      <c r="AR85" s="134">
        <v>0</v>
      </c>
      <c r="AS85" s="134">
        <v>0</v>
      </c>
      <c r="AT85" s="134">
        <v>0</v>
      </c>
      <c r="AU85" s="134">
        <v>0</v>
      </c>
      <c r="AV85" s="134">
        <v>0</v>
      </c>
      <c r="AW85" s="134">
        <v>0</v>
      </c>
      <c r="AX85" s="134">
        <v>0</v>
      </c>
      <c r="AY85" s="134">
        <v>0</v>
      </c>
      <c r="AZ85" s="134"/>
      <c r="BA85" s="134"/>
      <c r="BB85" s="134">
        <v>0</v>
      </c>
      <c r="BC85" s="134">
        <v>0</v>
      </c>
      <c r="BD85" s="134">
        <v>0</v>
      </c>
      <c r="BE85" s="134">
        <v>0</v>
      </c>
      <c r="BF85" s="134">
        <v>0</v>
      </c>
      <c r="BG85" s="134">
        <v>0</v>
      </c>
      <c r="BH85" s="134">
        <v>0</v>
      </c>
      <c r="BI85" s="134">
        <v>0</v>
      </c>
    </row>
    <row r="86" spans="1:61" x14ac:dyDescent="0.25">
      <c r="A86" s="2" t="s">
        <v>336</v>
      </c>
      <c r="B86" s="9" t="s">
        <v>45</v>
      </c>
      <c r="C86" s="45" t="s">
        <v>565</v>
      </c>
      <c r="D86" s="128">
        <v>273864.0098667171</v>
      </c>
      <c r="E86" s="128">
        <v>314319.65036730393</v>
      </c>
      <c r="F86" s="128">
        <v>352822.81641758443</v>
      </c>
      <c r="G86" s="128">
        <v>425863.16519431805</v>
      </c>
      <c r="H86" s="128">
        <v>370462.20153436507</v>
      </c>
      <c r="I86" s="128">
        <v>402389.81925816927</v>
      </c>
      <c r="J86" s="128">
        <v>434904.00343324005</v>
      </c>
      <c r="K86" s="128">
        <v>451530.9878678401</v>
      </c>
      <c r="L86" s="107"/>
      <c r="M86" s="107"/>
      <c r="N86" s="128">
        <v>276847.98105173308</v>
      </c>
      <c r="O86" s="128">
        <v>317591.87635387492</v>
      </c>
      <c r="P86" s="128">
        <v>356138.72952377237</v>
      </c>
      <c r="Q86" s="128">
        <v>429500.26881320309</v>
      </c>
      <c r="R86" s="128">
        <v>374413.35556448047</v>
      </c>
      <c r="S86" s="128">
        <v>406894.0042562575</v>
      </c>
      <c r="T86" s="128">
        <v>439959.5218351506</v>
      </c>
      <c r="U86" s="128">
        <v>456903.50074613019</v>
      </c>
      <c r="V86" s="107"/>
      <c r="W86" s="107"/>
      <c r="X86" s="156">
        <v>0</v>
      </c>
      <c r="Y86" s="156">
        <v>0</v>
      </c>
      <c r="Z86" s="156">
        <v>0</v>
      </c>
      <c r="AA86" s="156">
        <v>0</v>
      </c>
      <c r="AB86" s="156">
        <v>0</v>
      </c>
      <c r="AC86" s="156">
        <v>0</v>
      </c>
      <c r="AD86" s="156">
        <v>0</v>
      </c>
      <c r="AE86" s="156">
        <v>0</v>
      </c>
      <c r="AF86" s="16"/>
      <c r="AG86" s="16"/>
      <c r="AH86" s="134">
        <v>0</v>
      </c>
      <c r="AI86" s="134">
        <v>0</v>
      </c>
      <c r="AJ86" s="134">
        <v>0</v>
      </c>
      <c r="AK86" s="134">
        <v>0</v>
      </c>
      <c r="AL86" s="134">
        <v>0</v>
      </c>
      <c r="AM86" s="134">
        <v>0</v>
      </c>
      <c r="AN86" s="134">
        <v>0</v>
      </c>
      <c r="AO86" s="134">
        <v>0</v>
      </c>
      <c r="AP86" s="134">
        <v>0</v>
      </c>
      <c r="AQ86" s="134"/>
      <c r="AR86" s="134">
        <v>0</v>
      </c>
      <c r="AS86" s="134">
        <v>0</v>
      </c>
      <c r="AT86" s="134">
        <v>0</v>
      </c>
      <c r="AU86" s="134">
        <v>0</v>
      </c>
      <c r="AV86" s="134">
        <v>0</v>
      </c>
      <c r="AW86" s="134">
        <v>0</v>
      </c>
      <c r="AX86" s="134">
        <v>0</v>
      </c>
      <c r="AY86" s="134">
        <v>0</v>
      </c>
      <c r="AZ86" s="134"/>
      <c r="BA86" s="134"/>
      <c r="BB86" s="134">
        <v>0</v>
      </c>
      <c r="BC86" s="134">
        <v>0</v>
      </c>
      <c r="BD86" s="134">
        <v>0</v>
      </c>
      <c r="BE86" s="134">
        <v>0</v>
      </c>
      <c r="BF86" s="134">
        <v>0</v>
      </c>
      <c r="BG86" s="134">
        <v>0</v>
      </c>
      <c r="BH86" s="134">
        <v>0</v>
      </c>
      <c r="BI86" s="134">
        <v>0</v>
      </c>
    </row>
    <row r="87" spans="1:61" x14ac:dyDescent="0.25">
      <c r="A87" s="2"/>
      <c r="B87" s="10"/>
      <c r="C87" s="11"/>
      <c r="D87" s="130"/>
      <c r="E87" s="130"/>
      <c r="F87" s="130"/>
      <c r="G87" s="130"/>
      <c r="H87" s="130"/>
      <c r="I87" s="130"/>
      <c r="J87" s="130"/>
      <c r="K87" s="130"/>
      <c r="L87" s="107"/>
      <c r="M87" s="107"/>
      <c r="N87" s="130"/>
      <c r="O87" s="130"/>
      <c r="P87" s="130"/>
      <c r="Q87" s="130"/>
      <c r="R87" s="130"/>
      <c r="S87" s="130"/>
      <c r="T87" s="130"/>
      <c r="U87" s="130"/>
      <c r="V87" s="107"/>
      <c r="W87" s="107"/>
      <c r="X87" s="121"/>
      <c r="Y87" s="121"/>
      <c r="Z87" s="121"/>
      <c r="AA87" s="121"/>
      <c r="AB87" s="121"/>
      <c r="AC87" s="121"/>
      <c r="AD87" s="121"/>
      <c r="AE87" s="121"/>
      <c r="AF87" s="16"/>
      <c r="AG87" s="16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</row>
    <row r="88" spans="1:61" x14ac:dyDescent="0.25">
      <c r="A88" s="2" t="s">
        <v>337</v>
      </c>
      <c r="B88" s="9" t="s">
        <v>34</v>
      </c>
      <c r="C88" s="45" t="s">
        <v>565</v>
      </c>
      <c r="D88" s="128">
        <v>161854.92827030041</v>
      </c>
      <c r="E88" s="128">
        <v>186719.33725234319</v>
      </c>
      <c r="F88" s="128">
        <v>221624.89357296555</v>
      </c>
      <c r="G88" s="128">
        <v>259962.38185684683</v>
      </c>
      <c r="H88" s="128">
        <v>305051.24841159995</v>
      </c>
      <c r="I88" s="128">
        <v>323996.1098227824</v>
      </c>
      <c r="J88" s="128">
        <v>301508.05000621831</v>
      </c>
      <c r="K88" s="128">
        <v>333636.60057472147</v>
      </c>
      <c r="L88" s="107"/>
      <c r="M88" s="107"/>
      <c r="N88" s="128">
        <v>164522.81824920903</v>
      </c>
      <c r="O88" s="128">
        <v>189828.04522074445</v>
      </c>
      <c r="P88" s="128">
        <v>225303.91422947787</v>
      </c>
      <c r="Q88" s="128">
        <v>264263.76784457627</v>
      </c>
      <c r="R88" s="128">
        <v>310058.77539950109</v>
      </c>
      <c r="S88" s="128">
        <v>329396.7605730822</v>
      </c>
      <c r="T88" s="128">
        <v>306494.69400213764</v>
      </c>
      <c r="U88" s="128">
        <v>339054.95116819808</v>
      </c>
      <c r="V88" s="107"/>
      <c r="W88" s="107"/>
      <c r="X88" s="156">
        <v>0</v>
      </c>
      <c r="Y88" s="156">
        <v>0</v>
      </c>
      <c r="Z88" s="156">
        <v>0</v>
      </c>
      <c r="AA88" s="156">
        <v>0</v>
      </c>
      <c r="AB88" s="156">
        <v>0</v>
      </c>
      <c r="AC88" s="156">
        <v>0</v>
      </c>
      <c r="AD88" s="156">
        <v>0</v>
      </c>
      <c r="AE88" s="156">
        <v>0</v>
      </c>
      <c r="AF88" s="16"/>
      <c r="AG88" s="16"/>
      <c r="AH88" s="134">
        <v>0</v>
      </c>
      <c r="AI88" s="134">
        <v>0</v>
      </c>
      <c r="AJ88" s="134">
        <v>0</v>
      </c>
      <c r="AK88" s="134">
        <v>0</v>
      </c>
      <c r="AL88" s="134">
        <v>0</v>
      </c>
      <c r="AM88" s="134">
        <v>0</v>
      </c>
      <c r="AN88" s="134">
        <v>0</v>
      </c>
      <c r="AO88" s="134">
        <v>0</v>
      </c>
      <c r="AP88" s="134">
        <v>0</v>
      </c>
      <c r="AQ88" s="134"/>
      <c r="AR88" s="134">
        <v>0</v>
      </c>
      <c r="AS88" s="134">
        <v>0</v>
      </c>
      <c r="AT88" s="134">
        <v>0</v>
      </c>
      <c r="AU88" s="134">
        <v>0</v>
      </c>
      <c r="AV88" s="134">
        <v>0</v>
      </c>
      <c r="AW88" s="134">
        <v>0</v>
      </c>
      <c r="AX88" s="134">
        <v>0</v>
      </c>
      <c r="AY88" s="134">
        <v>0</v>
      </c>
      <c r="AZ88" s="134"/>
      <c r="BA88" s="134"/>
      <c r="BB88" s="134">
        <v>0</v>
      </c>
      <c r="BC88" s="134">
        <v>0</v>
      </c>
      <c r="BD88" s="134">
        <v>0</v>
      </c>
      <c r="BE88" s="134">
        <v>0</v>
      </c>
      <c r="BF88" s="134">
        <v>0</v>
      </c>
      <c r="BG88" s="134">
        <v>0</v>
      </c>
      <c r="BH88" s="134">
        <v>0</v>
      </c>
      <c r="BI88" s="134">
        <v>0</v>
      </c>
    </row>
    <row r="89" spans="1:61" x14ac:dyDescent="0.25">
      <c r="A89" s="2" t="s">
        <v>338</v>
      </c>
      <c r="B89" s="9" t="s">
        <v>35</v>
      </c>
      <c r="C89" s="45" t="s">
        <v>565</v>
      </c>
      <c r="D89" s="128">
        <v>4319.4755306295719</v>
      </c>
      <c r="E89" s="128">
        <v>6607.0401073695803</v>
      </c>
      <c r="F89" s="128">
        <v>5169.0937276492723</v>
      </c>
      <c r="G89" s="128">
        <v>11315.23504441799</v>
      </c>
      <c r="H89" s="128">
        <v>5552.2751113896102</v>
      </c>
      <c r="I89" s="128">
        <v>9218.4205237824408</v>
      </c>
      <c r="J89" s="128">
        <v>10219.131474718286</v>
      </c>
      <c r="K89" s="128">
        <v>5881.2797885244399</v>
      </c>
      <c r="L89" s="107"/>
      <c r="M89" s="107"/>
      <c r="N89" s="128">
        <v>4390.6743850942448</v>
      </c>
      <c r="O89" s="128">
        <v>6717.0413452251305</v>
      </c>
      <c r="P89" s="128">
        <v>5254.9017896087407</v>
      </c>
      <c r="Q89" s="128">
        <v>11502.459030905102</v>
      </c>
      <c r="R89" s="128">
        <v>5643.4177230304604</v>
      </c>
      <c r="S89" s="128">
        <v>9372.0812258988226</v>
      </c>
      <c r="T89" s="128">
        <v>10388.145770060859</v>
      </c>
      <c r="U89" s="128">
        <v>5976.7933975759033</v>
      </c>
      <c r="V89" s="107"/>
      <c r="W89" s="107"/>
      <c r="X89" s="156">
        <v>0</v>
      </c>
      <c r="Y89" s="156">
        <v>0</v>
      </c>
      <c r="Z89" s="156">
        <v>0</v>
      </c>
      <c r="AA89" s="156">
        <v>0</v>
      </c>
      <c r="AB89" s="156">
        <v>0</v>
      </c>
      <c r="AC89" s="156">
        <v>0</v>
      </c>
      <c r="AD89" s="156">
        <v>0</v>
      </c>
      <c r="AE89" s="156">
        <v>0</v>
      </c>
      <c r="AF89" s="16"/>
      <c r="AG89" s="16"/>
      <c r="AH89" s="134">
        <v>0</v>
      </c>
      <c r="AI89" s="134">
        <v>0</v>
      </c>
      <c r="AJ89" s="134">
        <v>0</v>
      </c>
      <c r="AK89" s="134">
        <v>0</v>
      </c>
      <c r="AL89" s="134">
        <v>0</v>
      </c>
      <c r="AM89" s="134">
        <v>0</v>
      </c>
      <c r="AN89" s="134">
        <v>0</v>
      </c>
      <c r="AO89" s="134">
        <v>0</v>
      </c>
      <c r="AP89" s="134">
        <v>0</v>
      </c>
      <c r="AQ89" s="134"/>
      <c r="AR89" s="134">
        <v>0</v>
      </c>
      <c r="AS89" s="134">
        <v>0</v>
      </c>
      <c r="AT89" s="134">
        <v>0</v>
      </c>
      <c r="AU89" s="134">
        <v>0</v>
      </c>
      <c r="AV89" s="134">
        <v>0</v>
      </c>
      <c r="AW89" s="134">
        <v>0</v>
      </c>
      <c r="AX89" s="134">
        <v>0</v>
      </c>
      <c r="AY89" s="134">
        <v>0</v>
      </c>
      <c r="AZ89" s="134"/>
      <c r="BA89" s="134"/>
      <c r="BB89" s="134">
        <v>0</v>
      </c>
      <c r="BC89" s="134">
        <v>0</v>
      </c>
      <c r="BD89" s="134">
        <v>0</v>
      </c>
      <c r="BE89" s="134">
        <v>0</v>
      </c>
      <c r="BF89" s="134">
        <v>0</v>
      </c>
      <c r="BG89" s="134">
        <v>0</v>
      </c>
      <c r="BH89" s="134">
        <v>0</v>
      </c>
      <c r="BI89" s="134">
        <v>0</v>
      </c>
    </row>
    <row r="90" spans="1:61" x14ac:dyDescent="0.25">
      <c r="A90" s="2" t="s">
        <v>339</v>
      </c>
      <c r="B90" s="9" t="s">
        <v>36</v>
      </c>
      <c r="C90" s="45" t="s">
        <v>565</v>
      </c>
      <c r="D90" s="131">
        <v>-32181.661706016217</v>
      </c>
      <c r="E90" s="131">
        <v>-41305.555900168591</v>
      </c>
      <c r="F90" s="131">
        <v>-54000.296165384534</v>
      </c>
      <c r="G90" s="131">
        <v>-69006.53482699857</v>
      </c>
      <c r="H90" s="131">
        <v>-97346.513084115548</v>
      </c>
      <c r="I90" s="131">
        <v>-114562.05751706043</v>
      </c>
      <c r="J90" s="131">
        <v>-70506.077876362921</v>
      </c>
      <c r="K90" s="131">
        <v>-85740.405492734848</v>
      </c>
      <c r="L90" s="107"/>
      <c r="M90" s="107"/>
      <c r="N90" s="131">
        <v>-32709.369204422354</v>
      </c>
      <c r="O90" s="131">
        <v>-41988.248627011169</v>
      </c>
      <c r="P90" s="131">
        <v>-54892.611366269484</v>
      </c>
      <c r="Q90" s="131">
        <v>-70146.104341371014</v>
      </c>
      <c r="R90" s="131">
        <v>-98870.300399256404</v>
      </c>
      <c r="S90" s="131">
        <v>-116386.97376130016</v>
      </c>
      <c r="T90" s="131">
        <v>-71693.335125416008</v>
      </c>
      <c r="U90" s="131">
        <v>-87168.057751336644</v>
      </c>
      <c r="V90" s="107"/>
      <c r="W90" s="107"/>
      <c r="X90" s="156">
        <v>0</v>
      </c>
      <c r="Y90" s="156">
        <v>0</v>
      </c>
      <c r="Z90" s="156">
        <v>0</v>
      </c>
      <c r="AA90" s="156">
        <v>0</v>
      </c>
      <c r="AB90" s="156">
        <v>0</v>
      </c>
      <c r="AC90" s="156">
        <v>0</v>
      </c>
      <c r="AD90" s="156">
        <v>0</v>
      </c>
      <c r="AE90" s="156">
        <v>0</v>
      </c>
      <c r="AF90" s="16"/>
      <c r="AG90" s="16"/>
      <c r="AH90" s="134">
        <v>0</v>
      </c>
      <c r="AI90" s="134">
        <v>0</v>
      </c>
      <c r="AJ90" s="134">
        <v>0</v>
      </c>
      <c r="AK90" s="134">
        <v>0</v>
      </c>
      <c r="AL90" s="134">
        <v>0</v>
      </c>
      <c r="AM90" s="134">
        <v>0</v>
      </c>
      <c r="AN90" s="134">
        <v>0</v>
      </c>
      <c r="AO90" s="134">
        <v>0</v>
      </c>
      <c r="AP90" s="134">
        <v>0</v>
      </c>
      <c r="AQ90" s="134"/>
      <c r="AR90" s="134">
        <v>0</v>
      </c>
      <c r="AS90" s="134">
        <v>0</v>
      </c>
      <c r="AT90" s="134">
        <v>0</v>
      </c>
      <c r="AU90" s="134">
        <v>0</v>
      </c>
      <c r="AV90" s="134">
        <v>0</v>
      </c>
      <c r="AW90" s="134">
        <v>0</v>
      </c>
      <c r="AX90" s="134">
        <v>0</v>
      </c>
      <c r="AY90" s="134">
        <v>0</v>
      </c>
      <c r="AZ90" s="134"/>
      <c r="BA90" s="134"/>
      <c r="BB90" s="134">
        <v>0</v>
      </c>
      <c r="BC90" s="134">
        <v>0</v>
      </c>
      <c r="BD90" s="134">
        <v>0</v>
      </c>
      <c r="BE90" s="134">
        <v>0</v>
      </c>
      <c r="BF90" s="134">
        <v>0</v>
      </c>
      <c r="BG90" s="134">
        <v>0</v>
      </c>
      <c r="BH90" s="134">
        <v>0</v>
      </c>
      <c r="BI90" s="134">
        <v>0</v>
      </c>
    </row>
    <row r="91" spans="1:61" x14ac:dyDescent="0.25">
      <c r="A91" s="2" t="s">
        <v>340</v>
      </c>
      <c r="B91" s="9" t="s">
        <v>37</v>
      </c>
      <c r="C91" s="45" t="s">
        <v>565</v>
      </c>
      <c r="D91" s="131">
        <v>-27862.186175386647</v>
      </c>
      <c r="E91" s="131">
        <v>-34698.515792799008</v>
      </c>
      <c r="F91" s="131">
        <v>-48831.202437735265</v>
      </c>
      <c r="G91" s="131">
        <v>-57691.29978258058</v>
      </c>
      <c r="H91" s="131">
        <v>-91794.237972725939</v>
      </c>
      <c r="I91" s="131">
        <v>-105343.63699327799</v>
      </c>
      <c r="J91" s="131">
        <v>-60286.946401644636</v>
      </c>
      <c r="K91" s="131">
        <v>-79859.125704210412</v>
      </c>
      <c r="L91" s="107"/>
      <c r="M91" s="107"/>
      <c r="N91" s="131">
        <v>-28318.69481932811</v>
      </c>
      <c r="O91" s="131">
        <v>-35271.207281786039</v>
      </c>
      <c r="P91" s="131">
        <v>-49637.709576660745</v>
      </c>
      <c r="Q91" s="131">
        <v>-58643.645310465916</v>
      </c>
      <c r="R91" s="131">
        <v>-93226.882676225941</v>
      </c>
      <c r="S91" s="131">
        <v>-107014.89253540133</v>
      </c>
      <c r="T91" s="131">
        <v>-61305.189355355149</v>
      </c>
      <c r="U91" s="131">
        <v>-81191.264353760736</v>
      </c>
      <c r="V91" s="107"/>
      <c r="W91" s="107"/>
      <c r="X91" s="156">
        <v>0</v>
      </c>
      <c r="Y91" s="156">
        <v>0</v>
      </c>
      <c r="Z91" s="156">
        <v>0</v>
      </c>
      <c r="AA91" s="156">
        <v>0</v>
      </c>
      <c r="AB91" s="156">
        <v>0</v>
      </c>
      <c r="AC91" s="156">
        <v>0</v>
      </c>
      <c r="AD91" s="156">
        <v>0</v>
      </c>
      <c r="AE91" s="156">
        <v>0</v>
      </c>
      <c r="AF91" s="16"/>
      <c r="AG91" s="16"/>
      <c r="AH91" s="134">
        <v>0</v>
      </c>
      <c r="AI91" s="134">
        <v>0</v>
      </c>
      <c r="AJ91" s="134">
        <v>0</v>
      </c>
      <c r="AK91" s="134">
        <v>0</v>
      </c>
      <c r="AL91" s="134">
        <v>0</v>
      </c>
      <c r="AM91" s="134">
        <v>0</v>
      </c>
      <c r="AN91" s="134">
        <v>0</v>
      </c>
      <c r="AO91" s="134">
        <v>0</v>
      </c>
      <c r="AP91" s="134">
        <v>0</v>
      </c>
      <c r="AQ91" s="134"/>
      <c r="AR91" s="134">
        <v>0</v>
      </c>
      <c r="AS91" s="134">
        <v>0</v>
      </c>
      <c r="AT91" s="134">
        <v>0</v>
      </c>
      <c r="AU91" s="134">
        <v>0</v>
      </c>
      <c r="AV91" s="134">
        <v>0</v>
      </c>
      <c r="AW91" s="134">
        <v>0</v>
      </c>
      <c r="AX91" s="134">
        <v>0</v>
      </c>
      <c r="AY91" s="134">
        <v>0</v>
      </c>
      <c r="AZ91" s="134"/>
      <c r="BA91" s="134"/>
      <c r="BB91" s="134">
        <v>0</v>
      </c>
      <c r="BC91" s="134">
        <v>0</v>
      </c>
      <c r="BD91" s="134">
        <v>0</v>
      </c>
      <c r="BE91" s="134">
        <v>0</v>
      </c>
      <c r="BF91" s="134">
        <v>0</v>
      </c>
      <c r="BG91" s="134">
        <v>0</v>
      </c>
      <c r="BH91" s="134">
        <v>0</v>
      </c>
      <c r="BI91" s="134">
        <v>0</v>
      </c>
    </row>
    <row r="92" spans="1:61" x14ac:dyDescent="0.25">
      <c r="A92" s="2" t="s">
        <v>341</v>
      </c>
      <c r="B92" s="9" t="s">
        <v>38</v>
      </c>
      <c r="C92" s="45" t="s">
        <v>565</v>
      </c>
      <c r="D92" s="128">
        <v>52726.595157429423</v>
      </c>
      <c r="E92" s="128">
        <v>69604.072113421353</v>
      </c>
      <c r="F92" s="128">
        <v>87168.690721616542</v>
      </c>
      <c r="G92" s="128">
        <v>102410.92471035951</v>
      </c>
      <c r="H92" s="128">
        <v>118481.68955194914</v>
      </c>
      <c r="I92" s="128">
        <v>96317.197419178017</v>
      </c>
      <c r="J92" s="128">
        <v>104089.73601530143</v>
      </c>
      <c r="K92" s="128">
        <v>43495.26592045257</v>
      </c>
      <c r="L92" s="107"/>
      <c r="M92" s="107"/>
      <c r="N92" s="128">
        <v>53623.921790863518</v>
      </c>
      <c r="O92" s="128">
        <v>70747.076290519472</v>
      </c>
      <c r="P92" s="128">
        <v>88597.563191759167</v>
      </c>
      <c r="Q92" s="128">
        <v>104033.5438114572</v>
      </c>
      <c r="R92" s="128">
        <v>120442.65562141647</v>
      </c>
      <c r="S92" s="128">
        <v>97809.506923997775</v>
      </c>
      <c r="T92" s="128">
        <v>105743.53584252825</v>
      </c>
      <c r="U92" s="128">
        <v>44113.984807282308</v>
      </c>
      <c r="V92" s="107"/>
      <c r="W92" s="107"/>
      <c r="X92" s="156">
        <v>0</v>
      </c>
      <c r="Y92" s="156">
        <v>0</v>
      </c>
      <c r="Z92" s="156">
        <v>0</v>
      </c>
      <c r="AA92" s="156">
        <v>0</v>
      </c>
      <c r="AB92" s="156">
        <v>0</v>
      </c>
      <c r="AC92" s="156">
        <v>0</v>
      </c>
      <c r="AD92" s="156">
        <v>0</v>
      </c>
      <c r="AE92" s="156">
        <v>0</v>
      </c>
      <c r="AF92" s="16"/>
      <c r="AG92" s="16"/>
      <c r="AH92" s="134">
        <v>0</v>
      </c>
      <c r="AI92" s="134">
        <v>0</v>
      </c>
      <c r="AJ92" s="134">
        <v>0</v>
      </c>
      <c r="AK92" s="134">
        <v>0</v>
      </c>
      <c r="AL92" s="134">
        <v>0</v>
      </c>
      <c r="AM92" s="134">
        <v>0</v>
      </c>
      <c r="AN92" s="134">
        <v>0</v>
      </c>
      <c r="AO92" s="134">
        <v>0</v>
      </c>
      <c r="AP92" s="134">
        <v>0</v>
      </c>
      <c r="AQ92" s="134"/>
      <c r="AR92" s="134">
        <v>0</v>
      </c>
      <c r="AS92" s="134">
        <v>0</v>
      </c>
      <c r="AT92" s="134">
        <v>0</v>
      </c>
      <c r="AU92" s="134">
        <v>0</v>
      </c>
      <c r="AV92" s="134">
        <v>0</v>
      </c>
      <c r="AW92" s="134">
        <v>0</v>
      </c>
      <c r="AX92" s="134">
        <v>0</v>
      </c>
      <c r="AY92" s="134">
        <v>0</v>
      </c>
      <c r="AZ92" s="134"/>
      <c r="BA92" s="134"/>
      <c r="BB92" s="134">
        <v>0</v>
      </c>
      <c r="BC92" s="134">
        <v>0</v>
      </c>
      <c r="BD92" s="134">
        <v>0</v>
      </c>
      <c r="BE92" s="134">
        <v>0</v>
      </c>
      <c r="BF92" s="134">
        <v>0</v>
      </c>
      <c r="BG92" s="134">
        <v>0</v>
      </c>
      <c r="BH92" s="134">
        <v>0</v>
      </c>
      <c r="BI92" s="134">
        <v>0</v>
      </c>
    </row>
    <row r="93" spans="1:61" x14ac:dyDescent="0.25">
      <c r="A93" s="2" t="s">
        <v>342</v>
      </c>
      <c r="B93" s="9" t="s">
        <v>39</v>
      </c>
      <c r="C93" s="45" t="s">
        <v>565</v>
      </c>
      <c r="D93" s="131">
        <v>0</v>
      </c>
      <c r="E93" s="131">
        <v>0</v>
      </c>
      <c r="F93" s="131">
        <v>0</v>
      </c>
      <c r="G93" s="131">
        <v>0</v>
      </c>
      <c r="H93" s="131">
        <v>-7742.5901680407815</v>
      </c>
      <c r="I93" s="131">
        <v>-13461.620242464125</v>
      </c>
      <c r="J93" s="131">
        <v>-11674.239045153632</v>
      </c>
      <c r="K93" s="131">
        <v>-11318.956849873568</v>
      </c>
      <c r="L93" s="107"/>
      <c r="M93" s="107"/>
      <c r="N93" s="131">
        <v>0</v>
      </c>
      <c r="O93" s="131">
        <v>0</v>
      </c>
      <c r="P93" s="131">
        <v>0</v>
      </c>
      <c r="Q93" s="131">
        <v>0</v>
      </c>
      <c r="R93" s="131">
        <v>-7877.7877716094117</v>
      </c>
      <c r="S93" s="131">
        <v>-13696.680959541012</v>
      </c>
      <c r="T93" s="131">
        <v>-11878.089321112573</v>
      </c>
      <c r="U93" s="131">
        <v>-11516.543315666195</v>
      </c>
      <c r="V93" s="107"/>
      <c r="W93" s="107"/>
      <c r="X93" s="156">
        <v>0</v>
      </c>
      <c r="Y93" s="156">
        <v>0</v>
      </c>
      <c r="Z93" s="156">
        <v>0</v>
      </c>
      <c r="AA93" s="156">
        <v>0</v>
      </c>
      <c r="AB93" s="156">
        <v>0</v>
      </c>
      <c r="AC93" s="156">
        <v>0</v>
      </c>
      <c r="AD93" s="156">
        <v>0</v>
      </c>
      <c r="AE93" s="156">
        <v>0</v>
      </c>
      <c r="AF93" s="16"/>
      <c r="AG93" s="16"/>
      <c r="AH93" s="134">
        <v>0</v>
      </c>
      <c r="AI93" s="134">
        <v>0</v>
      </c>
      <c r="AJ93" s="134">
        <v>0</v>
      </c>
      <c r="AK93" s="134">
        <v>0</v>
      </c>
      <c r="AL93" s="134">
        <v>0</v>
      </c>
      <c r="AM93" s="134">
        <v>0</v>
      </c>
      <c r="AN93" s="134">
        <v>0</v>
      </c>
      <c r="AO93" s="134">
        <v>0</v>
      </c>
      <c r="AP93" s="134">
        <v>0</v>
      </c>
      <c r="AQ93" s="134"/>
      <c r="AR93" s="134">
        <v>0</v>
      </c>
      <c r="AS93" s="134">
        <v>0</v>
      </c>
      <c r="AT93" s="134">
        <v>0</v>
      </c>
      <c r="AU93" s="134">
        <v>0</v>
      </c>
      <c r="AV93" s="134">
        <v>0</v>
      </c>
      <c r="AW93" s="134">
        <v>0</v>
      </c>
      <c r="AX93" s="134">
        <v>0</v>
      </c>
      <c r="AY93" s="134">
        <v>0</v>
      </c>
      <c r="AZ93" s="134"/>
      <c r="BA93" s="134"/>
      <c r="BB93" s="134">
        <v>0</v>
      </c>
      <c r="BC93" s="134">
        <v>0</v>
      </c>
      <c r="BD93" s="134">
        <v>0</v>
      </c>
      <c r="BE93" s="134">
        <v>0</v>
      </c>
      <c r="BF93" s="134">
        <v>0</v>
      </c>
      <c r="BG93" s="134">
        <v>0</v>
      </c>
      <c r="BH93" s="134">
        <v>0</v>
      </c>
      <c r="BI93" s="134">
        <v>0</v>
      </c>
    </row>
    <row r="94" spans="1:61" x14ac:dyDescent="0.25">
      <c r="A94" s="2" t="s">
        <v>343</v>
      </c>
      <c r="B94" s="9" t="s">
        <v>46</v>
      </c>
      <c r="C94" s="45" t="s">
        <v>565</v>
      </c>
      <c r="D94" s="128">
        <v>186719.33725234319</v>
      </c>
      <c r="E94" s="128">
        <v>221624.89357296555</v>
      </c>
      <c r="F94" s="128">
        <v>259962.38185684683</v>
      </c>
      <c r="G94" s="128">
        <v>304682.00678462576</v>
      </c>
      <c r="H94" s="128">
        <v>323996.1098227824</v>
      </c>
      <c r="I94" s="128">
        <v>301508.05000621831</v>
      </c>
      <c r="J94" s="128">
        <v>333636.60057472147</v>
      </c>
      <c r="K94" s="128">
        <v>285953.78394109005</v>
      </c>
      <c r="L94" s="107"/>
      <c r="M94" s="107"/>
      <c r="N94" s="128">
        <v>189828.04522074445</v>
      </c>
      <c r="O94" s="128">
        <v>225303.91422947787</v>
      </c>
      <c r="P94" s="128">
        <v>264263.76784457627</v>
      </c>
      <c r="Q94" s="128">
        <v>309653.66634556756</v>
      </c>
      <c r="R94" s="128">
        <v>329396.7605730822</v>
      </c>
      <c r="S94" s="128">
        <v>306494.69400213764</v>
      </c>
      <c r="T94" s="128">
        <v>339054.95116819808</v>
      </c>
      <c r="U94" s="128">
        <v>290461.12830605346</v>
      </c>
      <c r="V94" s="107"/>
      <c r="W94" s="107"/>
      <c r="X94" s="156">
        <v>0</v>
      </c>
      <c r="Y94" s="156">
        <v>0</v>
      </c>
      <c r="Z94" s="156">
        <v>0</v>
      </c>
      <c r="AA94" s="156">
        <v>0</v>
      </c>
      <c r="AB94" s="156">
        <v>0</v>
      </c>
      <c r="AC94" s="156">
        <v>0</v>
      </c>
      <c r="AD94" s="156">
        <v>0</v>
      </c>
      <c r="AE94" s="156">
        <v>0</v>
      </c>
      <c r="AF94" s="16"/>
      <c r="AG94" s="16"/>
      <c r="AH94" s="134">
        <v>0</v>
      </c>
      <c r="AI94" s="134">
        <v>0</v>
      </c>
      <c r="AJ94" s="134">
        <v>0</v>
      </c>
      <c r="AK94" s="134">
        <v>0</v>
      </c>
      <c r="AL94" s="134">
        <v>0</v>
      </c>
      <c r="AM94" s="134">
        <v>0</v>
      </c>
      <c r="AN94" s="134">
        <v>0</v>
      </c>
      <c r="AO94" s="134">
        <v>0</v>
      </c>
      <c r="AP94" s="134">
        <v>0</v>
      </c>
      <c r="AQ94" s="134"/>
      <c r="AR94" s="134">
        <v>0</v>
      </c>
      <c r="AS94" s="134">
        <v>0</v>
      </c>
      <c r="AT94" s="134">
        <v>0</v>
      </c>
      <c r="AU94" s="134">
        <v>0</v>
      </c>
      <c r="AV94" s="134">
        <v>0</v>
      </c>
      <c r="AW94" s="134">
        <v>0</v>
      </c>
      <c r="AX94" s="134">
        <v>0</v>
      </c>
      <c r="AY94" s="134">
        <v>0</v>
      </c>
      <c r="AZ94" s="134"/>
      <c r="BA94" s="134"/>
      <c r="BB94" s="134">
        <v>0</v>
      </c>
      <c r="BC94" s="134">
        <v>0</v>
      </c>
      <c r="BD94" s="134">
        <v>0</v>
      </c>
      <c r="BE94" s="134">
        <v>0</v>
      </c>
      <c r="BF94" s="134">
        <v>0</v>
      </c>
      <c r="BG94" s="134">
        <v>0</v>
      </c>
      <c r="BH94" s="134">
        <v>0</v>
      </c>
      <c r="BI94" s="134">
        <v>0</v>
      </c>
    </row>
    <row r="95" spans="1:61" x14ac:dyDescent="0.25"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</row>
    <row r="96" spans="1:61" ht="15.75" x14ac:dyDescent="0.25">
      <c r="A96" s="2"/>
      <c r="B96" s="19"/>
      <c r="C96" s="45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45"/>
      <c r="AG96" s="45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  <c r="BI96" s="134"/>
    </row>
    <row r="97" spans="1:61" x14ac:dyDescent="0.25">
      <c r="A97" s="2" t="s">
        <v>344</v>
      </c>
      <c r="B97" s="9" t="s">
        <v>569</v>
      </c>
      <c r="C97" s="45" t="s">
        <v>565</v>
      </c>
      <c r="D97" s="128">
        <v>864935.20125292009</v>
      </c>
      <c r="E97" s="128">
        <v>997284.4299732917</v>
      </c>
      <c r="F97" s="128">
        <v>1144933.0863034211</v>
      </c>
      <c r="G97" s="128">
        <v>1325673.3492298033</v>
      </c>
      <c r="H97" s="128">
        <v>1535749.2391186797</v>
      </c>
      <c r="I97" s="128">
        <v>1747176.034413191</v>
      </c>
      <c r="J97" s="128">
        <v>2073423.865121105</v>
      </c>
      <c r="K97" s="128">
        <v>2385301.9680544678</v>
      </c>
      <c r="L97" s="107"/>
      <c r="M97" s="107"/>
      <c r="N97" s="128">
        <v>864935.20125292009</v>
      </c>
      <c r="O97" s="128">
        <v>997284.4299732917</v>
      </c>
      <c r="P97" s="128">
        <v>1144933.0863034211</v>
      </c>
      <c r="Q97" s="128">
        <v>1325673.3492298033</v>
      </c>
      <c r="R97" s="128">
        <v>1535749.2391186797</v>
      </c>
      <c r="S97" s="128">
        <v>1747176.034413191</v>
      </c>
      <c r="T97" s="128">
        <v>2073423.865121105</v>
      </c>
      <c r="U97" s="128">
        <v>2385301.9680544678</v>
      </c>
      <c r="V97" s="107"/>
      <c r="W97" s="107"/>
      <c r="X97" s="156">
        <v>0</v>
      </c>
      <c r="Y97" s="156">
        <v>0</v>
      </c>
      <c r="Z97" s="156">
        <v>0</v>
      </c>
      <c r="AA97" s="156">
        <v>0</v>
      </c>
      <c r="AB97" s="156">
        <v>0</v>
      </c>
      <c r="AC97" s="156">
        <v>0</v>
      </c>
      <c r="AD97" s="156">
        <v>0</v>
      </c>
      <c r="AE97" s="156">
        <v>0</v>
      </c>
      <c r="AF97" s="16"/>
      <c r="AG97" s="16"/>
      <c r="AH97" s="134">
        <v>0</v>
      </c>
      <c r="AI97" s="134">
        <v>0</v>
      </c>
      <c r="AJ97" s="134">
        <v>0</v>
      </c>
      <c r="AK97" s="134">
        <v>0</v>
      </c>
      <c r="AL97" s="134">
        <v>0</v>
      </c>
      <c r="AM97" s="134">
        <v>0</v>
      </c>
      <c r="AN97" s="134">
        <v>0</v>
      </c>
      <c r="AO97" s="134">
        <v>0</v>
      </c>
      <c r="AP97" s="134">
        <v>0</v>
      </c>
      <c r="AQ97" s="134"/>
      <c r="AR97" s="134">
        <v>0</v>
      </c>
      <c r="AS97" s="134">
        <v>0</v>
      </c>
      <c r="AT97" s="134">
        <v>0</v>
      </c>
      <c r="AU97" s="134">
        <v>0</v>
      </c>
      <c r="AV97" s="134">
        <v>0</v>
      </c>
      <c r="AW97" s="134">
        <v>0</v>
      </c>
      <c r="AX97" s="134">
        <v>0</v>
      </c>
      <c r="AY97" s="134">
        <v>0</v>
      </c>
      <c r="AZ97" s="134"/>
      <c r="BA97" s="134"/>
      <c r="BB97" s="134">
        <v>0</v>
      </c>
      <c r="BC97" s="134">
        <v>0</v>
      </c>
      <c r="BD97" s="134">
        <v>0</v>
      </c>
      <c r="BE97" s="134">
        <v>0</v>
      </c>
      <c r="BF97" s="134">
        <v>0</v>
      </c>
      <c r="BG97" s="134">
        <v>0</v>
      </c>
      <c r="BH97" s="134">
        <v>0</v>
      </c>
      <c r="BI97" s="134">
        <v>0</v>
      </c>
    </row>
    <row r="98" spans="1:61" x14ac:dyDescent="0.25">
      <c r="A98" s="2" t="s">
        <v>345</v>
      </c>
      <c r="B98" s="9" t="s">
        <v>570</v>
      </c>
      <c r="C98" s="45" t="s">
        <v>565</v>
      </c>
      <c r="D98" s="128">
        <v>196502.16202486615</v>
      </c>
      <c r="E98" s="128">
        <v>207656.38695939837</v>
      </c>
      <c r="F98" s="128">
        <v>228301.11375047133</v>
      </c>
      <c r="G98" s="128">
        <v>265538.72330974613</v>
      </c>
      <c r="H98" s="128">
        <v>349071.74872129166</v>
      </c>
      <c r="I98" s="128">
        <v>421775.0230155451</v>
      </c>
      <c r="J98" s="128">
        <v>459158.56464552489</v>
      </c>
      <c r="K98" s="128">
        <v>491275.76868245221</v>
      </c>
      <c r="L98" s="107"/>
      <c r="M98" s="107"/>
      <c r="N98" s="128">
        <v>196502.16202486615</v>
      </c>
      <c r="O98" s="128">
        <v>207656.38695939837</v>
      </c>
      <c r="P98" s="128">
        <v>228301.11375047133</v>
      </c>
      <c r="Q98" s="128">
        <v>265538.72330974613</v>
      </c>
      <c r="R98" s="128">
        <v>349071.74872129166</v>
      </c>
      <c r="S98" s="128">
        <v>421775.0230155451</v>
      </c>
      <c r="T98" s="128">
        <v>459158.56464552489</v>
      </c>
      <c r="U98" s="128">
        <v>491275.76868245221</v>
      </c>
      <c r="V98" s="107"/>
      <c r="W98" s="107"/>
      <c r="X98" s="156">
        <v>0</v>
      </c>
      <c r="Y98" s="156">
        <v>0</v>
      </c>
      <c r="Z98" s="156">
        <v>0</v>
      </c>
      <c r="AA98" s="156">
        <v>0</v>
      </c>
      <c r="AB98" s="156">
        <v>0</v>
      </c>
      <c r="AC98" s="156">
        <v>0</v>
      </c>
      <c r="AD98" s="156">
        <v>0</v>
      </c>
      <c r="AE98" s="156">
        <v>0</v>
      </c>
      <c r="AF98" s="16"/>
      <c r="AG98" s="16"/>
      <c r="AH98" s="134">
        <v>0</v>
      </c>
      <c r="AI98" s="134">
        <v>0</v>
      </c>
      <c r="AJ98" s="134">
        <v>0</v>
      </c>
      <c r="AK98" s="134">
        <v>0</v>
      </c>
      <c r="AL98" s="134">
        <v>0</v>
      </c>
      <c r="AM98" s="134">
        <v>0</v>
      </c>
      <c r="AN98" s="134">
        <v>0</v>
      </c>
      <c r="AO98" s="134">
        <v>0</v>
      </c>
      <c r="AP98" s="134">
        <v>0</v>
      </c>
      <c r="AQ98" s="134"/>
      <c r="AR98" s="134">
        <v>0</v>
      </c>
      <c r="AS98" s="134">
        <v>0</v>
      </c>
      <c r="AT98" s="134">
        <v>0</v>
      </c>
      <c r="AU98" s="134">
        <v>0</v>
      </c>
      <c r="AV98" s="134">
        <v>0</v>
      </c>
      <c r="AW98" s="134">
        <v>0</v>
      </c>
      <c r="AX98" s="134">
        <v>0</v>
      </c>
      <c r="AY98" s="134">
        <v>0</v>
      </c>
      <c r="AZ98" s="134"/>
      <c r="BA98" s="134"/>
      <c r="BB98" s="134">
        <v>0</v>
      </c>
      <c r="BC98" s="134">
        <v>0</v>
      </c>
      <c r="BD98" s="134">
        <v>0</v>
      </c>
      <c r="BE98" s="134">
        <v>0</v>
      </c>
      <c r="BF98" s="134">
        <v>0</v>
      </c>
      <c r="BG98" s="134">
        <v>0</v>
      </c>
      <c r="BH98" s="134">
        <v>0</v>
      </c>
      <c r="BI98" s="134">
        <v>0</v>
      </c>
    </row>
    <row r="99" spans="1:61" x14ac:dyDescent="0.25">
      <c r="A99" s="2" t="s">
        <v>346</v>
      </c>
      <c r="B99" s="9" t="s">
        <v>31</v>
      </c>
      <c r="C99" s="45" t="s">
        <v>565</v>
      </c>
      <c r="D99" s="128">
        <v>436524.46339025931</v>
      </c>
      <c r="E99" s="128">
        <v>433316.46833689814</v>
      </c>
      <c r="F99" s="128">
        <v>429874.64714894805</v>
      </c>
      <c r="G99" s="128">
        <v>459422.00583327457</v>
      </c>
      <c r="H99" s="128">
        <v>535725.14932530245</v>
      </c>
      <c r="I99" s="128">
        <v>571713.99017101224</v>
      </c>
      <c r="J99" s="128">
        <v>587889.0769268095</v>
      </c>
      <c r="K99" s="128">
        <v>595013.89955513272</v>
      </c>
      <c r="L99" s="107"/>
      <c r="M99" s="107"/>
      <c r="N99" s="128">
        <v>436524.46339025931</v>
      </c>
      <c r="O99" s="128">
        <v>433316.46833689814</v>
      </c>
      <c r="P99" s="128">
        <v>429874.64714894805</v>
      </c>
      <c r="Q99" s="128">
        <v>459422.00583327457</v>
      </c>
      <c r="R99" s="128">
        <v>535725.14932530245</v>
      </c>
      <c r="S99" s="128">
        <v>571713.99017101224</v>
      </c>
      <c r="T99" s="128">
        <v>587889.0769268095</v>
      </c>
      <c r="U99" s="128">
        <v>595013.89955513272</v>
      </c>
      <c r="V99" s="107"/>
      <c r="W99" s="107"/>
      <c r="X99" s="156">
        <v>0</v>
      </c>
      <c r="Y99" s="156">
        <v>0</v>
      </c>
      <c r="Z99" s="156">
        <v>0</v>
      </c>
      <c r="AA99" s="156">
        <v>0</v>
      </c>
      <c r="AB99" s="156">
        <v>0</v>
      </c>
      <c r="AC99" s="156">
        <v>0</v>
      </c>
      <c r="AD99" s="156">
        <v>0</v>
      </c>
      <c r="AE99" s="156">
        <v>0</v>
      </c>
      <c r="AF99" s="16"/>
      <c r="AG99" s="16"/>
      <c r="AH99" s="134">
        <v>0</v>
      </c>
      <c r="AI99" s="134">
        <v>0</v>
      </c>
      <c r="AJ99" s="134">
        <v>0</v>
      </c>
      <c r="AK99" s="134">
        <v>0</v>
      </c>
      <c r="AL99" s="134">
        <v>0</v>
      </c>
      <c r="AM99" s="134">
        <v>0</v>
      </c>
      <c r="AN99" s="134">
        <v>0</v>
      </c>
      <c r="AO99" s="134">
        <v>0</v>
      </c>
      <c r="AP99" s="134">
        <v>0</v>
      </c>
      <c r="AQ99" s="134"/>
      <c r="AR99" s="134">
        <v>0</v>
      </c>
      <c r="AS99" s="134">
        <v>0</v>
      </c>
      <c r="AT99" s="134">
        <v>0</v>
      </c>
      <c r="AU99" s="134">
        <v>0</v>
      </c>
      <c r="AV99" s="134">
        <v>0</v>
      </c>
      <c r="AW99" s="134">
        <v>0</v>
      </c>
      <c r="AX99" s="134">
        <v>0</v>
      </c>
      <c r="AY99" s="134">
        <v>0</v>
      </c>
      <c r="AZ99" s="134"/>
      <c r="BA99" s="134"/>
      <c r="BB99" s="134">
        <v>0</v>
      </c>
      <c r="BC99" s="134">
        <v>0</v>
      </c>
      <c r="BD99" s="134">
        <v>0</v>
      </c>
      <c r="BE99" s="134">
        <v>0</v>
      </c>
      <c r="BF99" s="134">
        <v>0</v>
      </c>
      <c r="BG99" s="134">
        <v>0</v>
      </c>
      <c r="BH99" s="134">
        <v>0</v>
      </c>
      <c r="BI99" s="134">
        <v>0</v>
      </c>
    </row>
    <row r="100" spans="1:61" x14ac:dyDescent="0.25">
      <c r="A100" s="2" t="s">
        <v>347</v>
      </c>
      <c r="B100" s="9" t="s">
        <v>447</v>
      </c>
      <c r="C100" s="45" t="s">
        <v>565</v>
      </c>
      <c r="D100" s="128">
        <v>400892.82635014993</v>
      </c>
      <c r="E100" s="128">
        <v>408472.53764058778</v>
      </c>
      <c r="F100" s="128">
        <v>426859.75245085161</v>
      </c>
      <c r="G100" s="128">
        <v>447803.51958994241</v>
      </c>
      <c r="H100" s="128">
        <v>492836.45772966905</v>
      </c>
      <c r="I100" s="128">
        <v>566131.21389355254</v>
      </c>
      <c r="J100" s="128">
        <v>658014.65487515845</v>
      </c>
      <c r="K100" s="128">
        <v>742543.31008850841</v>
      </c>
      <c r="L100" s="107"/>
      <c r="M100" s="107"/>
      <c r="N100" s="128">
        <v>400892.82635014993</v>
      </c>
      <c r="O100" s="128">
        <v>408472.53764058778</v>
      </c>
      <c r="P100" s="128">
        <v>426859.75245085161</v>
      </c>
      <c r="Q100" s="128">
        <v>447803.51958994241</v>
      </c>
      <c r="R100" s="128">
        <v>492836.45772966905</v>
      </c>
      <c r="S100" s="128">
        <v>566131.21389355254</v>
      </c>
      <c r="T100" s="128">
        <v>658014.65487515845</v>
      </c>
      <c r="U100" s="128">
        <v>742543.31008850841</v>
      </c>
      <c r="V100" s="107"/>
      <c r="W100" s="107"/>
      <c r="X100" s="156">
        <v>0</v>
      </c>
      <c r="Y100" s="156">
        <v>0</v>
      </c>
      <c r="Z100" s="156">
        <v>0</v>
      </c>
      <c r="AA100" s="156">
        <v>0</v>
      </c>
      <c r="AB100" s="156">
        <v>0</v>
      </c>
      <c r="AC100" s="156">
        <v>0</v>
      </c>
      <c r="AD100" s="156">
        <v>0</v>
      </c>
      <c r="AE100" s="156">
        <v>0</v>
      </c>
      <c r="AF100" s="16"/>
      <c r="AG100" s="16"/>
      <c r="AH100" s="134">
        <v>0</v>
      </c>
      <c r="AI100" s="134">
        <v>0</v>
      </c>
      <c r="AJ100" s="134">
        <v>0</v>
      </c>
      <c r="AK100" s="134">
        <v>0</v>
      </c>
      <c r="AL100" s="134">
        <v>0</v>
      </c>
      <c r="AM100" s="134">
        <v>0</v>
      </c>
      <c r="AN100" s="134">
        <v>0</v>
      </c>
      <c r="AO100" s="134">
        <v>0</v>
      </c>
      <c r="AP100" s="134">
        <v>0</v>
      </c>
      <c r="AQ100" s="134"/>
      <c r="AR100" s="134">
        <v>0</v>
      </c>
      <c r="AS100" s="134">
        <v>0</v>
      </c>
      <c r="AT100" s="134">
        <v>0</v>
      </c>
      <c r="AU100" s="134">
        <v>0</v>
      </c>
      <c r="AV100" s="134">
        <v>0</v>
      </c>
      <c r="AW100" s="134">
        <v>0</v>
      </c>
      <c r="AX100" s="134">
        <v>0</v>
      </c>
      <c r="AY100" s="134">
        <v>0</v>
      </c>
      <c r="AZ100" s="134"/>
      <c r="BA100" s="134"/>
      <c r="BB100" s="134">
        <v>0</v>
      </c>
      <c r="BC100" s="134">
        <v>0</v>
      </c>
      <c r="BD100" s="134">
        <v>0</v>
      </c>
      <c r="BE100" s="134">
        <v>0</v>
      </c>
      <c r="BF100" s="134">
        <v>0</v>
      </c>
      <c r="BG100" s="134">
        <v>0</v>
      </c>
      <c r="BH100" s="134">
        <v>0</v>
      </c>
      <c r="BI100" s="134">
        <v>0</v>
      </c>
    </row>
    <row r="101" spans="1:61" x14ac:dyDescent="0.25">
      <c r="A101" s="2" t="s">
        <v>348</v>
      </c>
      <c r="B101" s="9" t="s">
        <v>448</v>
      </c>
      <c r="C101" s="45" t="s">
        <v>565</v>
      </c>
      <c r="D101" s="128">
        <v>13015.238546001161</v>
      </c>
      <c r="E101" s="128">
        <v>12939.39751424526</v>
      </c>
      <c r="F101" s="128">
        <v>13142.048039795622</v>
      </c>
      <c r="G101" s="128">
        <v>13675.076760062981</v>
      </c>
      <c r="H101" s="128">
        <v>18499.622511304045</v>
      </c>
      <c r="I101" s="128">
        <v>22649.26246196065</v>
      </c>
      <c r="J101" s="128">
        <v>22631.628293153321</v>
      </c>
      <c r="K101" s="128">
        <v>23301.61831569342</v>
      </c>
      <c r="L101" s="107"/>
      <c r="M101" s="107"/>
      <c r="N101" s="128">
        <v>13015.238546001161</v>
      </c>
      <c r="O101" s="128">
        <v>12939.39751424526</v>
      </c>
      <c r="P101" s="128">
        <v>13142.048039795622</v>
      </c>
      <c r="Q101" s="128">
        <v>13675.076760062981</v>
      </c>
      <c r="R101" s="128">
        <v>18499.622511304045</v>
      </c>
      <c r="S101" s="128">
        <v>22649.26246196065</v>
      </c>
      <c r="T101" s="128">
        <v>22631.628293153321</v>
      </c>
      <c r="U101" s="128">
        <v>23301.61831569342</v>
      </c>
      <c r="V101" s="107"/>
      <c r="W101" s="107"/>
      <c r="X101" s="156">
        <v>0</v>
      </c>
      <c r="Y101" s="156">
        <v>0</v>
      </c>
      <c r="Z101" s="156">
        <v>0</v>
      </c>
      <c r="AA101" s="156">
        <v>0</v>
      </c>
      <c r="AB101" s="156">
        <v>0</v>
      </c>
      <c r="AC101" s="156">
        <v>0</v>
      </c>
      <c r="AD101" s="156">
        <v>0</v>
      </c>
      <c r="AE101" s="156">
        <v>0</v>
      </c>
      <c r="AF101" s="16"/>
      <c r="AG101" s="16"/>
      <c r="AH101" s="134">
        <v>0</v>
      </c>
      <c r="AI101" s="134">
        <v>0</v>
      </c>
      <c r="AJ101" s="134">
        <v>0</v>
      </c>
      <c r="AK101" s="134">
        <v>0</v>
      </c>
      <c r="AL101" s="134">
        <v>0</v>
      </c>
      <c r="AM101" s="134">
        <v>0</v>
      </c>
      <c r="AN101" s="134">
        <v>0</v>
      </c>
      <c r="AO101" s="134">
        <v>0</v>
      </c>
      <c r="AP101" s="134">
        <v>0</v>
      </c>
      <c r="AQ101" s="134"/>
      <c r="AR101" s="134">
        <v>0</v>
      </c>
      <c r="AS101" s="134">
        <v>0</v>
      </c>
      <c r="AT101" s="134">
        <v>0</v>
      </c>
      <c r="AU101" s="134">
        <v>0</v>
      </c>
      <c r="AV101" s="134">
        <v>0</v>
      </c>
      <c r="AW101" s="134">
        <v>0</v>
      </c>
      <c r="AX101" s="134">
        <v>0</v>
      </c>
      <c r="AY101" s="134">
        <v>0</v>
      </c>
      <c r="AZ101" s="134"/>
      <c r="BA101" s="134"/>
      <c r="BB101" s="134">
        <v>0</v>
      </c>
      <c r="BC101" s="134">
        <v>0</v>
      </c>
      <c r="BD101" s="134">
        <v>0</v>
      </c>
      <c r="BE101" s="134">
        <v>0</v>
      </c>
      <c r="BF101" s="134">
        <v>0</v>
      </c>
      <c r="BG101" s="134">
        <v>0</v>
      </c>
      <c r="BH101" s="134">
        <v>0</v>
      </c>
      <c r="BI101" s="134">
        <v>0</v>
      </c>
    </row>
    <row r="102" spans="1:61" x14ac:dyDescent="0.25">
      <c r="A102" s="2" t="s">
        <v>349</v>
      </c>
      <c r="B102" s="56" t="s">
        <v>261</v>
      </c>
      <c r="C102" s="45" t="s">
        <v>565</v>
      </c>
      <c r="D102" s="128">
        <v>367959.44253302703</v>
      </c>
      <c r="E102" s="128">
        <v>459563.97093092254</v>
      </c>
      <c r="F102" s="128">
        <v>595153.50103032449</v>
      </c>
      <c r="G102" s="128">
        <v>712980.16133201914</v>
      </c>
      <c r="H102" s="128">
        <v>831395.53296493343</v>
      </c>
      <c r="I102" s="128">
        <v>918804.31810920208</v>
      </c>
      <c r="J102" s="128">
        <v>1024927.8740779283</v>
      </c>
      <c r="K102" s="128">
        <v>1129858.410220156</v>
      </c>
      <c r="L102" s="107"/>
      <c r="M102" s="107"/>
      <c r="N102" s="128">
        <v>367959.44253302703</v>
      </c>
      <c r="O102" s="128">
        <v>459563.97093092254</v>
      </c>
      <c r="P102" s="128">
        <v>595153.50103032449</v>
      </c>
      <c r="Q102" s="128">
        <v>712980.16133201914</v>
      </c>
      <c r="R102" s="128">
        <v>831395.53296493343</v>
      </c>
      <c r="S102" s="128">
        <v>918804.31810920208</v>
      </c>
      <c r="T102" s="128">
        <v>1024927.8740779283</v>
      </c>
      <c r="U102" s="128">
        <v>1129858.410220156</v>
      </c>
      <c r="V102" s="107"/>
      <c r="W102" s="107"/>
      <c r="X102" s="156">
        <v>0</v>
      </c>
      <c r="Y102" s="156">
        <v>0</v>
      </c>
      <c r="Z102" s="156">
        <v>0</v>
      </c>
      <c r="AA102" s="156">
        <v>0</v>
      </c>
      <c r="AB102" s="156">
        <v>0</v>
      </c>
      <c r="AC102" s="156">
        <v>0</v>
      </c>
      <c r="AD102" s="156">
        <v>0</v>
      </c>
      <c r="AE102" s="156">
        <v>0</v>
      </c>
      <c r="AF102" s="16"/>
      <c r="AG102" s="16"/>
      <c r="AH102" s="134">
        <v>0</v>
      </c>
      <c r="AI102" s="134">
        <v>0</v>
      </c>
      <c r="AJ102" s="134">
        <v>0</v>
      </c>
      <c r="AK102" s="134">
        <v>0</v>
      </c>
      <c r="AL102" s="134">
        <v>0</v>
      </c>
      <c r="AM102" s="134">
        <v>0</v>
      </c>
      <c r="AN102" s="134">
        <v>0</v>
      </c>
      <c r="AO102" s="134">
        <v>0</v>
      </c>
      <c r="AP102" s="134">
        <v>0</v>
      </c>
      <c r="AQ102" s="134"/>
      <c r="AR102" s="134">
        <v>0</v>
      </c>
      <c r="AS102" s="134">
        <v>0</v>
      </c>
      <c r="AT102" s="134">
        <v>0</v>
      </c>
      <c r="AU102" s="134">
        <v>0</v>
      </c>
      <c r="AV102" s="134">
        <v>0</v>
      </c>
      <c r="AW102" s="134">
        <v>0</v>
      </c>
      <c r="AX102" s="134">
        <v>0</v>
      </c>
      <c r="AY102" s="134">
        <v>0</v>
      </c>
      <c r="AZ102" s="134"/>
      <c r="BA102" s="134"/>
      <c r="BB102" s="134">
        <v>0</v>
      </c>
      <c r="BC102" s="134">
        <v>0</v>
      </c>
      <c r="BD102" s="134">
        <v>0</v>
      </c>
      <c r="BE102" s="134">
        <v>0</v>
      </c>
      <c r="BF102" s="134">
        <v>0</v>
      </c>
      <c r="BG102" s="134">
        <v>0</v>
      </c>
      <c r="BH102" s="134">
        <v>0</v>
      </c>
      <c r="BI102" s="134">
        <v>0</v>
      </c>
    </row>
    <row r="103" spans="1:61" x14ac:dyDescent="0.25">
      <c r="A103" s="2" t="s">
        <v>350</v>
      </c>
      <c r="B103" s="9" t="s">
        <v>32</v>
      </c>
      <c r="C103" s="45" t="s">
        <v>565</v>
      </c>
      <c r="D103" s="128">
        <v>1723.7667732990303</v>
      </c>
      <c r="E103" s="128">
        <v>5042.2545567446423</v>
      </c>
      <c r="F103" s="128">
        <v>11190.353437544512</v>
      </c>
      <c r="G103" s="128">
        <v>18088.879063791603</v>
      </c>
      <c r="H103" s="128">
        <v>31432.041555651096</v>
      </c>
      <c r="I103" s="128">
        <v>45509.861260929574</v>
      </c>
      <c r="J103" s="128">
        <v>57593.56461341097</v>
      </c>
      <c r="K103" s="128">
        <v>70432.260714852775</v>
      </c>
      <c r="L103" s="107"/>
      <c r="M103" s="107"/>
      <c r="N103" s="128">
        <v>1723.7667732990303</v>
      </c>
      <c r="O103" s="128">
        <v>5042.2545567446423</v>
      </c>
      <c r="P103" s="128">
        <v>11190.353437544512</v>
      </c>
      <c r="Q103" s="128">
        <v>18088.879063791603</v>
      </c>
      <c r="R103" s="128">
        <v>31432.041555651096</v>
      </c>
      <c r="S103" s="128">
        <v>45509.861260929574</v>
      </c>
      <c r="T103" s="128">
        <v>57593.56461341097</v>
      </c>
      <c r="U103" s="128">
        <v>70432.260714852775</v>
      </c>
      <c r="V103" s="107"/>
      <c r="W103" s="107"/>
      <c r="X103" s="156">
        <v>0</v>
      </c>
      <c r="Y103" s="156">
        <v>0</v>
      </c>
      <c r="Z103" s="156">
        <v>0</v>
      </c>
      <c r="AA103" s="156">
        <v>0</v>
      </c>
      <c r="AB103" s="156">
        <v>0</v>
      </c>
      <c r="AC103" s="156">
        <v>0</v>
      </c>
      <c r="AD103" s="156">
        <v>0</v>
      </c>
      <c r="AE103" s="156">
        <v>0</v>
      </c>
      <c r="AF103" s="16"/>
      <c r="AG103" s="16"/>
      <c r="AH103" s="134">
        <v>0</v>
      </c>
      <c r="AI103" s="134">
        <v>0</v>
      </c>
      <c r="AJ103" s="134">
        <v>0</v>
      </c>
      <c r="AK103" s="134">
        <v>0</v>
      </c>
      <c r="AL103" s="134">
        <v>0</v>
      </c>
      <c r="AM103" s="134">
        <v>0</v>
      </c>
      <c r="AN103" s="134">
        <v>0</v>
      </c>
      <c r="AO103" s="134">
        <v>0</v>
      </c>
      <c r="AP103" s="134">
        <v>0</v>
      </c>
      <c r="AQ103" s="134"/>
      <c r="AR103" s="134">
        <v>0</v>
      </c>
      <c r="AS103" s="134">
        <v>0</v>
      </c>
      <c r="AT103" s="134">
        <v>0</v>
      </c>
      <c r="AU103" s="134">
        <v>0</v>
      </c>
      <c r="AV103" s="134">
        <v>0</v>
      </c>
      <c r="AW103" s="134">
        <v>0</v>
      </c>
      <c r="AX103" s="134">
        <v>0</v>
      </c>
      <c r="AY103" s="134">
        <v>0</v>
      </c>
      <c r="AZ103" s="134"/>
      <c r="BA103" s="134"/>
      <c r="BB103" s="134">
        <v>0</v>
      </c>
      <c r="BC103" s="134">
        <v>0</v>
      </c>
      <c r="BD103" s="134">
        <v>0</v>
      </c>
      <c r="BE103" s="134">
        <v>0</v>
      </c>
      <c r="BF103" s="134">
        <v>0</v>
      </c>
      <c r="BG103" s="134">
        <v>0</v>
      </c>
      <c r="BH103" s="134">
        <v>0</v>
      </c>
      <c r="BI103" s="134">
        <v>0</v>
      </c>
    </row>
    <row r="104" spans="1:61" x14ac:dyDescent="0.25">
      <c r="A104" s="2" t="s">
        <v>432</v>
      </c>
      <c r="B104" s="9" t="s">
        <v>91</v>
      </c>
      <c r="C104" s="45" t="s">
        <v>565</v>
      </c>
      <c r="D104" s="128">
        <v>15160.553319227078</v>
      </c>
      <c r="E104" s="128">
        <v>15205.928703692141</v>
      </c>
      <c r="F104" s="128">
        <v>16593.283910078033</v>
      </c>
      <c r="G104" s="128">
        <v>18124.105914279204</v>
      </c>
      <c r="H104" s="128">
        <v>15484.79304381767</v>
      </c>
      <c r="I104" s="128">
        <v>16121.239525426048</v>
      </c>
      <c r="J104" s="128">
        <v>15348.93877857703</v>
      </c>
      <c r="K104" s="128">
        <v>14732.810402103614</v>
      </c>
      <c r="L104" s="107"/>
      <c r="M104" s="107"/>
      <c r="N104" s="128">
        <v>93961.199737345712</v>
      </c>
      <c r="O104" s="128">
        <v>94242.424668461754</v>
      </c>
      <c r="P104" s="128">
        <v>102840.89445442581</v>
      </c>
      <c r="Q104" s="128">
        <v>112328.53445478455</v>
      </c>
      <c r="R104" s="128">
        <v>95970.753932600608</v>
      </c>
      <c r="S104" s="128">
        <v>99915.285093260434</v>
      </c>
      <c r="T104" s="128">
        <v>95128.764231917536</v>
      </c>
      <c r="U104" s="128">
        <v>91310.159447074722</v>
      </c>
      <c r="V104" s="107"/>
      <c r="W104" s="107"/>
      <c r="X104" s="156">
        <v>0</v>
      </c>
      <c r="Y104" s="156">
        <v>0</v>
      </c>
      <c r="Z104" s="156">
        <v>0</v>
      </c>
      <c r="AA104" s="156">
        <v>0</v>
      </c>
      <c r="AB104" s="156">
        <v>0</v>
      </c>
      <c r="AC104" s="156">
        <v>0</v>
      </c>
      <c r="AD104" s="156">
        <v>0</v>
      </c>
      <c r="AE104" s="156">
        <v>0</v>
      </c>
      <c r="AF104" s="16"/>
      <c r="AG104" s="16"/>
      <c r="AH104" s="134">
        <v>0</v>
      </c>
      <c r="AI104" s="134">
        <v>0</v>
      </c>
      <c r="AJ104" s="134">
        <v>0</v>
      </c>
      <c r="AK104" s="134">
        <v>0</v>
      </c>
      <c r="AL104" s="134">
        <v>0</v>
      </c>
      <c r="AM104" s="134">
        <v>0</v>
      </c>
      <c r="AN104" s="134">
        <v>0</v>
      </c>
      <c r="AO104" s="134">
        <v>0</v>
      </c>
      <c r="AP104" s="134">
        <v>0</v>
      </c>
      <c r="AQ104" s="134"/>
      <c r="AR104" s="134">
        <v>0</v>
      </c>
      <c r="AS104" s="134">
        <v>0</v>
      </c>
      <c r="AT104" s="134">
        <v>0</v>
      </c>
      <c r="AU104" s="134">
        <v>0</v>
      </c>
      <c r="AV104" s="134">
        <v>0</v>
      </c>
      <c r="AW104" s="134">
        <v>0</v>
      </c>
      <c r="AX104" s="134">
        <v>0</v>
      </c>
      <c r="AY104" s="134">
        <v>0</v>
      </c>
      <c r="AZ104" s="134"/>
      <c r="BA104" s="134"/>
      <c r="BB104" s="134">
        <v>0</v>
      </c>
      <c r="BC104" s="134">
        <v>0</v>
      </c>
      <c r="BD104" s="134">
        <v>0</v>
      </c>
      <c r="BE104" s="134">
        <v>0</v>
      </c>
      <c r="BF104" s="134">
        <v>0</v>
      </c>
      <c r="BG104" s="134">
        <v>0</v>
      </c>
      <c r="BH104" s="134">
        <v>0</v>
      </c>
      <c r="BI104" s="134">
        <v>0</v>
      </c>
    </row>
    <row r="105" spans="1:61" x14ac:dyDescent="0.25">
      <c r="A105" s="2" t="s">
        <v>433</v>
      </c>
      <c r="B105" s="9" t="s">
        <v>257</v>
      </c>
      <c r="C105" s="45" t="s">
        <v>565</v>
      </c>
      <c r="D105" s="128">
        <v>224513.35635517762</v>
      </c>
      <c r="E105" s="128">
        <v>294091.83011701051</v>
      </c>
      <c r="F105" s="128">
        <v>333571.23339244421</v>
      </c>
      <c r="G105" s="128">
        <v>389342.99080595124</v>
      </c>
      <c r="H105" s="128">
        <v>355915.4986288246</v>
      </c>
      <c r="I105" s="128">
        <v>386426.01039626717</v>
      </c>
      <c r="J105" s="128">
        <v>418646.91134570469</v>
      </c>
      <c r="K105" s="128">
        <v>443217.49565054011</v>
      </c>
      <c r="L105" s="107"/>
      <c r="M105" s="107"/>
      <c r="N105" s="128">
        <v>227347.84059107269</v>
      </c>
      <c r="O105" s="128">
        <v>297219.92870280403</v>
      </c>
      <c r="P105" s="128">
        <v>336865.30293882365</v>
      </c>
      <c r="Q105" s="128">
        <v>392819.49916848773</v>
      </c>
      <c r="R105" s="128">
        <v>359602.75766968919</v>
      </c>
      <c r="S105" s="128">
        <v>390653.67991036898</v>
      </c>
      <c r="T105" s="128">
        <v>423426.76304570405</v>
      </c>
      <c r="U105" s="128">
        <v>448431.5112906404</v>
      </c>
      <c r="V105" s="107"/>
      <c r="W105" s="107"/>
      <c r="X105" s="156">
        <v>0</v>
      </c>
      <c r="Y105" s="156">
        <v>0</v>
      </c>
      <c r="Z105" s="156">
        <v>0</v>
      </c>
      <c r="AA105" s="156">
        <v>0</v>
      </c>
      <c r="AB105" s="156">
        <v>0</v>
      </c>
      <c r="AC105" s="156">
        <v>0</v>
      </c>
      <c r="AD105" s="156">
        <v>0</v>
      </c>
      <c r="AE105" s="156">
        <v>0</v>
      </c>
      <c r="AF105" s="16"/>
      <c r="AG105" s="16"/>
      <c r="AH105" s="134">
        <v>0</v>
      </c>
      <c r="AI105" s="134">
        <v>0</v>
      </c>
      <c r="AJ105" s="134">
        <v>0</v>
      </c>
      <c r="AK105" s="134">
        <v>0</v>
      </c>
      <c r="AL105" s="134">
        <v>0</v>
      </c>
      <c r="AM105" s="134">
        <v>0</v>
      </c>
      <c r="AN105" s="134">
        <v>0</v>
      </c>
      <c r="AO105" s="134">
        <v>0</v>
      </c>
      <c r="AP105" s="134">
        <v>0</v>
      </c>
      <c r="AQ105" s="134"/>
      <c r="AR105" s="134">
        <v>0</v>
      </c>
      <c r="AS105" s="134">
        <v>0</v>
      </c>
      <c r="AT105" s="134">
        <v>0</v>
      </c>
      <c r="AU105" s="134">
        <v>0</v>
      </c>
      <c r="AV105" s="134">
        <v>0</v>
      </c>
      <c r="AW105" s="134">
        <v>0</v>
      </c>
      <c r="AX105" s="134">
        <v>0</v>
      </c>
      <c r="AY105" s="134">
        <v>0</v>
      </c>
      <c r="AZ105" s="134"/>
      <c r="BA105" s="134"/>
      <c r="BB105" s="134">
        <v>0</v>
      </c>
      <c r="BC105" s="134">
        <v>0</v>
      </c>
      <c r="BD105" s="134">
        <v>0</v>
      </c>
      <c r="BE105" s="134">
        <v>0</v>
      </c>
      <c r="BF105" s="134">
        <v>0</v>
      </c>
      <c r="BG105" s="134">
        <v>0</v>
      </c>
      <c r="BH105" s="134">
        <v>0</v>
      </c>
      <c r="BI105" s="134">
        <v>0</v>
      </c>
    </row>
    <row r="106" spans="1:61" x14ac:dyDescent="0.25">
      <c r="A106" s="2" t="s">
        <v>434</v>
      </c>
      <c r="B106" s="9" t="s">
        <v>258</v>
      </c>
      <c r="C106" s="45" t="s">
        <v>565</v>
      </c>
      <c r="D106" s="128">
        <v>174287.13276132179</v>
      </c>
      <c r="E106" s="128">
        <v>204172.11541265436</v>
      </c>
      <c r="F106" s="128">
        <v>240793.63771490619</v>
      </c>
      <c r="G106" s="128">
        <v>282322.19432073628</v>
      </c>
      <c r="H106" s="128">
        <v>314523.67911719118</v>
      </c>
      <c r="I106" s="128">
        <v>312752.07991450035</v>
      </c>
      <c r="J106" s="128">
        <v>317572.32529046992</v>
      </c>
      <c r="K106" s="128">
        <v>309795.19225790573</v>
      </c>
      <c r="L106" s="107"/>
      <c r="M106" s="107"/>
      <c r="N106" s="128">
        <v>177175.43173497674</v>
      </c>
      <c r="O106" s="128">
        <v>207565.97972511116</v>
      </c>
      <c r="P106" s="128">
        <v>244783.84103702707</v>
      </c>
      <c r="Q106" s="128">
        <v>286958.71709507192</v>
      </c>
      <c r="R106" s="128">
        <v>319727.76798629167</v>
      </c>
      <c r="S106" s="128">
        <v>317945.72728760995</v>
      </c>
      <c r="T106" s="128">
        <v>322774.82258516783</v>
      </c>
      <c r="U106" s="128">
        <v>314758.03973712574</v>
      </c>
      <c r="V106" s="107"/>
      <c r="W106" s="107"/>
      <c r="X106" s="156">
        <v>0</v>
      </c>
      <c r="Y106" s="156">
        <v>0</v>
      </c>
      <c r="Z106" s="156">
        <v>0</v>
      </c>
      <c r="AA106" s="156">
        <v>0</v>
      </c>
      <c r="AB106" s="156">
        <v>0</v>
      </c>
      <c r="AC106" s="156">
        <v>0</v>
      </c>
      <c r="AD106" s="156">
        <v>0</v>
      </c>
      <c r="AE106" s="156">
        <v>0</v>
      </c>
      <c r="AF106" s="16"/>
      <c r="AG106" s="16"/>
      <c r="AH106" s="134">
        <v>0</v>
      </c>
      <c r="AI106" s="134">
        <v>0</v>
      </c>
      <c r="AJ106" s="134">
        <v>0</v>
      </c>
      <c r="AK106" s="134">
        <v>0</v>
      </c>
      <c r="AL106" s="134">
        <v>0</v>
      </c>
      <c r="AM106" s="134">
        <v>0</v>
      </c>
      <c r="AN106" s="134">
        <v>0</v>
      </c>
      <c r="AO106" s="134">
        <v>0</v>
      </c>
      <c r="AP106" s="134">
        <v>0</v>
      </c>
      <c r="AQ106" s="134"/>
      <c r="AR106" s="134">
        <v>0</v>
      </c>
      <c r="AS106" s="134">
        <v>0</v>
      </c>
      <c r="AT106" s="134">
        <v>0</v>
      </c>
      <c r="AU106" s="134">
        <v>0</v>
      </c>
      <c r="AV106" s="134">
        <v>0</v>
      </c>
      <c r="AW106" s="134">
        <v>0</v>
      </c>
      <c r="AX106" s="134">
        <v>0</v>
      </c>
      <c r="AY106" s="134">
        <v>0</v>
      </c>
      <c r="AZ106" s="134"/>
      <c r="BA106" s="134"/>
      <c r="BB106" s="134">
        <v>0</v>
      </c>
      <c r="BC106" s="134">
        <v>0</v>
      </c>
      <c r="BD106" s="134">
        <v>0</v>
      </c>
      <c r="BE106" s="134">
        <v>0</v>
      </c>
      <c r="BF106" s="134">
        <v>0</v>
      </c>
      <c r="BG106" s="134">
        <v>0</v>
      </c>
      <c r="BH106" s="134">
        <v>0</v>
      </c>
      <c r="BI106" s="134">
        <v>0</v>
      </c>
    </row>
    <row r="107" spans="1:61" x14ac:dyDescent="0.25">
      <c r="A107" s="2"/>
      <c r="B107" s="66"/>
      <c r="C107" s="66"/>
      <c r="D107" s="121"/>
      <c r="E107" s="121"/>
      <c r="F107" s="121"/>
      <c r="G107" s="121"/>
      <c r="H107" s="121"/>
      <c r="I107" s="121"/>
      <c r="J107" s="121"/>
      <c r="K107" s="121"/>
      <c r="L107" s="107"/>
      <c r="M107" s="107"/>
      <c r="N107" s="121"/>
      <c r="O107" s="121"/>
      <c r="P107" s="121"/>
      <c r="Q107" s="121"/>
      <c r="R107" s="121"/>
      <c r="S107" s="121"/>
      <c r="T107" s="121"/>
      <c r="U107" s="121"/>
      <c r="V107" s="107"/>
      <c r="W107" s="107"/>
      <c r="X107" s="121"/>
      <c r="Y107" s="121"/>
      <c r="Z107" s="121"/>
      <c r="AA107" s="121"/>
      <c r="AB107" s="121"/>
      <c r="AC107" s="121"/>
      <c r="AD107" s="121"/>
      <c r="AE107" s="121"/>
      <c r="AF107" s="16"/>
      <c r="AG107" s="16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</row>
    <row r="108" spans="1:61" x14ac:dyDescent="0.25">
      <c r="A108" s="2"/>
      <c r="B108" s="44" t="s">
        <v>47</v>
      </c>
      <c r="C108" s="11"/>
      <c r="D108" s="121"/>
      <c r="E108" s="121"/>
      <c r="F108" s="121"/>
      <c r="G108" s="121"/>
      <c r="H108" s="121"/>
      <c r="I108" s="121"/>
      <c r="J108" s="121"/>
      <c r="K108" s="121"/>
      <c r="L108" s="107"/>
      <c r="M108" s="107"/>
      <c r="N108" s="121"/>
      <c r="O108" s="121"/>
      <c r="P108" s="121"/>
      <c r="Q108" s="121"/>
      <c r="R108" s="121"/>
      <c r="S108" s="121"/>
      <c r="T108" s="121"/>
      <c r="U108" s="121"/>
      <c r="V108" s="107"/>
      <c r="W108" s="107"/>
      <c r="X108" s="121"/>
      <c r="Y108" s="121"/>
      <c r="Z108" s="121"/>
      <c r="AA108" s="121"/>
      <c r="AB108" s="121"/>
      <c r="AC108" s="121"/>
      <c r="AD108" s="121"/>
      <c r="AE108" s="121"/>
      <c r="AF108" s="16"/>
      <c r="AG108" s="16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</row>
    <row r="109" spans="1:61" x14ac:dyDescent="0.25">
      <c r="A109" s="2" t="s">
        <v>435</v>
      </c>
      <c r="B109" s="18" t="s">
        <v>571</v>
      </c>
      <c r="C109" s="45" t="s">
        <v>565</v>
      </c>
      <c r="D109" s="158">
        <v>0</v>
      </c>
      <c r="E109" s="158">
        <v>0</v>
      </c>
      <c r="F109" s="158">
        <v>0</v>
      </c>
      <c r="G109" s="152">
        <v>93092.940662377456</v>
      </c>
      <c r="H109" s="152">
        <v>71209.067732953292</v>
      </c>
      <c r="I109" s="152">
        <v>69364.585400064403</v>
      </c>
      <c r="J109" s="152">
        <v>87743.569609786326</v>
      </c>
      <c r="K109" s="152">
        <v>73829.028103816803</v>
      </c>
      <c r="L109" s="107"/>
      <c r="M109" s="107"/>
      <c r="N109" s="158">
        <v>0</v>
      </c>
      <c r="O109" s="158">
        <v>0</v>
      </c>
      <c r="P109" s="158">
        <v>0</v>
      </c>
      <c r="Q109" s="152">
        <v>93092.940662377456</v>
      </c>
      <c r="R109" s="152">
        <v>71209.067732953292</v>
      </c>
      <c r="S109" s="152">
        <v>69364.585400064403</v>
      </c>
      <c r="T109" s="152">
        <v>87743.569609786326</v>
      </c>
      <c r="U109" s="152">
        <v>73829.028103816803</v>
      </c>
      <c r="V109" s="107"/>
      <c r="W109" s="107"/>
      <c r="X109" s="156">
        <v>0</v>
      </c>
      <c r="Y109" s="156">
        <v>0</v>
      </c>
      <c r="Z109" s="156">
        <v>0</v>
      </c>
      <c r="AA109" s="156">
        <v>0</v>
      </c>
      <c r="AB109" s="156">
        <v>0</v>
      </c>
      <c r="AC109" s="156">
        <v>0</v>
      </c>
      <c r="AD109" s="156">
        <v>0</v>
      </c>
      <c r="AE109" s="156">
        <v>0</v>
      </c>
      <c r="AF109" s="16"/>
      <c r="AG109" s="16"/>
      <c r="AH109" s="134">
        <v>0</v>
      </c>
      <c r="AI109" s="134">
        <v>0</v>
      </c>
      <c r="AJ109" s="134">
        <v>0</v>
      </c>
      <c r="AK109" s="134">
        <v>0</v>
      </c>
      <c r="AL109" s="134">
        <v>0</v>
      </c>
      <c r="AM109" s="134">
        <v>0</v>
      </c>
      <c r="AN109" s="134">
        <v>0</v>
      </c>
      <c r="AO109" s="134">
        <v>0</v>
      </c>
      <c r="AP109" s="134">
        <v>0</v>
      </c>
      <c r="AQ109" s="134"/>
      <c r="AR109" s="134">
        <v>0</v>
      </c>
      <c r="AS109" s="134">
        <v>0</v>
      </c>
      <c r="AT109" s="134">
        <v>0</v>
      </c>
      <c r="AU109" s="134">
        <v>0</v>
      </c>
      <c r="AV109" s="134">
        <v>0</v>
      </c>
      <c r="AW109" s="134">
        <v>0</v>
      </c>
      <c r="AX109" s="134">
        <v>0</v>
      </c>
      <c r="AY109" s="134">
        <v>0</v>
      </c>
      <c r="AZ109" s="134"/>
      <c r="BA109" s="134"/>
      <c r="BB109" s="134">
        <v>0</v>
      </c>
      <c r="BC109" s="134">
        <v>0</v>
      </c>
      <c r="BD109" s="134">
        <v>0</v>
      </c>
      <c r="BE109" s="134">
        <v>0</v>
      </c>
      <c r="BF109" s="134">
        <v>0</v>
      </c>
      <c r="BG109" s="134">
        <v>0</v>
      </c>
      <c r="BH109" s="134">
        <v>0</v>
      </c>
      <c r="BI109" s="134">
        <v>0</v>
      </c>
    </row>
    <row r="110" spans="1:61" x14ac:dyDescent="0.25">
      <c r="A110" s="2"/>
      <c r="B110" s="2"/>
      <c r="C110" s="2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2"/>
      <c r="AG110" s="2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</row>
    <row r="111" spans="1:61" ht="15.75" x14ac:dyDescent="0.25">
      <c r="A111" s="2"/>
      <c r="B111" s="19"/>
      <c r="C111" s="66"/>
      <c r="D111" s="121"/>
      <c r="E111" s="121"/>
      <c r="F111" s="121"/>
      <c r="G111" s="121"/>
      <c r="H111" s="121"/>
      <c r="I111" s="121"/>
      <c r="J111" s="121"/>
      <c r="K111" s="121"/>
      <c r="L111" s="107"/>
      <c r="M111" s="107"/>
      <c r="N111" s="121"/>
      <c r="O111" s="121"/>
      <c r="P111" s="121"/>
      <c r="Q111" s="121"/>
      <c r="R111" s="121"/>
      <c r="S111" s="121"/>
      <c r="T111" s="121"/>
      <c r="U111" s="121"/>
      <c r="V111" s="107"/>
      <c r="W111" s="107"/>
      <c r="X111" s="121"/>
      <c r="Y111" s="121"/>
      <c r="Z111" s="121"/>
      <c r="AA111" s="121"/>
      <c r="AB111" s="121"/>
      <c r="AC111" s="121"/>
      <c r="AD111" s="121"/>
      <c r="AE111" s="121"/>
      <c r="AF111" s="16"/>
      <c r="AG111" s="16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</row>
    <row r="112" spans="1:61" x14ac:dyDescent="0.25">
      <c r="A112" s="2"/>
      <c r="B112" s="44"/>
      <c r="C112" s="11"/>
      <c r="D112" s="121"/>
      <c r="E112" s="121"/>
      <c r="F112" s="121"/>
      <c r="G112" s="121"/>
      <c r="H112" s="121"/>
      <c r="I112" s="121"/>
      <c r="J112" s="121"/>
      <c r="K112" s="121"/>
      <c r="L112" s="107"/>
      <c r="M112" s="107"/>
      <c r="N112" s="121"/>
      <c r="O112" s="121"/>
      <c r="P112" s="121"/>
      <c r="Q112" s="121"/>
      <c r="R112" s="121"/>
      <c r="S112" s="121"/>
      <c r="T112" s="121"/>
      <c r="U112" s="121"/>
      <c r="V112" s="107"/>
      <c r="W112" s="107"/>
      <c r="X112" s="121"/>
      <c r="Y112" s="121"/>
      <c r="Z112" s="121"/>
      <c r="AA112" s="121"/>
      <c r="AB112" s="121"/>
      <c r="AC112" s="121"/>
      <c r="AD112" s="121"/>
      <c r="AE112" s="121"/>
      <c r="AF112" s="16"/>
      <c r="AG112" s="16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  <c r="BI112" s="134"/>
    </row>
    <row r="113" spans="1:61" x14ac:dyDescent="0.25">
      <c r="A113" s="2" t="s">
        <v>351</v>
      </c>
      <c r="B113" s="9" t="s">
        <v>449</v>
      </c>
      <c r="C113" s="45" t="s">
        <v>59</v>
      </c>
      <c r="D113" s="133">
        <v>53</v>
      </c>
      <c r="E113" s="133">
        <v>53</v>
      </c>
      <c r="F113" s="133">
        <v>53</v>
      </c>
      <c r="G113" s="133">
        <v>53</v>
      </c>
      <c r="H113" s="133">
        <v>53</v>
      </c>
      <c r="I113" s="133">
        <v>53</v>
      </c>
      <c r="J113" s="133">
        <v>53</v>
      </c>
      <c r="K113" s="133">
        <v>53</v>
      </c>
      <c r="L113" s="107"/>
      <c r="M113" s="107"/>
      <c r="N113" s="133">
        <v>53</v>
      </c>
      <c r="O113" s="133">
        <v>53</v>
      </c>
      <c r="P113" s="133">
        <v>53</v>
      </c>
      <c r="Q113" s="133">
        <v>53</v>
      </c>
      <c r="R113" s="133">
        <v>53</v>
      </c>
      <c r="S113" s="133">
        <v>53</v>
      </c>
      <c r="T113" s="133">
        <v>53</v>
      </c>
      <c r="U113" s="133">
        <v>53</v>
      </c>
      <c r="V113" s="107"/>
      <c r="W113" s="107"/>
      <c r="X113" s="156">
        <v>0</v>
      </c>
      <c r="Y113" s="156">
        <v>0</v>
      </c>
      <c r="Z113" s="156">
        <v>0</v>
      </c>
      <c r="AA113" s="156">
        <v>0</v>
      </c>
      <c r="AB113" s="156">
        <v>0</v>
      </c>
      <c r="AC113" s="156">
        <v>0</v>
      </c>
      <c r="AD113" s="156">
        <v>0</v>
      </c>
      <c r="AE113" s="156">
        <v>0</v>
      </c>
      <c r="AF113" s="16"/>
      <c r="AG113" s="16"/>
      <c r="AH113" s="134">
        <v>0</v>
      </c>
      <c r="AI113" s="134">
        <v>0</v>
      </c>
      <c r="AJ113" s="134">
        <v>0</v>
      </c>
      <c r="AK113" s="134">
        <v>0</v>
      </c>
      <c r="AL113" s="134">
        <v>0</v>
      </c>
      <c r="AM113" s="134">
        <v>0</v>
      </c>
      <c r="AN113" s="134">
        <v>0</v>
      </c>
      <c r="AO113" s="134">
        <v>0</v>
      </c>
      <c r="AP113" s="134">
        <v>0</v>
      </c>
      <c r="AQ113" s="134"/>
      <c r="AR113" s="134">
        <v>0</v>
      </c>
      <c r="AS113" s="134">
        <v>0</v>
      </c>
      <c r="AT113" s="134">
        <v>0</v>
      </c>
      <c r="AU113" s="134">
        <v>0</v>
      </c>
      <c r="AV113" s="134">
        <v>0</v>
      </c>
      <c r="AW113" s="134">
        <v>0</v>
      </c>
      <c r="AX113" s="134">
        <v>0</v>
      </c>
      <c r="AY113" s="134">
        <v>0</v>
      </c>
      <c r="AZ113" s="134"/>
      <c r="BA113" s="134"/>
      <c r="BB113" s="134">
        <v>0</v>
      </c>
      <c r="BC113" s="134">
        <v>0</v>
      </c>
      <c r="BD113" s="134">
        <v>0</v>
      </c>
      <c r="BE113" s="134">
        <v>0</v>
      </c>
      <c r="BF113" s="134">
        <v>0</v>
      </c>
      <c r="BG113" s="134">
        <v>0</v>
      </c>
      <c r="BH113" s="134">
        <v>0</v>
      </c>
      <c r="BI113" s="134">
        <v>0</v>
      </c>
    </row>
    <row r="114" spans="1:61" x14ac:dyDescent="0.25">
      <c r="A114" s="2" t="s">
        <v>352</v>
      </c>
      <c r="B114" s="9" t="s">
        <v>450</v>
      </c>
      <c r="C114" s="45" t="s">
        <v>59</v>
      </c>
      <c r="D114" s="133">
        <v>54</v>
      </c>
      <c r="E114" s="133">
        <v>54</v>
      </c>
      <c r="F114" s="133">
        <v>54</v>
      </c>
      <c r="G114" s="133">
        <v>54</v>
      </c>
      <c r="H114" s="133">
        <v>54</v>
      </c>
      <c r="I114" s="133">
        <v>54</v>
      </c>
      <c r="J114" s="133">
        <v>54</v>
      </c>
      <c r="K114" s="133">
        <v>54</v>
      </c>
      <c r="L114" s="107"/>
      <c r="M114" s="107"/>
      <c r="N114" s="133">
        <v>54</v>
      </c>
      <c r="O114" s="133">
        <v>54</v>
      </c>
      <c r="P114" s="133">
        <v>54</v>
      </c>
      <c r="Q114" s="133">
        <v>54</v>
      </c>
      <c r="R114" s="133">
        <v>54</v>
      </c>
      <c r="S114" s="133">
        <v>54</v>
      </c>
      <c r="T114" s="133">
        <v>54</v>
      </c>
      <c r="U114" s="133">
        <v>54</v>
      </c>
      <c r="V114" s="107"/>
      <c r="W114" s="107"/>
      <c r="X114" s="156">
        <v>0</v>
      </c>
      <c r="Y114" s="156">
        <v>0</v>
      </c>
      <c r="Z114" s="156">
        <v>0</v>
      </c>
      <c r="AA114" s="156">
        <v>0</v>
      </c>
      <c r="AB114" s="156">
        <v>0</v>
      </c>
      <c r="AC114" s="156">
        <v>0</v>
      </c>
      <c r="AD114" s="156">
        <v>0</v>
      </c>
      <c r="AE114" s="156">
        <v>0</v>
      </c>
      <c r="AF114" s="16"/>
      <c r="AG114" s="16"/>
      <c r="AH114" s="134">
        <v>0</v>
      </c>
      <c r="AI114" s="134">
        <v>0</v>
      </c>
      <c r="AJ114" s="134">
        <v>0</v>
      </c>
      <c r="AK114" s="134">
        <v>0</v>
      </c>
      <c r="AL114" s="134">
        <v>0</v>
      </c>
      <c r="AM114" s="134">
        <v>0</v>
      </c>
      <c r="AN114" s="134">
        <v>0</v>
      </c>
      <c r="AO114" s="134">
        <v>0</v>
      </c>
      <c r="AP114" s="134">
        <v>0</v>
      </c>
      <c r="AQ114" s="134"/>
      <c r="AR114" s="134">
        <v>0</v>
      </c>
      <c r="AS114" s="134">
        <v>0</v>
      </c>
      <c r="AT114" s="134">
        <v>0</v>
      </c>
      <c r="AU114" s="134">
        <v>0</v>
      </c>
      <c r="AV114" s="134">
        <v>0</v>
      </c>
      <c r="AW114" s="134">
        <v>0</v>
      </c>
      <c r="AX114" s="134">
        <v>0</v>
      </c>
      <c r="AY114" s="134">
        <v>0</v>
      </c>
      <c r="AZ114" s="134"/>
      <c r="BA114" s="134"/>
      <c r="BB114" s="134">
        <v>0</v>
      </c>
      <c r="BC114" s="134">
        <v>0</v>
      </c>
      <c r="BD114" s="134">
        <v>0</v>
      </c>
      <c r="BE114" s="134">
        <v>0</v>
      </c>
      <c r="BF114" s="134">
        <v>0</v>
      </c>
      <c r="BG114" s="134">
        <v>0</v>
      </c>
      <c r="BH114" s="134">
        <v>0</v>
      </c>
      <c r="BI114" s="134">
        <v>0</v>
      </c>
    </row>
    <row r="115" spans="1:61" x14ac:dyDescent="0.25">
      <c r="A115" s="2" t="s">
        <v>353</v>
      </c>
      <c r="B115" s="9" t="s">
        <v>31</v>
      </c>
      <c r="C115" s="45" t="s">
        <v>59</v>
      </c>
      <c r="D115" s="133">
        <v>45</v>
      </c>
      <c r="E115" s="133">
        <v>45</v>
      </c>
      <c r="F115" s="133">
        <v>45</v>
      </c>
      <c r="G115" s="133">
        <v>45</v>
      </c>
      <c r="H115" s="133">
        <v>45</v>
      </c>
      <c r="I115" s="133">
        <v>45</v>
      </c>
      <c r="J115" s="133">
        <v>45</v>
      </c>
      <c r="K115" s="133">
        <v>45</v>
      </c>
      <c r="L115" s="107"/>
      <c r="M115" s="107"/>
      <c r="N115" s="133">
        <v>45</v>
      </c>
      <c r="O115" s="133">
        <v>45</v>
      </c>
      <c r="P115" s="133">
        <v>45</v>
      </c>
      <c r="Q115" s="133">
        <v>45</v>
      </c>
      <c r="R115" s="133">
        <v>45</v>
      </c>
      <c r="S115" s="133">
        <v>45</v>
      </c>
      <c r="T115" s="133">
        <v>45</v>
      </c>
      <c r="U115" s="133">
        <v>45</v>
      </c>
      <c r="V115" s="107"/>
      <c r="W115" s="107"/>
      <c r="X115" s="156">
        <v>0</v>
      </c>
      <c r="Y115" s="156">
        <v>0</v>
      </c>
      <c r="Z115" s="156">
        <v>0</v>
      </c>
      <c r="AA115" s="156">
        <v>0</v>
      </c>
      <c r="AB115" s="156">
        <v>0</v>
      </c>
      <c r="AC115" s="156">
        <v>0</v>
      </c>
      <c r="AD115" s="156">
        <v>0</v>
      </c>
      <c r="AE115" s="156">
        <v>0</v>
      </c>
      <c r="AF115" s="16"/>
      <c r="AG115" s="16"/>
      <c r="AH115" s="134">
        <v>0</v>
      </c>
      <c r="AI115" s="134">
        <v>0</v>
      </c>
      <c r="AJ115" s="134">
        <v>0</v>
      </c>
      <c r="AK115" s="134">
        <v>0</v>
      </c>
      <c r="AL115" s="134">
        <v>0</v>
      </c>
      <c r="AM115" s="134">
        <v>0</v>
      </c>
      <c r="AN115" s="134">
        <v>0</v>
      </c>
      <c r="AO115" s="134">
        <v>0</v>
      </c>
      <c r="AP115" s="134">
        <v>0</v>
      </c>
      <c r="AQ115" s="134"/>
      <c r="AR115" s="134">
        <v>0</v>
      </c>
      <c r="AS115" s="134">
        <v>0</v>
      </c>
      <c r="AT115" s="134">
        <v>0</v>
      </c>
      <c r="AU115" s="134">
        <v>0</v>
      </c>
      <c r="AV115" s="134">
        <v>0</v>
      </c>
      <c r="AW115" s="134">
        <v>0</v>
      </c>
      <c r="AX115" s="134">
        <v>0</v>
      </c>
      <c r="AY115" s="134">
        <v>0</v>
      </c>
      <c r="AZ115" s="134"/>
      <c r="BA115" s="134"/>
      <c r="BB115" s="134">
        <v>0</v>
      </c>
      <c r="BC115" s="134">
        <v>0</v>
      </c>
      <c r="BD115" s="134">
        <v>0</v>
      </c>
      <c r="BE115" s="134">
        <v>0</v>
      </c>
      <c r="BF115" s="134">
        <v>0</v>
      </c>
      <c r="BG115" s="134">
        <v>0</v>
      </c>
      <c r="BH115" s="134">
        <v>0</v>
      </c>
      <c r="BI115" s="134">
        <v>0</v>
      </c>
    </row>
    <row r="116" spans="1:61" x14ac:dyDescent="0.25">
      <c r="A116" s="2" t="s">
        <v>354</v>
      </c>
      <c r="B116" s="9" t="s">
        <v>451</v>
      </c>
      <c r="C116" s="45" t="s">
        <v>59</v>
      </c>
      <c r="D116" s="133">
        <v>55</v>
      </c>
      <c r="E116" s="133">
        <v>55</v>
      </c>
      <c r="F116" s="133">
        <v>55</v>
      </c>
      <c r="G116" s="133">
        <v>55</v>
      </c>
      <c r="H116" s="133">
        <v>55</v>
      </c>
      <c r="I116" s="133">
        <v>55</v>
      </c>
      <c r="J116" s="133">
        <v>55</v>
      </c>
      <c r="K116" s="133">
        <v>55</v>
      </c>
      <c r="L116" s="107"/>
      <c r="M116" s="107"/>
      <c r="N116" s="133">
        <v>55</v>
      </c>
      <c r="O116" s="133">
        <v>55</v>
      </c>
      <c r="P116" s="133">
        <v>55</v>
      </c>
      <c r="Q116" s="133">
        <v>55</v>
      </c>
      <c r="R116" s="133">
        <v>55</v>
      </c>
      <c r="S116" s="133">
        <v>55</v>
      </c>
      <c r="T116" s="133">
        <v>55</v>
      </c>
      <c r="U116" s="133">
        <v>55</v>
      </c>
      <c r="V116" s="107"/>
      <c r="W116" s="107"/>
      <c r="X116" s="156">
        <v>0</v>
      </c>
      <c r="Y116" s="156">
        <v>0</v>
      </c>
      <c r="Z116" s="156">
        <v>0</v>
      </c>
      <c r="AA116" s="156">
        <v>0</v>
      </c>
      <c r="AB116" s="156">
        <v>0</v>
      </c>
      <c r="AC116" s="156">
        <v>0</v>
      </c>
      <c r="AD116" s="156">
        <v>0</v>
      </c>
      <c r="AE116" s="156">
        <v>0</v>
      </c>
      <c r="AF116" s="16"/>
      <c r="AG116" s="16"/>
      <c r="AH116" s="134">
        <v>0</v>
      </c>
      <c r="AI116" s="134">
        <v>0</v>
      </c>
      <c r="AJ116" s="134">
        <v>0</v>
      </c>
      <c r="AK116" s="134">
        <v>0</v>
      </c>
      <c r="AL116" s="134">
        <v>0</v>
      </c>
      <c r="AM116" s="134">
        <v>0</v>
      </c>
      <c r="AN116" s="134">
        <v>0</v>
      </c>
      <c r="AO116" s="134">
        <v>0</v>
      </c>
      <c r="AP116" s="134">
        <v>0</v>
      </c>
      <c r="AQ116" s="134"/>
      <c r="AR116" s="134">
        <v>0</v>
      </c>
      <c r="AS116" s="134">
        <v>0</v>
      </c>
      <c r="AT116" s="134">
        <v>0</v>
      </c>
      <c r="AU116" s="134">
        <v>0</v>
      </c>
      <c r="AV116" s="134">
        <v>0</v>
      </c>
      <c r="AW116" s="134">
        <v>0</v>
      </c>
      <c r="AX116" s="134">
        <v>0</v>
      </c>
      <c r="AY116" s="134">
        <v>0</v>
      </c>
      <c r="AZ116" s="134"/>
      <c r="BA116" s="134"/>
      <c r="BB116" s="134">
        <v>0</v>
      </c>
      <c r="BC116" s="134">
        <v>0</v>
      </c>
      <c r="BD116" s="134">
        <v>0</v>
      </c>
      <c r="BE116" s="134">
        <v>0</v>
      </c>
      <c r="BF116" s="134">
        <v>0</v>
      </c>
      <c r="BG116" s="134">
        <v>0</v>
      </c>
      <c r="BH116" s="134">
        <v>0</v>
      </c>
      <c r="BI116" s="134">
        <v>0</v>
      </c>
    </row>
    <row r="117" spans="1:61" x14ac:dyDescent="0.25">
      <c r="A117" s="2" t="s">
        <v>355</v>
      </c>
      <c r="B117" s="9" t="s">
        <v>454</v>
      </c>
      <c r="C117" s="45" t="s">
        <v>59</v>
      </c>
      <c r="D117" s="133">
        <v>54</v>
      </c>
      <c r="E117" s="133">
        <v>54</v>
      </c>
      <c r="F117" s="133">
        <v>54</v>
      </c>
      <c r="G117" s="133">
        <v>54</v>
      </c>
      <c r="H117" s="133">
        <v>54</v>
      </c>
      <c r="I117" s="133">
        <v>54</v>
      </c>
      <c r="J117" s="133">
        <v>54</v>
      </c>
      <c r="K117" s="133">
        <v>54</v>
      </c>
      <c r="L117" s="107"/>
      <c r="M117" s="107"/>
      <c r="N117" s="133">
        <v>54</v>
      </c>
      <c r="O117" s="133">
        <v>54</v>
      </c>
      <c r="P117" s="133">
        <v>54</v>
      </c>
      <c r="Q117" s="133">
        <v>54</v>
      </c>
      <c r="R117" s="133">
        <v>54</v>
      </c>
      <c r="S117" s="133">
        <v>54</v>
      </c>
      <c r="T117" s="133">
        <v>54</v>
      </c>
      <c r="U117" s="133">
        <v>54</v>
      </c>
      <c r="V117" s="107"/>
      <c r="W117" s="107"/>
      <c r="X117" s="156">
        <v>0</v>
      </c>
      <c r="Y117" s="156">
        <v>0</v>
      </c>
      <c r="Z117" s="156">
        <v>0</v>
      </c>
      <c r="AA117" s="156">
        <v>0</v>
      </c>
      <c r="AB117" s="156">
        <v>0</v>
      </c>
      <c r="AC117" s="156">
        <v>0</v>
      </c>
      <c r="AD117" s="156">
        <v>0</v>
      </c>
      <c r="AE117" s="156">
        <v>0</v>
      </c>
      <c r="AF117" s="16"/>
      <c r="AG117" s="16"/>
      <c r="AH117" s="134">
        <v>0</v>
      </c>
      <c r="AI117" s="134">
        <v>0</v>
      </c>
      <c r="AJ117" s="134">
        <v>0</v>
      </c>
      <c r="AK117" s="134">
        <v>0</v>
      </c>
      <c r="AL117" s="134">
        <v>0</v>
      </c>
      <c r="AM117" s="134">
        <v>0</v>
      </c>
      <c r="AN117" s="134">
        <v>0</v>
      </c>
      <c r="AO117" s="134">
        <v>0</v>
      </c>
      <c r="AP117" s="134">
        <v>0</v>
      </c>
      <c r="AQ117" s="134"/>
      <c r="AR117" s="134">
        <v>0</v>
      </c>
      <c r="AS117" s="134">
        <v>0</v>
      </c>
      <c r="AT117" s="134">
        <v>0</v>
      </c>
      <c r="AU117" s="134">
        <v>0</v>
      </c>
      <c r="AV117" s="134">
        <v>0</v>
      </c>
      <c r="AW117" s="134">
        <v>0</v>
      </c>
      <c r="AX117" s="134">
        <v>0</v>
      </c>
      <c r="AY117" s="134">
        <v>0</v>
      </c>
      <c r="AZ117" s="134"/>
      <c r="BA117" s="134"/>
      <c r="BB117" s="134">
        <v>0</v>
      </c>
      <c r="BC117" s="134">
        <v>0</v>
      </c>
      <c r="BD117" s="134">
        <v>0</v>
      </c>
      <c r="BE117" s="134">
        <v>0</v>
      </c>
      <c r="BF117" s="134">
        <v>0</v>
      </c>
      <c r="BG117" s="134">
        <v>0</v>
      </c>
      <c r="BH117" s="134">
        <v>0</v>
      </c>
      <c r="BI117" s="134">
        <v>0</v>
      </c>
    </row>
    <row r="118" spans="1:61" x14ac:dyDescent="0.25">
      <c r="A118" s="2" t="s">
        <v>356</v>
      </c>
      <c r="B118" s="9" t="s">
        <v>262</v>
      </c>
      <c r="C118" s="45" t="s">
        <v>59</v>
      </c>
      <c r="D118" s="133">
        <v>46</v>
      </c>
      <c r="E118" s="133">
        <v>46</v>
      </c>
      <c r="F118" s="133">
        <v>46</v>
      </c>
      <c r="G118" s="133">
        <v>46</v>
      </c>
      <c r="H118" s="133">
        <v>46</v>
      </c>
      <c r="I118" s="133">
        <v>46</v>
      </c>
      <c r="J118" s="133">
        <v>46</v>
      </c>
      <c r="K118" s="133">
        <v>46</v>
      </c>
      <c r="L118" s="107"/>
      <c r="M118" s="107"/>
      <c r="N118" s="133">
        <v>46</v>
      </c>
      <c r="O118" s="133">
        <v>46</v>
      </c>
      <c r="P118" s="133">
        <v>46</v>
      </c>
      <c r="Q118" s="133">
        <v>46</v>
      </c>
      <c r="R118" s="133">
        <v>46</v>
      </c>
      <c r="S118" s="133">
        <v>46</v>
      </c>
      <c r="T118" s="133">
        <v>46</v>
      </c>
      <c r="U118" s="133">
        <v>46</v>
      </c>
      <c r="V118" s="107"/>
      <c r="W118" s="107"/>
      <c r="X118" s="156">
        <v>0</v>
      </c>
      <c r="Y118" s="156">
        <v>0</v>
      </c>
      <c r="Z118" s="156">
        <v>0</v>
      </c>
      <c r="AA118" s="156">
        <v>0</v>
      </c>
      <c r="AB118" s="156">
        <v>0</v>
      </c>
      <c r="AC118" s="156">
        <v>0</v>
      </c>
      <c r="AD118" s="156">
        <v>0</v>
      </c>
      <c r="AE118" s="156">
        <v>0</v>
      </c>
      <c r="AF118" s="16"/>
      <c r="AG118" s="16"/>
      <c r="AH118" s="134">
        <v>0</v>
      </c>
      <c r="AI118" s="134">
        <v>0</v>
      </c>
      <c r="AJ118" s="134">
        <v>0</v>
      </c>
      <c r="AK118" s="134">
        <v>0</v>
      </c>
      <c r="AL118" s="134">
        <v>0</v>
      </c>
      <c r="AM118" s="134">
        <v>0</v>
      </c>
      <c r="AN118" s="134">
        <v>0</v>
      </c>
      <c r="AO118" s="134">
        <v>0</v>
      </c>
      <c r="AP118" s="134">
        <v>0</v>
      </c>
      <c r="AQ118" s="134"/>
      <c r="AR118" s="134">
        <v>0</v>
      </c>
      <c r="AS118" s="134">
        <v>0</v>
      </c>
      <c r="AT118" s="134">
        <v>0</v>
      </c>
      <c r="AU118" s="134">
        <v>0</v>
      </c>
      <c r="AV118" s="134">
        <v>0</v>
      </c>
      <c r="AW118" s="134">
        <v>0</v>
      </c>
      <c r="AX118" s="134">
        <v>0</v>
      </c>
      <c r="AY118" s="134">
        <v>0</v>
      </c>
      <c r="AZ118" s="134"/>
      <c r="BA118" s="134"/>
      <c r="BB118" s="134">
        <v>0</v>
      </c>
      <c r="BC118" s="134">
        <v>0</v>
      </c>
      <c r="BD118" s="134">
        <v>0</v>
      </c>
      <c r="BE118" s="134">
        <v>0</v>
      </c>
      <c r="BF118" s="134">
        <v>0</v>
      </c>
      <c r="BG118" s="134">
        <v>0</v>
      </c>
      <c r="BH118" s="134">
        <v>0</v>
      </c>
      <c r="BI118" s="134">
        <v>0</v>
      </c>
    </row>
    <row r="119" spans="1:61" x14ac:dyDescent="0.25">
      <c r="A119" s="2" t="s">
        <v>357</v>
      </c>
      <c r="B119" s="9" t="s">
        <v>91</v>
      </c>
      <c r="C119" s="45" t="s">
        <v>59</v>
      </c>
      <c r="D119" s="133">
        <v>26</v>
      </c>
      <c r="E119" s="133">
        <v>26</v>
      </c>
      <c r="F119" s="133">
        <v>26</v>
      </c>
      <c r="G119" s="133">
        <v>26</v>
      </c>
      <c r="H119" s="133">
        <v>26</v>
      </c>
      <c r="I119" s="133">
        <v>26</v>
      </c>
      <c r="J119" s="133">
        <v>26</v>
      </c>
      <c r="K119" s="133">
        <v>26</v>
      </c>
      <c r="L119" s="107"/>
      <c r="M119" s="107"/>
      <c r="N119" s="133">
        <v>26</v>
      </c>
      <c r="O119" s="133">
        <v>26</v>
      </c>
      <c r="P119" s="133">
        <v>26</v>
      </c>
      <c r="Q119" s="133">
        <v>26</v>
      </c>
      <c r="R119" s="133">
        <v>26</v>
      </c>
      <c r="S119" s="133">
        <v>26</v>
      </c>
      <c r="T119" s="133">
        <v>26</v>
      </c>
      <c r="U119" s="133">
        <v>26</v>
      </c>
      <c r="V119" s="107"/>
      <c r="W119" s="107"/>
      <c r="X119" s="156">
        <v>0</v>
      </c>
      <c r="Y119" s="156">
        <v>0</v>
      </c>
      <c r="Z119" s="156">
        <v>0</v>
      </c>
      <c r="AA119" s="156">
        <v>0</v>
      </c>
      <c r="AB119" s="156">
        <v>0</v>
      </c>
      <c r="AC119" s="156">
        <v>0</v>
      </c>
      <c r="AD119" s="156">
        <v>0</v>
      </c>
      <c r="AE119" s="156">
        <v>0</v>
      </c>
      <c r="AF119" s="16"/>
      <c r="AG119" s="16"/>
      <c r="AH119" s="134">
        <v>0</v>
      </c>
      <c r="AI119" s="134">
        <v>0</v>
      </c>
      <c r="AJ119" s="134">
        <v>0</v>
      </c>
      <c r="AK119" s="134">
        <v>0</v>
      </c>
      <c r="AL119" s="134">
        <v>0</v>
      </c>
      <c r="AM119" s="134">
        <v>0</v>
      </c>
      <c r="AN119" s="134">
        <v>0</v>
      </c>
      <c r="AO119" s="134">
        <v>0</v>
      </c>
      <c r="AP119" s="134">
        <v>0</v>
      </c>
      <c r="AQ119" s="134"/>
      <c r="AR119" s="134">
        <v>0</v>
      </c>
      <c r="AS119" s="134">
        <v>0</v>
      </c>
      <c r="AT119" s="134">
        <v>0</v>
      </c>
      <c r="AU119" s="134">
        <v>0</v>
      </c>
      <c r="AV119" s="134">
        <v>0</v>
      </c>
      <c r="AW119" s="134">
        <v>0</v>
      </c>
      <c r="AX119" s="134">
        <v>0</v>
      </c>
      <c r="AY119" s="134">
        <v>0</v>
      </c>
      <c r="AZ119" s="134"/>
      <c r="BA119" s="134"/>
      <c r="BB119" s="134">
        <v>0</v>
      </c>
      <c r="BC119" s="134">
        <v>0</v>
      </c>
      <c r="BD119" s="134">
        <v>0</v>
      </c>
      <c r="BE119" s="134">
        <v>0</v>
      </c>
      <c r="BF119" s="134">
        <v>0</v>
      </c>
      <c r="BG119" s="134">
        <v>0</v>
      </c>
      <c r="BH119" s="134">
        <v>0</v>
      </c>
      <c r="BI119" s="134">
        <v>0</v>
      </c>
    </row>
    <row r="120" spans="1:61" x14ac:dyDescent="0.25">
      <c r="A120" s="2" t="s">
        <v>358</v>
      </c>
      <c r="B120" s="9" t="s">
        <v>48</v>
      </c>
      <c r="C120" s="45" t="s">
        <v>59</v>
      </c>
      <c r="D120" s="133">
        <v>17</v>
      </c>
      <c r="E120" s="133">
        <v>17</v>
      </c>
      <c r="F120" s="133">
        <v>17</v>
      </c>
      <c r="G120" s="133">
        <v>17</v>
      </c>
      <c r="H120" s="133">
        <v>18</v>
      </c>
      <c r="I120" s="133">
        <v>22</v>
      </c>
      <c r="J120" s="133">
        <v>24</v>
      </c>
      <c r="K120" s="133">
        <v>24</v>
      </c>
      <c r="L120" s="107"/>
      <c r="M120" s="107"/>
      <c r="N120" s="133">
        <v>17</v>
      </c>
      <c r="O120" s="133">
        <v>17</v>
      </c>
      <c r="P120" s="133">
        <v>17</v>
      </c>
      <c r="Q120" s="133">
        <v>17</v>
      </c>
      <c r="R120" s="133">
        <v>18</v>
      </c>
      <c r="S120" s="133">
        <v>22</v>
      </c>
      <c r="T120" s="133">
        <v>24</v>
      </c>
      <c r="U120" s="133">
        <v>24</v>
      </c>
      <c r="V120" s="107"/>
      <c r="W120" s="107"/>
      <c r="X120" s="156">
        <v>0</v>
      </c>
      <c r="Y120" s="156">
        <v>0</v>
      </c>
      <c r="Z120" s="156">
        <v>0</v>
      </c>
      <c r="AA120" s="156">
        <v>0</v>
      </c>
      <c r="AB120" s="156">
        <v>0</v>
      </c>
      <c r="AC120" s="156">
        <v>0</v>
      </c>
      <c r="AD120" s="156">
        <v>0</v>
      </c>
      <c r="AE120" s="156">
        <v>0</v>
      </c>
      <c r="AF120" s="16"/>
      <c r="AG120" s="16"/>
      <c r="AH120" s="134">
        <v>0</v>
      </c>
      <c r="AI120" s="134">
        <v>0</v>
      </c>
      <c r="AJ120" s="134">
        <v>0</v>
      </c>
      <c r="AK120" s="134">
        <v>0</v>
      </c>
      <c r="AL120" s="134">
        <v>0</v>
      </c>
      <c r="AM120" s="134">
        <v>0</v>
      </c>
      <c r="AN120" s="134">
        <v>0</v>
      </c>
      <c r="AO120" s="134">
        <v>0</v>
      </c>
      <c r="AP120" s="134">
        <v>0</v>
      </c>
      <c r="AQ120" s="134"/>
      <c r="AR120" s="134">
        <v>0</v>
      </c>
      <c r="AS120" s="134">
        <v>0</v>
      </c>
      <c r="AT120" s="134">
        <v>0</v>
      </c>
      <c r="AU120" s="134">
        <v>0</v>
      </c>
      <c r="AV120" s="134">
        <v>0</v>
      </c>
      <c r="AW120" s="134">
        <v>0</v>
      </c>
      <c r="AX120" s="134">
        <v>0</v>
      </c>
      <c r="AY120" s="134">
        <v>0</v>
      </c>
      <c r="AZ120" s="134"/>
      <c r="BA120" s="134"/>
      <c r="BB120" s="134">
        <v>0</v>
      </c>
      <c r="BC120" s="134">
        <v>0</v>
      </c>
      <c r="BD120" s="134">
        <v>0</v>
      </c>
      <c r="BE120" s="134">
        <v>0</v>
      </c>
      <c r="BF120" s="134">
        <v>0</v>
      </c>
      <c r="BG120" s="134">
        <v>0</v>
      </c>
      <c r="BH120" s="134">
        <v>0</v>
      </c>
      <c r="BI120" s="134">
        <v>0</v>
      </c>
    </row>
    <row r="121" spans="1:61" x14ac:dyDescent="0.25">
      <c r="A121" s="2" t="s">
        <v>359</v>
      </c>
      <c r="B121" s="9" t="s">
        <v>49</v>
      </c>
      <c r="C121" s="45" t="s">
        <v>59</v>
      </c>
      <c r="D121" s="128">
        <v>7</v>
      </c>
      <c r="E121" s="128">
        <v>7</v>
      </c>
      <c r="F121" s="128">
        <v>7</v>
      </c>
      <c r="G121" s="128">
        <v>7</v>
      </c>
      <c r="H121" s="128">
        <v>7</v>
      </c>
      <c r="I121" s="128">
        <v>7</v>
      </c>
      <c r="J121" s="128">
        <v>7</v>
      </c>
      <c r="K121" s="128">
        <v>7</v>
      </c>
      <c r="L121" s="107"/>
      <c r="M121" s="107"/>
      <c r="N121" s="128">
        <v>7</v>
      </c>
      <c r="O121" s="128">
        <v>7</v>
      </c>
      <c r="P121" s="128">
        <v>7</v>
      </c>
      <c r="Q121" s="128">
        <v>7</v>
      </c>
      <c r="R121" s="128">
        <v>7</v>
      </c>
      <c r="S121" s="128">
        <v>7</v>
      </c>
      <c r="T121" s="128">
        <v>7</v>
      </c>
      <c r="U121" s="128">
        <v>7</v>
      </c>
      <c r="V121" s="107"/>
      <c r="W121" s="107"/>
      <c r="X121" s="156">
        <v>0</v>
      </c>
      <c r="Y121" s="156">
        <v>0</v>
      </c>
      <c r="Z121" s="156">
        <v>0</v>
      </c>
      <c r="AA121" s="156">
        <v>0</v>
      </c>
      <c r="AB121" s="156">
        <v>0</v>
      </c>
      <c r="AC121" s="156">
        <v>0</v>
      </c>
      <c r="AD121" s="156">
        <v>0</v>
      </c>
      <c r="AE121" s="156">
        <v>0</v>
      </c>
      <c r="AF121" s="16"/>
      <c r="AG121" s="16"/>
      <c r="AH121" s="134">
        <v>0</v>
      </c>
      <c r="AI121" s="134">
        <v>0</v>
      </c>
      <c r="AJ121" s="134">
        <v>0</v>
      </c>
      <c r="AK121" s="134">
        <v>0</v>
      </c>
      <c r="AL121" s="134">
        <v>0</v>
      </c>
      <c r="AM121" s="134">
        <v>0</v>
      </c>
      <c r="AN121" s="134">
        <v>0</v>
      </c>
      <c r="AO121" s="134">
        <v>0</v>
      </c>
      <c r="AP121" s="134">
        <v>0</v>
      </c>
      <c r="AQ121" s="134"/>
      <c r="AR121" s="134">
        <v>0</v>
      </c>
      <c r="AS121" s="134">
        <v>0</v>
      </c>
      <c r="AT121" s="134">
        <v>0</v>
      </c>
      <c r="AU121" s="134">
        <v>0</v>
      </c>
      <c r="AV121" s="134">
        <v>0</v>
      </c>
      <c r="AW121" s="134">
        <v>0</v>
      </c>
      <c r="AX121" s="134">
        <v>0</v>
      </c>
      <c r="AY121" s="134">
        <v>0</v>
      </c>
      <c r="AZ121" s="134"/>
      <c r="BA121" s="134"/>
      <c r="BB121" s="134">
        <v>0</v>
      </c>
      <c r="BC121" s="134">
        <v>0</v>
      </c>
      <c r="BD121" s="134">
        <v>0</v>
      </c>
      <c r="BE121" s="134">
        <v>0</v>
      </c>
      <c r="BF121" s="134">
        <v>0</v>
      </c>
      <c r="BG121" s="134">
        <v>0</v>
      </c>
      <c r="BH121" s="134">
        <v>0</v>
      </c>
      <c r="BI121" s="134">
        <v>0</v>
      </c>
    </row>
    <row r="122" spans="1:61" x14ac:dyDescent="0.25">
      <c r="A122" s="2"/>
      <c r="B122" s="9"/>
      <c r="C122" s="45"/>
      <c r="D122" s="121"/>
      <c r="E122" s="121"/>
      <c r="F122" s="121"/>
      <c r="G122" s="121"/>
      <c r="H122" s="121"/>
      <c r="I122" s="121"/>
      <c r="J122" s="121"/>
      <c r="K122" s="121"/>
      <c r="L122" s="107"/>
      <c r="M122" s="107"/>
      <c r="N122" s="121"/>
      <c r="O122" s="121"/>
      <c r="P122" s="121"/>
      <c r="Q122" s="121"/>
      <c r="R122" s="121"/>
      <c r="S122" s="121"/>
      <c r="T122" s="121"/>
      <c r="U122" s="121"/>
      <c r="V122" s="107"/>
      <c r="W122" s="107"/>
      <c r="X122" s="121"/>
      <c r="Y122" s="121"/>
      <c r="Z122" s="121"/>
      <c r="AA122" s="121"/>
      <c r="AB122" s="121"/>
      <c r="AC122" s="121"/>
      <c r="AD122" s="121"/>
      <c r="AE122" s="121"/>
      <c r="AF122" s="16"/>
      <c r="AG122" s="16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</row>
    <row r="123" spans="1:61" x14ac:dyDescent="0.25">
      <c r="A123" s="2"/>
      <c r="B123" s="44"/>
      <c r="C123" s="45"/>
      <c r="D123" s="121"/>
      <c r="E123" s="121"/>
      <c r="F123" s="121"/>
      <c r="G123" s="121"/>
      <c r="H123" s="121"/>
      <c r="I123" s="121"/>
      <c r="J123" s="121"/>
      <c r="K123" s="121"/>
      <c r="L123" s="107"/>
      <c r="M123" s="107"/>
      <c r="N123" s="121"/>
      <c r="O123" s="121"/>
      <c r="P123" s="121"/>
      <c r="Q123" s="121"/>
      <c r="R123" s="121"/>
      <c r="S123" s="121"/>
      <c r="T123" s="121"/>
      <c r="U123" s="121"/>
      <c r="V123" s="107"/>
      <c r="W123" s="107"/>
      <c r="X123" s="121"/>
      <c r="Y123" s="121"/>
      <c r="Z123" s="121"/>
      <c r="AA123" s="121"/>
      <c r="AB123" s="121"/>
      <c r="AC123" s="121"/>
      <c r="AD123" s="121"/>
      <c r="AE123" s="121"/>
      <c r="AF123" s="16"/>
      <c r="AG123" s="16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</row>
    <row r="124" spans="1:61" x14ac:dyDescent="0.25">
      <c r="A124" s="2" t="s">
        <v>423</v>
      </c>
      <c r="B124" s="9" t="s">
        <v>449</v>
      </c>
      <c r="C124" s="45" t="s">
        <v>59</v>
      </c>
      <c r="D124" s="133">
        <v>25.259376607769852</v>
      </c>
      <c r="E124" s="133">
        <v>24.687663619824448</v>
      </c>
      <c r="F124" s="133">
        <v>24.176652271096508</v>
      </c>
      <c r="G124" s="133">
        <v>23.61200202728633</v>
      </c>
      <c r="H124" s="133">
        <v>23.064758426078082</v>
      </c>
      <c r="I124" s="133">
        <v>22.595756301665219</v>
      </c>
      <c r="J124" s="133">
        <v>22.152373147687861</v>
      </c>
      <c r="K124" s="133">
        <v>21.394698129366208</v>
      </c>
      <c r="L124" s="107"/>
      <c r="M124" s="107"/>
      <c r="N124" s="133">
        <v>25.259376607769852</v>
      </c>
      <c r="O124" s="133">
        <v>24.687663619824448</v>
      </c>
      <c r="P124" s="133">
        <v>24.176652271096508</v>
      </c>
      <c r="Q124" s="133">
        <v>23.61200202728633</v>
      </c>
      <c r="R124" s="133">
        <v>23.064758426078082</v>
      </c>
      <c r="S124" s="133">
        <v>22.595756301665219</v>
      </c>
      <c r="T124" s="133">
        <v>22.152373147687861</v>
      </c>
      <c r="U124" s="133">
        <v>21.394698129366208</v>
      </c>
      <c r="V124" s="107"/>
      <c r="W124" s="107"/>
      <c r="X124" s="156">
        <v>0</v>
      </c>
      <c r="Y124" s="156">
        <v>0</v>
      </c>
      <c r="Z124" s="156">
        <v>0</v>
      </c>
      <c r="AA124" s="156">
        <v>0</v>
      </c>
      <c r="AB124" s="156">
        <v>0</v>
      </c>
      <c r="AC124" s="156">
        <v>0</v>
      </c>
      <c r="AD124" s="156">
        <v>0</v>
      </c>
      <c r="AE124" s="156">
        <v>0</v>
      </c>
      <c r="AH124" s="134">
        <v>0</v>
      </c>
      <c r="AI124" s="134">
        <v>0</v>
      </c>
      <c r="AJ124" s="134">
        <v>0</v>
      </c>
      <c r="AK124" s="134">
        <v>0</v>
      </c>
      <c r="AL124" s="134">
        <v>0</v>
      </c>
      <c r="AM124" s="134">
        <v>0</v>
      </c>
      <c r="AN124" s="134">
        <v>0</v>
      </c>
      <c r="AO124" s="134">
        <v>0</v>
      </c>
      <c r="AP124" s="134">
        <v>0</v>
      </c>
      <c r="AQ124" s="134"/>
      <c r="AR124" s="134">
        <v>0</v>
      </c>
      <c r="AS124" s="134">
        <v>0</v>
      </c>
      <c r="AT124" s="134">
        <v>0</v>
      </c>
      <c r="AU124" s="134">
        <v>0</v>
      </c>
      <c r="AV124" s="134">
        <v>0</v>
      </c>
      <c r="AW124" s="134">
        <v>0</v>
      </c>
      <c r="AX124" s="134">
        <v>0</v>
      </c>
      <c r="AY124" s="134">
        <v>0</v>
      </c>
      <c r="AZ124" s="134"/>
      <c r="BA124" s="134"/>
      <c r="BB124" s="134">
        <v>0</v>
      </c>
      <c r="BC124" s="134">
        <v>0</v>
      </c>
      <c r="BD124" s="134">
        <v>0</v>
      </c>
      <c r="BE124" s="134">
        <v>0</v>
      </c>
      <c r="BF124" s="134">
        <v>0</v>
      </c>
      <c r="BG124" s="134">
        <v>0</v>
      </c>
      <c r="BH124" s="134">
        <v>0</v>
      </c>
      <c r="BI124" s="134">
        <v>0</v>
      </c>
    </row>
    <row r="125" spans="1:61" x14ac:dyDescent="0.25">
      <c r="A125" s="2" t="s">
        <v>424</v>
      </c>
      <c r="B125" s="9" t="s">
        <v>450</v>
      </c>
      <c r="C125" s="45" t="s">
        <v>59</v>
      </c>
      <c r="D125" s="133">
        <v>38.336538774008027</v>
      </c>
      <c r="E125" s="133">
        <v>37.346191281126856</v>
      </c>
      <c r="F125" s="133">
        <v>36.737367899746943</v>
      </c>
      <c r="G125" s="133">
        <v>36.0682290617017</v>
      </c>
      <c r="H125" s="133">
        <v>35.351726313686953</v>
      </c>
      <c r="I125" s="133">
        <v>34.597350771989063</v>
      </c>
      <c r="J125" s="133">
        <v>33.812216468926842</v>
      </c>
      <c r="K125" s="133">
        <v>33.001760688896269</v>
      </c>
      <c r="L125" s="107"/>
      <c r="M125" s="107"/>
      <c r="N125" s="133">
        <v>38.336538774008027</v>
      </c>
      <c r="O125" s="133">
        <v>37.346191281126856</v>
      </c>
      <c r="P125" s="133">
        <v>36.737367899746943</v>
      </c>
      <c r="Q125" s="133">
        <v>36.0682290617017</v>
      </c>
      <c r="R125" s="133">
        <v>35.351726313686953</v>
      </c>
      <c r="S125" s="133">
        <v>34.597350771989063</v>
      </c>
      <c r="T125" s="133">
        <v>33.812216468926842</v>
      </c>
      <c r="U125" s="133">
        <v>33.001760688896269</v>
      </c>
      <c r="V125" s="107"/>
      <c r="W125" s="107"/>
      <c r="X125" s="156">
        <v>0</v>
      </c>
      <c r="Y125" s="156">
        <v>0</v>
      </c>
      <c r="Z125" s="156">
        <v>0</v>
      </c>
      <c r="AA125" s="156">
        <v>0</v>
      </c>
      <c r="AB125" s="156">
        <v>0</v>
      </c>
      <c r="AC125" s="156">
        <v>0</v>
      </c>
      <c r="AD125" s="156">
        <v>0</v>
      </c>
      <c r="AE125" s="156">
        <v>0</v>
      </c>
      <c r="AH125" s="134">
        <v>0</v>
      </c>
      <c r="AI125" s="134">
        <v>0</v>
      </c>
      <c r="AJ125" s="134">
        <v>0</v>
      </c>
      <c r="AK125" s="134">
        <v>0</v>
      </c>
      <c r="AL125" s="134">
        <v>0</v>
      </c>
      <c r="AM125" s="134">
        <v>0</v>
      </c>
      <c r="AN125" s="134">
        <v>0</v>
      </c>
      <c r="AO125" s="134">
        <v>0</v>
      </c>
      <c r="AP125" s="134">
        <v>0</v>
      </c>
      <c r="AQ125" s="134"/>
      <c r="AR125" s="134">
        <v>0</v>
      </c>
      <c r="AS125" s="134">
        <v>0</v>
      </c>
      <c r="AT125" s="134">
        <v>0</v>
      </c>
      <c r="AU125" s="134">
        <v>0</v>
      </c>
      <c r="AV125" s="134">
        <v>0</v>
      </c>
      <c r="AW125" s="134">
        <v>0</v>
      </c>
      <c r="AX125" s="134">
        <v>0</v>
      </c>
      <c r="AY125" s="134">
        <v>0</v>
      </c>
      <c r="AZ125" s="134"/>
      <c r="BA125" s="134"/>
      <c r="BB125" s="134">
        <v>0</v>
      </c>
      <c r="BC125" s="134">
        <v>0</v>
      </c>
      <c r="BD125" s="134">
        <v>0</v>
      </c>
      <c r="BE125" s="134">
        <v>0</v>
      </c>
      <c r="BF125" s="134">
        <v>0</v>
      </c>
      <c r="BG125" s="134">
        <v>0</v>
      </c>
      <c r="BH125" s="134">
        <v>0</v>
      </c>
      <c r="BI125" s="134">
        <v>0</v>
      </c>
    </row>
    <row r="126" spans="1:61" x14ac:dyDescent="0.25">
      <c r="A126" s="2" t="s">
        <v>425</v>
      </c>
      <c r="B126" s="9" t="s">
        <v>31</v>
      </c>
      <c r="C126" s="45" t="s">
        <v>59</v>
      </c>
      <c r="D126" s="133">
        <v>23.506879613771936</v>
      </c>
      <c r="E126" s="133">
        <v>23.010454723173172</v>
      </c>
      <c r="F126" s="133">
        <v>22.533522211364236</v>
      </c>
      <c r="G126" s="133">
        <v>21.931311208095114</v>
      </c>
      <c r="H126" s="133">
        <v>21.35855299665219</v>
      </c>
      <c r="I126" s="133">
        <v>20.80689850988777</v>
      </c>
      <c r="J126" s="133">
        <v>20.269522011614935</v>
      </c>
      <c r="K126" s="133">
        <v>19.429079339198424</v>
      </c>
      <c r="L126" s="107"/>
      <c r="M126" s="107"/>
      <c r="N126" s="133">
        <v>23.506879613771936</v>
      </c>
      <c r="O126" s="133">
        <v>23.010454723173172</v>
      </c>
      <c r="P126" s="133">
        <v>22.533522211364236</v>
      </c>
      <c r="Q126" s="133">
        <v>21.931311208095114</v>
      </c>
      <c r="R126" s="133">
        <v>21.35855299665219</v>
      </c>
      <c r="S126" s="133">
        <v>20.80689850988777</v>
      </c>
      <c r="T126" s="133">
        <v>20.269522011614935</v>
      </c>
      <c r="U126" s="133">
        <v>19.429079339198424</v>
      </c>
      <c r="V126" s="107"/>
      <c r="W126" s="107"/>
      <c r="X126" s="156">
        <v>0</v>
      </c>
      <c r="Y126" s="156">
        <v>0</v>
      </c>
      <c r="Z126" s="156">
        <v>0</v>
      </c>
      <c r="AA126" s="156">
        <v>0</v>
      </c>
      <c r="AB126" s="156">
        <v>0</v>
      </c>
      <c r="AC126" s="156">
        <v>0</v>
      </c>
      <c r="AD126" s="156">
        <v>0</v>
      </c>
      <c r="AE126" s="156">
        <v>0</v>
      </c>
      <c r="AH126" s="134">
        <v>0</v>
      </c>
      <c r="AI126" s="134">
        <v>0</v>
      </c>
      <c r="AJ126" s="134">
        <v>0</v>
      </c>
      <c r="AK126" s="134">
        <v>0</v>
      </c>
      <c r="AL126" s="134">
        <v>0</v>
      </c>
      <c r="AM126" s="134">
        <v>0</v>
      </c>
      <c r="AN126" s="134">
        <v>0</v>
      </c>
      <c r="AO126" s="134">
        <v>0</v>
      </c>
      <c r="AP126" s="134">
        <v>0</v>
      </c>
      <c r="AQ126" s="134"/>
      <c r="AR126" s="134">
        <v>0</v>
      </c>
      <c r="AS126" s="134">
        <v>0</v>
      </c>
      <c r="AT126" s="134">
        <v>0</v>
      </c>
      <c r="AU126" s="134">
        <v>0</v>
      </c>
      <c r="AV126" s="134">
        <v>0</v>
      </c>
      <c r="AW126" s="134">
        <v>0</v>
      </c>
      <c r="AX126" s="134">
        <v>0</v>
      </c>
      <c r="AY126" s="134">
        <v>0</v>
      </c>
      <c r="AZ126" s="134"/>
      <c r="BA126" s="134"/>
      <c r="BB126" s="134">
        <v>0</v>
      </c>
      <c r="BC126" s="134">
        <v>0</v>
      </c>
      <c r="BD126" s="134">
        <v>0</v>
      </c>
      <c r="BE126" s="134">
        <v>0</v>
      </c>
      <c r="BF126" s="134">
        <v>0</v>
      </c>
      <c r="BG126" s="134">
        <v>0</v>
      </c>
      <c r="BH126" s="134">
        <v>0</v>
      </c>
      <c r="BI126" s="134">
        <v>0</v>
      </c>
    </row>
    <row r="127" spans="1:61" x14ac:dyDescent="0.25">
      <c r="A127" s="2" t="s">
        <v>426</v>
      </c>
      <c r="B127" s="9" t="s">
        <v>451</v>
      </c>
      <c r="C127" s="45" t="s">
        <v>59</v>
      </c>
      <c r="D127" s="133">
        <v>25.949134866889125</v>
      </c>
      <c r="E127" s="133">
        <v>25.335724538513372</v>
      </c>
      <c r="F127" s="133">
        <v>24.65076827905191</v>
      </c>
      <c r="G127" s="133">
        <v>23.974258766436854</v>
      </c>
      <c r="H127" s="133">
        <v>23.271420918064535</v>
      </c>
      <c r="I127" s="133">
        <v>22.827428811875969</v>
      </c>
      <c r="J127" s="133">
        <v>22.185885392600476</v>
      </c>
      <c r="K127" s="133">
        <v>21.38180371966893</v>
      </c>
      <c r="L127" s="107"/>
      <c r="M127" s="107"/>
      <c r="N127" s="133">
        <v>25.949134866889125</v>
      </c>
      <c r="O127" s="133">
        <v>25.335724538513372</v>
      </c>
      <c r="P127" s="133">
        <v>24.65076827905191</v>
      </c>
      <c r="Q127" s="133">
        <v>23.974258766436854</v>
      </c>
      <c r="R127" s="133">
        <v>23.271420918064535</v>
      </c>
      <c r="S127" s="133">
        <v>22.827428811875969</v>
      </c>
      <c r="T127" s="133">
        <v>22.185885392600476</v>
      </c>
      <c r="U127" s="133">
        <v>21.38180371966893</v>
      </c>
      <c r="V127" s="107"/>
      <c r="W127" s="107"/>
      <c r="X127" s="156">
        <v>0</v>
      </c>
      <c r="Y127" s="156">
        <v>0</v>
      </c>
      <c r="Z127" s="156">
        <v>0</v>
      </c>
      <c r="AA127" s="156">
        <v>0</v>
      </c>
      <c r="AB127" s="156">
        <v>0</v>
      </c>
      <c r="AC127" s="156">
        <v>0</v>
      </c>
      <c r="AD127" s="156">
        <v>0</v>
      </c>
      <c r="AE127" s="156">
        <v>0</v>
      </c>
      <c r="AH127" s="134">
        <v>0</v>
      </c>
      <c r="AI127" s="134">
        <v>0</v>
      </c>
      <c r="AJ127" s="134">
        <v>0</v>
      </c>
      <c r="AK127" s="134">
        <v>0</v>
      </c>
      <c r="AL127" s="134">
        <v>0</v>
      </c>
      <c r="AM127" s="134">
        <v>0</v>
      </c>
      <c r="AN127" s="134">
        <v>0</v>
      </c>
      <c r="AO127" s="134">
        <v>0</v>
      </c>
      <c r="AP127" s="134">
        <v>0</v>
      </c>
      <c r="AQ127" s="134"/>
      <c r="AR127" s="134">
        <v>0</v>
      </c>
      <c r="AS127" s="134">
        <v>0</v>
      </c>
      <c r="AT127" s="134">
        <v>0</v>
      </c>
      <c r="AU127" s="134">
        <v>0</v>
      </c>
      <c r="AV127" s="134">
        <v>0</v>
      </c>
      <c r="AW127" s="134">
        <v>0</v>
      </c>
      <c r="AX127" s="134">
        <v>0</v>
      </c>
      <c r="AY127" s="134">
        <v>0</v>
      </c>
      <c r="AZ127" s="134"/>
      <c r="BA127" s="134"/>
      <c r="BB127" s="134">
        <v>0</v>
      </c>
      <c r="BC127" s="134">
        <v>0</v>
      </c>
      <c r="BD127" s="134">
        <v>0</v>
      </c>
      <c r="BE127" s="134">
        <v>0</v>
      </c>
      <c r="BF127" s="134">
        <v>0</v>
      </c>
      <c r="BG127" s="134">
        <v>0</v>
      </c>
      <c r="BH127" s="134">
        <v>0</v>
      </c>
      <c r="BI127" s="134">
        <v>0</v>
      </c>
    </row>
    <row r="128" spans="1:61" x14ac:dyDescent="0.25">
      <c r="A128" s="2" t="s">
        <v>427</v>
      </c>
      <c r="B128" s="9" t="s">
        <v>452</v>
      </c>
      <c r="C128" s="45" t="s">
        <v>59</v>
      </c>
      <c r="D128" s="133">
        <v>39.86991592514083</v>
      </c>
      <c r="E128" s="133">
        <v>39.158473938945562</v>
      </c>
      <c r="F128" s="133">
        <v>38.398801539332887</v>
      </c>
      <c r="G128" s="133">
        <v>37.602058169896637</v>
      </c>
      <c r="H128" s="133">
        <v>36.776207056459867</v>
      </c>
      <c r="I128" s="133">
        <v>35.92708304686618</v>
      </c>
      <c r="J128" s="133">
        <v>35.059059153360394</v>
      </c>
      <c r="K128" s="133">
        <v>34.175477370652551</v>
      </c>
      <c r="L128" s="107"/>
      <c r="M128" s="107"/>
      <c r="N128" s="133">
        <v>39.86991592514083</v>
      </c>
      <c r="O128" s="133">
        <v>39.158473938945562</v>
      </c>
      <c r="P128" s="133">
        <v>38.398801539332887</v>
      </c>
      <c r="Q128" s="133">
        <v>37.602058169896637</v>
      </c>
      <c r="R128" s="133">
        <v>36.776207056459867</v>
      </c>
      <c r="S128" s="133">
        <v>35.92708304686618</v>
      </c>
      <c r="T128" s="133">
        <v>35.059059153360394</v>
      </c>
      <c r="U128" s="133">
        <v>34.175477370652551</v>
      </c>
      <c r="V128" s="107"/>
      <c r="W128" s="107"/>
      <c r="X128" s="156">
        <v>0</v>
      </c>
      <c r="Y128" s="156">
        <v>0</v>
      </c>
      <c r="Z128" s="156">
        <v>0</v>
      </c>
      <c r="AA128" s="156">
        <v>0</v>
      </c>
      <c r="AB128" s="156">
        <v>0</v>
      </c>
      <c r="AC128" s="156">
        <v>0</v>
      </c>
      <c r="AD128" s="156">
        <v>0</v>
      </c>
      <c r="AE128" s="156">
        <v>0</v>
      </c>
      <c r="AH128" s="134">
        <v>0</v>
      </c>
      <c r="AI128" s="134">
        <v>0</v>
      </c>
      <c r="AJ128" s="134">
        <v>0</v>
      </c>
      <c r="AK128" s="134">
        <v>0</v>
      </c>
      <c r="AL128" s="134">
        <v>0</v>
      </c>
      <c r="AM128" s="134">
        <v>0</v>
      </c>
      <c r="AN128" s="134">
        <v>0</v>
      </c>
      <c r="AO128" s="134">
        <v>0</v>
      </c>
      <c r="AP128" s="134">
        <v>0</v>
      </c>
      <c r="AQ128" s="134"/>
      <c r="AR128" s="134">
        <v>0</v>
      </c>
      <c r="AS128" s="134">
        <v>0</v>
      </c>
      <c r="AT128" s="134">
        <v>0</v>
      </c>
      <c r="AU128" s="134">
        <v>0</v>
      </c>
      <c r="AV128" s="134">
        <v>0</v>
      </c>
      <c r="AW128" s="134">
        <v>0</v>
      </c>
      <c r="AX128" s="134">
        <v>0</v>
      </c>
      <c r="AY128" s="134">
        <v>0</v>
      </c>
      <c r="AZ128" s="134"/>
      <c r="BA128" s="134"/>
      <c r="BB128" s="134">
        <v>0</v>
      </c>
      <c r="BC128" s="134">
        <v>0</v>
      </c>
      <c r="BD128" s="134">
        <v>0</v>
      </c>
      <c r="BE128" s="134">
        <v>0</v>
      </c>
      <c r="BF128" s="134">
        <v>0</v>
      </c>
      <c r="BG128" s="134">
        <v>0</v>
      </c>
      <c r="BH128" s="134">
        <v>0</v>
      </c>
      <c r="BI128" s="134">
        <v>0</v>
      </c>
    </row>
    <row r="129" spans="1:61" x14ac:dyDescent="0.25">
      <c r="A129" s="2" t="s">
        <v>428</v>
      </c>
      <c r="B129" s="9" t="s">
        <v>262</v>
      </c>
      <c r="C129" s="45" t="s">
        <v>59</v>
      </c>
      <c r="D129" s="133">
        <v>15.236781095806457</v>
      </c>
      <c r="E129" s="133">
        <v>19.263693230281465</v>
      </c>
      <c r="F129" s="133">
        <v>18.911664058425487</v>
      </c>
      <c r="G129" s="133">
        <v>18.357740113960489</v>
      </c>
      <c r="H129" s="133">
        <v>18.339008965783378</v>
      </c>
      <c r="I129" s="133">
        <v>17.778293713763603</v>
      </c>
      <c r="J129" s="133">
        <v>17.446144946897885</v>
      </c>
      <c r="K129" s="133">
        <v>15.89494145314454</v>
      </c>
      <c r="L129" s="107"/>
      <c r="M129" s="107"/>
      <c r="N129" s="133">
        <v>15.236781095806457</v>
      </c>
      <c r="O129" s="133">
        <v>19.263693230281465</v>
      </c>
      <c r="P129" s="133">
        <v>18.911664058425487</v>
      </c>
      <c r="Q129" s="133">
        <v>18.357740113960489</v>
      </c>
      <c r="R129" s="133">
        <v>18.339008965783378</v>
      </c>
      <c r="S129" s="133">
        <v>17.778293713763603</v>
      </c>
      <c r="T129" s="133">
        <v>17.446144946897885</v>
      </c>
      <c r="U129" s="133">
        <v>15.89494145314454</v>
      </c>
      <c r="V129" s="107"/>
      <c r="W129" s="107"/>
      <c r="X129" s="156">
        <v>0</v>
      </c>
      <c r="Y129" s="156">
        <v>0</v>
      </c>
      <c r="Z129" s="156">
        <v>0</v>
      </c>
      <c r="AA129" s="156">
        <v>0</v>
      </c>
      <c r="AB129" s="156">
        <v>0</v>
      </c>
      <c r="AC129" s="156">
        <v>0</v>
      </c>
      <c r="AD129" s="156">
        <v>0</v>
      </c>
      <c r="AE129" s="156">
        <v>0</v>
      </c>
      <c r="AH129" s="134">
        <v>0</v>
      </c>
      <c r="AI129" s="134">
        <v>0</v>
      </c>
      <c r="AJ129" s="134">
        <v>0</v>
      </c>
      <c r="AK129" s="134">
        <v>0</v>
      </c>
      <c r="AL129" s="134">
        <v>0</v>
      </c>
      <c r="AM129" s="134">
        <v>0</v>
      </c>
      <c r="AN129" s="134">
        <v>0</v>
      </c>
      <c r="AO129" s="134">
        <v>0</v>
      </c>
      <c r="AP129" s="134">
        <v>0</v>
      </c>
      <c r="AQ129" s="134"/>
      <c r="AR129" s="134">
        <v>0</v>
      </c>
      <c r="AS129" s="134">
        <v>0</v>
      </c>
      <c r="AT129" s="134">
        <v>0</v>
      </c>
      <c r="AU129" s="134">
        <v>0</v>
      </c>
      <c r="AV129" s="134">
        <v>0</v>
      </c>
      <c r="AW129" s="134">
        <v>0</v>
      </c>
      <c r="AX129" s="134">
        <v>0</v>
      </c>
      <c r="AY129" s="134">
        <v>0</v>
      </c>
      <c r="AZ129" s="134"/>
      <c r="BA129" s="134"/>
      <c r="BB129" s="134">
        <v>0</v>
      </c>
      <c r="BC129" s="134">
        <v>0</v>
      </c>
      <c r="BD129" s="134">
        <v>0</v>
      </c>
      <c r="BE129" s="134">
        <v>0</v>
      </c>
      <c r="BF129" s="134">
        <v>0</v>
      </c>
      <c r="BG129" s="134">
        <v>0</v>
      </c>
      <c r="BH129" s="134">
        <v>0</v>
      </c>
      <c r="BI129" s="134">
        <v>0</v>
      </c>
    </row>
    <row r="130" spans="1:61" x14ac:dyDescent="0.25">
      <c r="A130" s="2" t="s">
        <v>429</v>
      </c>
      <c r="B130" s="9" t="s">
        <v>91</v>
      </c>
      <c r="C130" s="45" t="s">
        <v>59</v>
      </c>
      <c r="D130" s="128">
        <v>3.1473036561455352</v>
      </c>
      <c r="E130" s="128">
        <v>2.7536216920523344</v>
      </c>
      <c r="F130" s="133">
        <v>2.3455355532382498</v>
      </c>
      <c r="G130" s="133">
        <v>1.95136204840394</v>
      </c>
      <c r="H130" s="133">
        <v>1.6980242656650439</v>
      </c>
      <c r="I130" s="133">
        <v>1.5428572039842265</v>
      </c>
      <c r="J130" s="133">
        <v>1.4460056886095209</v>
      </c>
      <c r="K130" s="133">
        <v>1.2958818456283865</v>
      </c>
      <c r="L130" s="107"/>
      <c r="M130" s="107"/>
      <c r="N130" s="128">
        <v>3.1473036561455352</v>
      </c>
      <c r="O130" s="128">
        <v>2.7536216920523344</v>
      </c>
      <c r="P130" s="133">
        <v>2.3455355532382498</v>
      </c>
      <c r="Q130" s="133">
        <v>1.95136204840394</v>
      </c>
      <c r="R130" s="133">
        <v>1.6980242656650439</v>
      </c>
      <c r="S130" s="133">
        <v>1.5428572039842265</v>
      </c>
      <c r="T130" s="133">
        <v>1.4460056886095209</v>
      </c>
      <c r="U130" s="133">
        <v>1.2958818456283865</v>
      </c>
      <c r="V130" s="107"/>
      <c r="W130" s="107"/>
      <c r="X130" s="156">
        <v>0</v>
      </c>
      <c r="Y130" s="156">
        <v>0</v>
      </c>
      <c r="Z130" s="156">
        <v>0</v>
      </c>
      <c r="AA130" s="156">
        <v>0</v>
      </c>
      <c r="AB130" s="156">
        <v>0</v>
      </c>
      <c r="AC130" s="156">
        <v>0</v>
      </c>
      <c r="AD130" s="156">
        <v>0</v>
      </c>
      <c r="AE130" s="156">
        <v>0</v>
      </c>
      <c r="AH130" s="134">
        <v>0</v>
      </c>
      <c r="AI130" s="134">
        <v>0</v>
      </c>
      <c r="AJ130" s="134">
        <v>0</v>
      </c>
      <c r="AK130" s="134">
        <v>0</v>
      </c>
      <c r="AL130" s="134">
        <v>0</v>
      </c>
      <c r="AM130" s="134">
        <v>0</v>
      </c>
      <c r="AN130" s="134">
        <v>0</v>
      </c>
      <c r="AO130" s="134">
        <v>0</v>
      </c>
      <c r="AP130" s="134">
        <v>0</v>
      </c>
      <c r="AQ130" s="134"/>
      <c r="AR130" s="134">
        <v>0</v>
      </c>
      <c r="AS130" s="134">
        <v>0</v>
      </c>
      <c r="AT130" s="134">
        <v>0</v>
      </c>
      <c r="AU130" s="134">
        <v>0</v>
      </c>
      <c r="AV130" s="134">
        <v>0</v>
      </c>
      <c r="AW130" s="134">
        <v>0</v>
      </c>
      <c r="AX130" s="134">
        <v>0</v>
      </c>
      <c r="AY130" s="134">
        <v>0</v>
      </c>
      <c r="AZ130" s="134"/>
      <c r="BA130" s="134"/>
      <c r="BB130" s="134">
        <v>0</v>
      </c>
      <c r="BC130" s="134">
        <v>0</v>
      </c>
      <c r="BD130" s="134">
        <v>0</v>
      </c>
      <c r="BE130" s="134">
        <v>0</v>
      </c>
      <c r="BF130" s="134">
        <v>0</v>
      </c>
      <c r="BG130" s="134">
        <v>0</v>
      </c>
      <c r="BH130" s="134">
        <v>0</v>
      </c>
      <c r="BI130" s="134">
        <v>0</v>
      </c>
    </row>
    <row r="131" spans="1:61" x14ac:dyDescent="0.25">
      <c r="A131" s="2" t="s">
        <v>430</v>
      </c>
      <c r="B131" s="9" t="s">
        <v>48</v>
      </c>
      <c r="C131" s="45" t="s">
        <v>59</v>
      </c>
      <c r="D131" s="133">
        <v>8.9198179541928546</v>
      </c>
      <c r="E131" s="133">
        <v>9.1642006210195319</v>
      </c>
      <c r="F131" s="133">
        <v>9.4807961486035328</v>
      </c>
      <c r="G131" s="128">
        <v>9.6648399079108707</v>
      </c>
      <c r="H131" s="128">
        <v>13.621459034115011</v>
      </c>
      <c r="I131" s="133">
        <v>16.823928122835135</v>
      </c>
      <c r="J131" s="133">
        <v>18.003806081100521</v>
      </c>
      <c r="K131" s="133">
        <v>17.239167259885718</v>
      </c>
      <c r="L131" s="107"/>
      <c r="M131" s="107"/>
      <c r="N131" s="133">
        <v>8.9198179541928546</v>
      </c>
      <c r="O131" s="133">
        <v>9.1642006210195319</v>
      </c>
      <c r="P131" s="133">
        <v>9.4807961486035328</v>
      </c>
      <c r="Q131" s="128">
        <v>9.6648399079108707</v>
      </c>
      <c r="R131" s="128">
        <v>13.621459034115011</v>
      </c>
      <c r="S131" s="133">
        <v>16.823928122835135</v>
      </c>
      <c r="T131" s="133">
        <v>18.003806081100521</v>
      </c>
      <c r="U131" s="133">
        <v>17.239167259885718</v>
      </c>
      <c r="V131" s="107"/>
      <c r="W131" s="107"/>
      <c r="X131" s="156">
        <v>0</v>
      </c>
      <c r="Y131" s="156">
        <v>0</v>
      </c>
      <c r="Z131" s="156">
        <v>0</v>
      </c>
      <c r="AA131" s="156">
        <v>0</v>
      </c>
      <c r="AB131" s="156">
        <v>0</v>
      </c>
      <c r="AC131" s="156">
        <v>0</v>
      </c>
      <c r="AD131" s="156">
        <v>0</v>
      </c>
      <c r="AE131" s="156">
        <v>0</v>
      </c>
      <c r="AH131" s="134">
        <v>0</v>
      </c>
      <c r="AI131" s="134">
        <v>0</v>
      </c>
      <c r="AJ131" s="134">
        <v>0</v>
      </c>
      <c r="AK131" s="134">
        <v>0</v>
      </c>
      <c r="AL131" s="134">
        <v>0</v>
      </c>
      <c r="AM131" s="134">
        <v>0</v>
      </c>
      <c r="AN131" s="134">
        <v>0</v>
      </c>
      <c r="AO131" s="134">
        <v>0</v>
      </c>
      <c r="AP131" s="134">
        <v>0</v>
      </c>
      <c r="AQ131" s="134"/>
      <c r="AR131" s="134">
        <v>0</v>
      </c>
      <c r="AS131" s="134">
        <v>0</v>
      </c>
      <c r="AT131" s="134">
        <v>0</v>
      </c>
      <c r="AU131" s="134">
        <v>0</v>
      </c>
      <c r="AV131" s="134">
        <v>0</v>
      </c>
      <c r="AW131" s="134">
        <v>0</v>
      </c>
      <c r="AX131" s="134">
        <v>0</v>
      </c>
      <c r="AY131" s="134">
        <v>0</v>
      </c>
      <c r="AZ131" s="134"/>
      <c r="BA131" s="134"/>
      <c r="BB131" s="134">
        <v>0</v>
      </c>
      <c r="BC131" s="134">
        <v>0</v>
      </c>
      <c r="BD131" s="134">
        <v>0</v>
      </c>
      <c r="BE131" s="134">
        <v>0</v>
      </c>
      <c r="BF131" s="134">
        <v>0</v>
      </c>
      <c r="BG131" s="134">
        <v>0</v>
      </c>
      <c r="BH131" s="134">
        <v>0</v>
      </c>
      <c r="BI131" s="134">
        <v>0</v>
      </c>
    </row>
    <row r="132" spans="1:61" x14ac:dyDescent="0.25">
      <c r="A132" s="2" t="s">
        <v>431</v>
      </c>
      <c r="B132" s="14" t="s">
        <v>49</v>
      </c>
      <c r="C132" s="65" t="s">
        <v>59</v>
      </c>
      <c r="D132" s="128">
        <v>0.81023339669405647</v>
      </c>
      <c r="E132" s="128">
        <v>0.81963683662044762</v>
      </c>
      <c r="F132" s="128">
        <v>0.95145054989554978</v>
      </c>
      <c r="G132" s="128">
        <v>1.8655508584374181</v>
      </c>
      <c r="H132" s="128">
        <v>1.8942215500332784</v>
      </c>
      <c r="I132" s="128">
        <v>1.3721140748475302</v>
      </c>
      <c r="J132" s="128">
        <v>1.6002155987584294</v>
      </c>
      <c r="K132" s="128">
        <v>0.56536560241369549</v>
      </c>
      <c r="L132" s="107"/>
      <c r="M132" s="107"/>
      <c r="N132" s="128">
        <v>0.81023339669405647</v>
      </c>
      <c r="O132" s="128">
        <v>0.81963683662044762</v>
      </c>
      <c r="P132" s="128">
        <v>0.95145054989554978</v>
      </c>
      <c r="Q132" s="128">
        <v>1.8655508584374181</v>
      </c>
      <c r="R132" s="128">
        <v>1.8942215500332784</v>
      </c>
      <c r="S132" s="128">
        <v>1.3721140748475302</v>
      </c>
      <c r="T132" s="128">
        <v>1.6002155987584294</v>
      </c>
      <c r="U132" s="128">
        <v>0.56536560241369549</v>
      </c>
      <c r="V132" s="107"/>
      <c r="W132" s="107"/>
      <c r="X132" s="156">
        <v>0</v>
      </c>
      <c r="Y132" s="156">
        <v>0</v>
      </c>
      <c r="Z132" s="156">
        <v>0</v>
      </c>
      <c r="AA132" s="156">
        <v>0</v>
      </c>
      <c r="AB132" s="156">
        <v>0</v>
      </c>
      <c r="AC132" s="156">
        <v>0</v>
      </c>
      <c r="AD132" s="156">
        <v>0</v>
      </c>
      <c r="AE132" s="156">
        <v>0</v>
      </c>
      <c r="AH132" s="134">
        <v>0</v>
      </c>
      <c r="AI132" s="134">
        <v>0</v>
      </c>
      <c r="AJ132" s="134">
        <v>0</v>
      </c>
      <c r="AK132" s="134">
        <v>0</v>
      </c>
      <c r="AL132" s="134">
        <v>0</v>
      </c>
      <c r="AM132" s="134">
        <v>0</v>
      </c>
      <c r="AN132" s="134">
        <v>0</v>
      </c>
      <c r="AO132" s="134">
        <v>0</v>
      </c>
      <c r="AP132" s="134">
        <v>0</v>
      </c>
      <c r="AQ132" s="134"/>
      <c r="AR132" s="134">
        <v>0</v>
      </c>
      <c r="AS132" s="134">
        <v>0</v>
      </c>
      <c r="AT132" s="134">
        <v>0</v>
      </c>
      <c r="AU132" s="134">
        <v>0</v>
      </c>
      <c r="AV132" s="134">
        <v>0</v>
      </c>
      <c r="AW132" s="134">
        <v>0</v>
      </c>
      <c r="AX132" s="134">
        <v>0</v>
      </c>
      <c r="AY132" s="134">
        <v>0</v>
      </c>
      <c r="AZ132" s="134"/>
      <c r="BA132" s="134"/>
      <c r="BB132" s="134">
        <v>0</v>
      </c>
      <c r="BC132" s="134">
        <v>0</v>
      </c>
      <c r="BD132" s="134">
        <v>0</v>
      </c>
      <c r="BE132" s="134">
        <v>0</v>
      </c>
      <c r="BF132" s="134">
        <v>0</v>
      </c>
      <c r="BG132" s="134">
        <v>0</v>
      </c>
      <c r="BH132" s="134">
        <v>0</v>
      </c>
      <c r="BI132" s="134">
        <v>0</v>
      </c>
    </row>
    <row r="133" spans="1:61" x14ac:dyDescent="0.25">
      <c r="B133" s="7"/>
      <c r="D133" s="17"/>
      <c r="E133" s="17"/>
      <c r="F133" s="17"/>
      <c r="G133" s="17"/>
      <c r="H133" s="17"/>
      <c r="I133" s="17"/>
      <c r="J133" s="17"/>
      <c r="K133" s="17"/>
      <c r="L133" s="17"/>
      <c r="N133" s="17"/>
      <c r="O133" s="17"/>
      <c r="P133" s="17"/>
      <c r="Q133" s="17"/>
      <c r="R133" s="17"/>
      <c r="S133" s="17"/>
      <c r="T133" s="17"/>
      <c r="U133" s="17"/>
      <c r="V133" s="17"/>
      <c r="X133" s="17"/>
      <c r="Y133" s="17"/>
      <c r="Z133" s="17"/>
      <c r="AA133" s="17"/>
      <c r="AB133" s="17"/>
      <c r="AC133" s="17"/>
      <c r="AD133" s="17"/>
      <c r="AE133" s="17"/>
      <c r="AF133" s="17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</row>
    <row r="134" spans="1:61" x14ac:dyDescent="0.25">
      <c r="B134" s="7"/>
      <c r="D134" s="17"/>
      <c r="E134" s="17"/>
      <c r="F134" s="17"/>
      <c r="G134" s="17"/>
      <c r="H134" s="17"/>
      <c r="I134" s="17"/>
      <c r="J134" s="17"/>
      <c r="K134" s="17"/>
      <c r="L134" s="17"/>
      <c r="N134" s="17"/>
      <c r="O134" s="17"/>
      <c r="P134" s="17"/>
      <c r="Q134" s="17"/>
      <c r="R134" s="17"/>
      <c r="S134" s="17"/>
      <c r="T134" s="17"/>
      <c r="U134" s="17"/>
      <c r="V134" s="17"/>
      <c r="X134" s="17"/>
      <c r="Y134" s="17"/>
      <c r="Z134" s="17"/>
      <c r="AA134" s="17"/>
      <c r="AB134" s="17"/>
      <c r="AC134" s="17"/>
      <c r="AD134" s="17"/>
      <c r="AE134" s="17"/>
      <c r="AF134" s="17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</row>
    <row r="135" spans="1:61" x14ac:dyDescent="0.25">
      <c r="B135" s="7"/>
      <c r="D135" s="17"/>
      <c r="E135" s="17"/>
      <c r="F135" s="17"/>
      <c r="G135" s="17"/>
      <c r="H135" s="17"/>
      <c r="I135" s="17"/>
      <c r="J135" s="17"/>
      <c r="K135" s="17"/>
      <c r="L135" s="17"/>
      <c r="N135" s="17"/>
      <c r="O135" s="17"/>
      <c r="P135" s="17"/>
      <c r="Q135" s="17"/>
      <c r="R135" s="17"/>
      <c r="S135" s="17"/>
      <c r="T135" s="17"/>
      <c r="U135" s="17"/>
      <c r="V135" s="17"/>
      <c r="X135" s="17"/>
      <c r="Y135" s="17"/>
      <c r="Z135" s="17"/>
      <c r="AA135" s="17"/>
      <c r="AB135" s="17"/>
      <c r="AC135" s="17"/>
      <c r="AD135" s="17"/>
      <c r="AE135" s="17"/>
      <c r="AF135" s="17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</row>
    <row r="136" spans="1:61" x14ac:dyDescent="0.25">
      <c r="B136" s="7"/>
      <c r="D136" s="17"/>
      <c r="E136" s="17"/>
      <c r="F136" s="17"/>
      <c r="G136" s="17"/>
      <c r="H136" s="17"/>
      <c r="I136" s="17"/>
      <c r="J136" s="17"/>
      <c r="K136" s="17"/>
      <c r="L136" s="17"/>
      <c r="N136" s="17"/>
      <c r="O136" s="17"/>
      <c r="P136" s="17"/>
      <c r="Q136" s="17"/>
      <c r="R136" s="17"/>
      <c r="S136" s="17"/>
      <c r="T136" s="17"/>
      <c r="U136" s="17"/>
      <c r="V136" s="17"/>
      <c r="X136" s="17"/>
      <c r="Y136" s="17"/>
      <c r="Z136" s="17"/>
      <c r="AA136" s="17"/>
      <c r="AB136" s="17"/>
      <c r="AC136" s="17"/>
      <c r="AD136" s="17"/>
      <c r="AE136" s="17"/>
      <c r="AF136" s="17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</row>
    <row r="137" spans="1:61" x14ac:dyDescent="0.25">
      <c r="B137" s="7"/>
      <c r="D137" s="17"/>
      <c r="E137" s="17"/>
      <c r="F137" s="17"/>
      <c r="G137" s="17"/>
      <c r="H137" s="17"/>
      <c r="I137" s="17"/>
      <c r="J137" s="17"/>
      <c r="K137" s="17"/>
      <c r="L137" s="17"/>
      <c r="N137" s="17"/>
      <c r="O137" s="17"/>
      <c r="P137" s="17"/>
      <c r="Q137" s="17"/>
      <c r="R137" s="17"/>
      <c r="S137" s="17"/>
      <c r="T137" s="17"/>
      <c r="U137" s="17"/>
      <c r="V137" s="17"/>
      <c r="X137" s="17"/>
      <c r="Y137" s="17"/>
      <c r="Z137" s="17"/>
      <c r="AA137" s="17"/>
      <c r="AB137" s="17"/>
      <c r="AC137" s="17"/>
      <c r="AD137" s="17"/>
      <c r="AE137" s="17"/>
      <c r="AF137" s="17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</row>
    <row r="138" spans="1:61" x14ac:dyDescent="0.25">
      <c r="B138" s="7"/>
      <c r="D138" s="17"/>
      <c r="E138" s="17"/>
      <c r="F138" s="17"/>
      <c r="G138" s="17"/>
      <c r="H138" s="17"/>
      <c r="I138" s="17"/>
      <c r="J138" s="17"/>
      <c r="K138" s="17"/>
      <c r="L138" s="17"/>
      <c r="N138" s="17"/>
      <c r="O138" s="17"/>
      <c r="P138" s="17"/>
      <c r="Q138" s="17"/>
      <c r="R138" s="17"/>
      <c r="S138" s="17"/>
      <c r="T138" s="17"/>
      <c r="U138" s="17"/>
      <c r="V138" s="17"/>
      <c r="X138" s="17"/>
      <c r="Y138" s="17"/>
      <c r="Z138" s="17"/>
      <c r="AA138" s="17"/>
      <c r="AB138" s="17"/>
      <c r="AC138" s="17"/>
      <c r="AD138" s="17"/>
      <c r="AE138" s="17"/>
      <c r="AF138" s="17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</row>
    <row r="139" spans="1:61" x14ac:dyDescent="0.25">
      <c r="B139" s="7"/>
      <c r="D139" s="17"/>
      <c r="E139" s="17"/>
      <c r="F139" s="17"/>
      <c r="G139" s="17"/>
      <c r="H139" s="17"/>
      <c r="I139" s="17"/>
      <c r="J139" s="17"/>
      <c r="K139" s="17"/>
      <c r="L139" s="17"/>
      <c r="N139" s="17"/>
      <c r="O139" s="17"/>
      <c r="P139" s="17"/>
      <c r="Q139" s="17"/>
      <c r="R139" s="17"/>
      <c r="S139" s="17"/>
      <c r="T139" s="17"/>
      <c r="U139" s="17"/>
      <c r="V139" s="17"/>
      <c r="X139" s="17"/>
      <c r="Y139" s="17"/>
      <c r="Z139" s="17"/>
      <c r="AA139" s="17"/>
      <c r="AB139" s="17"/>
      <c r="AC139" s="17"/>
      <c r="AD139" s="17"/>
      <c r="AE139" s="17"/>
      <c r="AF139" s="17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</row>
    <row r="140" spans="1:61" x14ac:dyDescent="0.25">
      <c r="B140" s="7"/>
      <c r="D140" s="17"/>
      <c r="E140" s="17"/>
      <c r="F140" s="17"/>
      <c r="G140" s="17"/>
      <c r="H140" s="17"/>
      <c r="I140" s="17"/>
      <c r="J140" s="17"/>
      <c r="K140" s="17"/>
      <c r="L140" s="17"/>
      <c r="N140" s="17"/>
      <c r="O140" s="17"/>
      <c r="P140" s="17"/>
      <c r="Q140" s="17"/>
      <c r="R140" s="17"/>
      <c r="S140" s="17"/>
      <c r="T140" s="17"/>
      <c r="U140" s="17"/>
      <c r="V140" s="17"/>
      <c r="X140" s="17"/>
      <c r="Y140" s="17"/>
      <c r="Z140" s="17"/>
      <c r="AA140" s="17"/>
      <c r="AB140" s="17"/>
      <c r="AC140" s="17"/>
      <c r="AD140" s="17"/>
      <c r="AE140" s="17"/>
      <c r="AF140" s="17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</row>
    <row r="141" spans="1:61" x14ac:dyDescent="0.25">
      <c r="B141" s="7"/>
      <c r="D141" s="17"/>
      <c r="E141" s="17"/>
      <c r="F141" s="17"/>
      <c r="G141" s="17"/>
      <c r="H141" s="17"/>
      <c r="I141" s="17"/>
      <c r="J141" s="17"/>
      <c r="K141" s="17"/>
      <c r="L141" s="17"/>
      <c r="N141" s="17"/>
      <c r="O141" s="17"/>
      <c r="P141" s="17"/>
      <c r="Q141" s="17"/>
      <c r="R141" s="17"/>
      <c r="S141" s="17"/>
      <c r="T141" s="17"/>
      <c r="U141" s="17"/>
      <c r="V141" s="17"/>
      <c r="X141" s="17"/>
      <c r="Y141" s="17"/>
      <c r="Z141" s="17"/>
      <c r="AA141" s="17"/>
      <c r="AB141" s="17"/>
      <c r="AC141" s="17"/>
      <c r="AD141" s="17"/>
      <c r="AE141" s="17"/>
      <c r="AF141" s="17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</row>
    <row r="142" spans="1:61" x14ac:dyDescent="0.25">
      <c r="B142" s="7"/>
      <c r="D142" s="17"/>
      <c r="E142" s="17"/>
      <c r="F142" s="17"/>
      <c r="G142" s="17"/>
      <c r="H142" s="17"/>
      <c r="I142" s="17"/>
      <c r="J142" s="17"/>
      <c r="K142" s="17"/>
      <c r="L142" s="17"/>
      <c r="N142" s="17"/>
      <c r="O142" s="17"/>
      <c r="P142" s="17"/>
      <c r="Q142" s="17"/>
      <c r="R142" s="17"/>
      <c r="S142" s="17"/>
      <c r="T142" s="17"/>
      <c r="U142" s="17"/>
      <c r="V142" s="17"/>
      <c r="X142" s="17"/>
      <c r="Y142" s="17"/>
      <c r="Z142" s="17"/>
      <c r="AA142" s="17"/>
      <c r="AB142" s="17"/>
      <c r="AC142" s="17"/>
      <c r="AD142" s="17"/>
      <c r="AE142" s="17"/>
      <c r="AF142" s="17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</row>
    <row r="143" spans="1:61" x14ac:dyDescent="0.25">
      <c r="B143" s="7"/>
      <c r="D143" s="17"/>
      <c r="E143" s="17"/>
      <c r="F143" s="17"/>
      <c r="G143" s="17"/>
      <c r="H143" s="17"/>
      <c r="I143" s="17"/>
      <c r="J143" s="17"/>
      <c r="K143" s="17"/>
      <c r="L143" s="17"/>
      <c r="N143" s="17"/>
      <c r="O143" s="17"/>
      <c r="P143" s="17"/>
      <c r="Q143" s="17"/>
      <c r="R143" s="17"/>
      <c r="S143" s="17"/>
      <c r="T143" s="17"/>
      <c r="U143" s="17"/>
      <c r="V143" s="17"/>
      <c r="X143" s="17"/>
      <c r="Y143" s="17"/>
      <c r="Z143" s="17"/>
      <c r="AA143" s="17"/>
      <c r="AB143" s="17"/>
      <c r="AC143" s="17"/>
      <c r="AD143" s="17"/>
      <c r="AE143" s="17"/>
      <c r="AF143" s="17"/>
      <c r="AH143" s="134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  <c r="BI143" s="134"/>
    </row>
    <row r="144" spans="1:61" x14ac:dyDescent="0.25">
      <c r="B144" s="7"/>
      <c r="D144" s="17"/>
      <c r="E144" s="17"/>
      <c r="F144" s="17"/>
      <c r="G144" s="17"/>
      <c r="H144" s="17"/>
      <c r="I144" s="17"/>
      <c r="J144" s="17"/>
      <c r="K144" s="17"/>
      <c r="L144" s="17"/>
      <c r="N144" s="17"/>
      <c r="O144" s="17"/>
      <c r="P144" s="17"/>
      <c r="Q144" s="17"/>
      <c r="R144" s="17"/>
      <c r="S144" s="17"/>
      <c r="T144" s="17"/>
      <c r="U144" s="17"/>
      <c r="V144" s="17"/>
      <c r="X144" s="17"/>
      <c r="Y144" s="17"/>
      <c r="Z144" s="17"/>
      <c r="AA144" s="17"/>
      <c r="AB144" s="17"/>
      <c r="AC144" s="17"/>
      <c r="AD144" s="17"/>
      <c r="AE144" s="17"/>
      <c r="AF144" s="17"/>
      <c r="AH144" s="134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</row>
    <row r="145" spans="2:61" x14ac:dyDescent="0.25">
      <c r="B145" s="7"/>
      <c r="D145" s="17"/>
      <c r="E145" s="17"/>
      <c r="F145" s="17"/>
      <c r="G145" s="17"/>
      <c r="H145" s="17"/>
      <c r="I145" s="17"/>
      <c r="J145" s="17"/>
      <c r="K145" s="17"/>
      <c r="L145" s="17"/>
      <c r="N145" s="17"/>
      <c r="O145" s="17"/>
      <c r="P145" s="17"/>
      <c r="Q145" s="17"/>
      <c r="R145" s="17"/>
      <c r="S145" s="17"/>
      <c r="T145" s="17"/>
      <c r="U145" s="17"/>
      <c r="V145" s="17"/>
      <c r="X145" s="17"/>
      <c r="Y145" s="17"/>
      <c r="Z145" s="17"/>
      <c r="AA145" s="17"/>
      <c r="AB145" s="17"/>
      <c r="AC145" s="17"/>
      <c r="AD145" s="17"/>
      <c r="AE145" s="17"/>
      <c r="AF145" s="17"/>
      <c r="AH145" s="134"/>
      <c r="AI145" s="134"/>
      <c r="AJ145" s="134"/>
      <c r="AK145" s="134"/>
      <c r="AL145" s="134"/>
      <c r="AM145" s="134"/>
      <c r="AN145" s="134"/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H145" s="134"/>
      <c r="BI145" s="134"/>
    </row>
    <row r="146" spans="2:61" x14ac:dyDescent="0.25">
      <c r="B146" s="7"/>
      <c r="D146" s="17"/>
      <c r="E146" s="17"/>
      <c r="F146" s="17"/>
      <c r="G146" s="17"/>
      <c r="H146" s="17"/>
      <c r="I146" s="17"/>
      <c r="J146" s="17"/>
      <c r="K146" s="17"/>
      <c r="L146" s="17"/>
      <c r="N146" s="17"/>
      <c r="O146" s="17"/>
      <c r="P146" s="17"/>
      <c r="Q146" s="17"/>
      <c r="R146" s="17"/>
      <c r="S146" s="17"/>
      <c r="T146" s="17"/>
      <c r="U146" s="17"/>
      <c r="V146" s="17"/>
      <c r="X146" s="17"/>
      <c r="Y146" s="17"/>
      <c r="Z146" s="17"/>
      <c r="AA146" s="17"/>
      <c r="AB146" s="17"/>
      <c r="AC146" s="17"/>
      <c r="AD146" s="17"/>
      <c r="AE146" s="17"/>
      <c r="AF146" s="17"/>
      <c r="AH146" s="134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  <c r="BG146" s="134"/>
      <c r="BH146" s="134"/>
      <c r="BI146" s="134"/>
    </row>
    <row r="147" spans="2:61" x14ac:dyDescent="0.25">
      <c r="B147" s="7"/>
      <c r="D147" s="17"/>
      <c r="E147" s="17"/>
      <c r="F147" s="17"/>
      <c r="G147" s="17"/>
      <c r="H147" s="17"/>
      <c r="I147" s="17"/>
      <c r="J147" s="17"/>
      <c r="K147" s="17"/>
      <c r="L147" s="17"/>
      <c r="N147" s="17"/>
      <c r="O147" s="17"/>
      <c r="P147" s="17"/>
      <c r="Q147" s="17"/>
      <c r="R147" s="17"/>
      <c r="S147" s="17"/>
      <c r="T147" s="17"/>
      <c r="U147" s="17"/>
      <c r="V147" s="17"/>
      <c r="X147" s="17"/>
      <c r="Y147" s="17"/>
      <c r="Z147" s="17"/>
      <c r="AA147" s="17"/>
      <c r="AB147" s="17"/>
      <c r="AC147" s="17"/>
      <c r="AD147" s="17"/>
      <c r="AE147" s="17"/>
      <c r="AF147" s="17"/>
      <c r="AH147" s="134"/>
      <c r="AI147" s="134"/>
      <c r="AJ147" s="134"/>
      <c r="AK147" s="134"/>
      <c r="AL147" s="134"/>
      <c r="AM147" s="134"/>
      <c r="AN147" s="134"/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G147" s="134"/>
      <c r="BH147" s="134"/>
      <c r="BI147" s="134"/>
    </row>
    <row r="148" spans="2:61" x14ac:dyDescent="0.25">
      <c r="B148" s="7"/>
      <c r="D148" s="17"/>
      <c r="E148" s="17"/>
      <c r="F148" s="17"/>
      <c r="G148" s="17"/>
      <c r="H148" s="17"/>
      <c r="I148" s="17"/>
      <c r="J148" s="17"/>
      <c r="K148" s="17"/>
      <c r="L148" s="17"/>
      <c r="N148" s="17"/>
      <c r="O148" s="17"/>
      <c r="P148" s="17"/>
      <c r="Q148" s="17"/>
      <c r="R148" s="17"/>
      <c r="S148" s="17"/>
      <c r="T148" s="17"/>
      <c r="U148" s="17"/>
      <c r="V148" s="17"/>
      <c r="X148" s="17"/>
      <c r="Y148" s="17"/>
      <c r="Z148" s="17"/>
      <c r="AA148" s="17"/>
      <c r="AB148" s="17"/>
      <c r="AC148" s="17"/>
      <c r="AD148" s="17"/>
      <c r="AE148" s="17"/>
      <c r="AF148" s="17"/>
      <c r="AH148" s="134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4"/>
      <c r="BF148" s="134"/>
      <c r="BG148" s="134"/>
      <c r="BH148" s="134"/>
      <c r="BI148" s="134"/>
    </row>
    <row r="149" spans="2:61" x14ac:dyDescent="0.25">
      <c r="B149" s="7"/>
      <c r="D149" s="17"/>
      <c r="E149" s="17"/>
      <c r="F149" s="17"/>
      <c r="G149" s="17"/>
      <c r="H149" s="17"/>
      <c r="I149" s="17"/>
      <c r="J149" s="17"/>
      <c r="K149" s="17"/>
      <c r="L149" s="17"/>
      <c r="N149" s="17"/>
      <c r="O149" s="17"/>
      <c r="P149" s="17"/>
      <c r="Q149" s="17"/>
      <c r="R149" s="17"/>
      <c r="S149" s="17"/>
      <c r="T149" s="17"/>
      <c r="U149" s="17"/>
      <c r="V149" s="17"/>
      <c r="X149" s="17"/>
      <c r="Y149" s="17"/>
      <c r="Z149" s="17"/>
      <c r="AA149" s="17"/>
      <c r="AB149" s="17"/>
      <c r="AC149" s="17"/>
      <c r="AD149" s="17"/>
      <c r="AE149" s="17"/>
      <c r="AF149" s="17"/>
      <c r="AH149" s="134"/>
      <c r="AI149" s="134"/>
      <c r="AJ149" s="134"/>
      <c r="AK149" s="134"/>
      <c r="AL149" s="134"/>
      <c r="AM149" s="134"/>
      <c r="AN149" s="134"/>
      <c r="AO149" s="134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  <c r="BD149" s="134"/>
      <c r="BE149" s="134"/>
      <c r="BF149" s="134"/>
      <c r="BG149" s="134"/>
      <c r="BH149" s="134"/>
      <c r="BI149" s="134"/>
    </row>
    <row r="150" spans="2:61" x14ac:dyDescent="0.25">
      <c r="B150" s="7"/>
      <c r="D150" s="17"/>
      <c r="E150" s="17"/>
      <c r="F150" s="17"/>
      <c r="G150" s="17"/>
      <c r="H150" s="17"/>
      <c r="I150" s="17"/>
      <c r="J150" s="17"/>
      <c r="K150" s="17"/>
      <c r="L150" s="17"/>
      <c r="N150" s="17"/>
      <c r="O150" s="17"/>
      <c r="P150" s="17"/>
      <c r="Q150" s="17"/>
      <c r="R150" s="17"/>
      <c r="S150" s="17"/>
      <c r="T150" s="17"/>
      <c r="U150" s="17"/>
      <c r="V150" s="17"/>
      <c r="X150" s="17"/>
      <c r="Y150" s="17"/>
      <c r="Z150" s="17"/>
      <c r="AA150" s="17"/>
      <c r="AB150" s="17"/>
      <c r="AC150" s="17"/>
      <c r="AD150" s="17"/>
      <c r="AE150" s="17"/>
      <c r="AF150" s="17"/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  <c r="BI150" s="134"/>
    </row>
    <row r="151" spans="2:61" x14ac:dyDescent="0.25">
      <c r="B151" s="7"/>
      <c r="D151" s="17"/>
      <c r="E151" s="17"/>
      <c r="F151" s="17"/>
      <c r="G151" s="17"/>
      <c r="H151" s="17"/>
      <c r="I151" s="17"/>
      <c r="J151" s="17"/>
      <c r="K151" s="17"/>
      <c r="L151" s="17"/>
      <c r="N151" s="17"/>
      <c r="O151" s="17"/>
      <c r="P151" s="17"/>
      <c r="Q151" s="17"/>
      <c r="R151" s="17"/>
      <c r="S151" s="17"/>
      <c r="T151" s="17"/>
      <c r="U151" s="17"/>
      <c r="V151" s="17"/>
      <c r="X151" s="17"/>
      <c r="Y151" s="17"/>
      <c r="Z151" s="17"/>
      <c r="AA151" s="17"/>
      <c r="AB151" s="17"/>
      <c r="AC151" s="17"/>
      <c r="AD151" s="17"/>
      <c r="AE151" s="17"/>
      <c r="AF151" s="17"/>
      <c r="AH151" s="134"/>
      <c r="AI151" s="134"/>
      <c r="AJ151" s="134"/>
      <c r="AK151" s="134"/>
      <c r="AL151" s="134"/>
      <c r="AM151" s="134"/>
      <c r="AN151" s="134"/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4"/>
      <c r="BF151" s="134"/>
      <c r="BG151" s="134"/>
      <c r="BH151" s="134"/>
      <c r="BI151" s="134"/>
    </row>
    <row r="152" spans="2:61" x14ac:dyDescent="0.25">
      <c r="B152" s="7"/>
      <c r="D152" s="17"/>
      <c r="E152" s="17"/>
      <c r="F152" s="17"/>
      <c r="G152" s="17"/>
      <c r="H152" s="17"/>
      <c r="I152" s="17"/>
      <c r="J152" s="17"/>
      <c r="K152" s="17"/>
      <c r="L152" s="17"/>
      <c r="N152" s="17"/>
      <c r="O152" s="17"/>
      <c r="P152" s="17"/>
      <c r="Q152" s="17"/>
      <c r="R152" s="17"/>
      <c r="S152" s="17"/>
      <c r="T152" s="17"/>
      <c r="U152" s="17"/>
      <c r="V152" s="17"/>
      <c r="X152" s="17"/>
      <c r="Y152" s="17"/>
      <c r="Z152" s="17"/>
      <c r="AA152" s="17"/>
      <c r="AB152" s="17"/>
      <c r="AC152" s="17"/>
      <c r="AD152" s="17"/>
      <c r="AE152" s="17"/>
      <c r="AF152" s="17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  <c r="BI152" s="134"/>
    </row>
    <row r="153" spans="2:61" x14ac:dyDescent="0.25">
      <c r="B153" s="7"/>
      <c r="D153" s="17"/>
      <c r="E153" s="17"/>
      <c r="F153" s="17"/>
      <c r="G153" s="17"/>
      <c r="H153" s="17"/>
      <c r="I153" s="17"/>
      <c r="J153" s="17"/>
      <c r="K153" s="17"/>
      <c r="L153" s="17"/>
      <c r="N153" s="17"/>
      <c r="O153" s="17"/>
      <c r="P153" s="17"/>
      <c r="Q153" s="17"/>
      <c r="R153" s="17"/>
      <c r="S153" s="17"/>
      <c r="T153" s="17"/>
      <c r="U153" s="17"/>
      <c r="V153" s="17"/>
      <c r="X153" s="17"/>
      <c r="Y153" s="17"/>
      <c r="Z153" s="17"/>
      <c r="AA153" s="17"/>
      <c r="AB153" s="17"/>
      <c r="AC153" s="17"/>
      <c r="AD153" s="17"/>
      <c r="AE153" s="17"/>
      <c r="AF153" s="17"/>
      <c r="AH153" s="134"/>
      <c r="AI153" s="134"/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G153" s="134"/>
      <c r="BH153" s="134"/>
      <c r="BI153" s="134"/>
    </row>
    <row r="154" spans="2:61" x14ac:dyDescent="0.25">
      <c r="B154" s="7"/>
      <c r="D154" s="17"/>
      <c r="E154" s="17"/>
      <c r="F154" s="17"/>
      <c r="G154" s="17"/>
      <c r="H154" s="17"/>
      <c r="I154" s="17"/>
      <c r="J154" s="17"/>
      <c r="K154" s="17"/>
      <c r="L154" s="17"/>
      <c r="N154" s="17"/>
      <c r="O154" s="17"/>
      <c r="P154" s="17"/>
      <c r="Q154" s="17"/>
      <c r="R154" s="17"/>
      <c r="S154" s="17"/>
      <c r="T154" s="17"/>
      <c r="U154" s="17"/>
      <c r="V154" s="17"/>
      <c r="X154" s="17"/>
      <c r="Y154" s="17"/>
      <c r="Z154" s="17"/>
      <c r="AA154" s="17"/>
      <c r="AB154" s="17"/>
      <c r="AC154" s="17"/>
      <c r="AD154" s="17"/>
      <c r="AE154" s="17"/>
      <c r="AF154" s="17"/>
      <c r="AH154" s="134"/>
      <c r="AI154" s="134"/>
      <c r="AJ154" s="134"/>
      <c r="AK154" s="134"/>
      <c r="AL154" s="134"/>
      <c r="AM154" s="134"/>
      <c r="AN154" s="134"/>
      <c r="AO154" s="134"/>
      <c r="AP154" s="134"/>
      <c r="AQ154" s="134"/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  <c r="BD154" s="134"/>
      <c r="BE154" s="134"/>
      <c r="BF154" s="134"/>
      <c r="BG154" s="134"/>
      <c r="BH154" s="134"/>
      <c r="BI154" s="134"/>
    </row>
    <row r="155" spans="2:61" x14ac:dyDescent="0.25">
      <c r="B155" s="7"/>
      <c r="D155" s="17"/>
      <c r="E155" s="17"/>
      <c r="F155" s="17"/>
      <c r="G155" s="17"/>
      <c r="H155" s="17"/>
      <c r="I155" s="17"/>
      <c r="J155" s="17"/>
      <c r="K155" s="17"/>
      <c r="L155" s="17"/>
      <c r="N155" s="17"/>
      <c r="O155" s="17"/>
      <c r="P155" s="17"/>
      <c r="Q155" s="17"/>
      <c r="R155" s="17"/>
      <c r="S155" s="17"/>
      <c r="T155" s="17"/>
      <c r="U155" s="17"/>
      <c r="V155" s="17"/>
      <c r="X155" s="17"/>
      <c r="Y155" s="17"/>
      <c r="Z155" s="17"/>
      <c r="AA155" s="17"/>
      <c r="AB155" s="17"/>
      <c r="AC155" s="17"/>
      <c r="AD155" s="17"/>
      <c r="AE155" s="17"/>
      <c r="AF155" s="17"/>
      <c r="AH155" s="134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  <c r="BI155" s="134"/>
    </row>
    <row r="156" spans="2:61" x14ac:dyDescent="0.25">
      <c r="B156" s="7"/>
      <c r="D156" s="17"/>
      <c r="E156" s="17"/>
      <c r="F156" s="17"/>
      <c r="G156" s="17"/>
      <c r="H156" s="17"/>
      <c r="I156" s="17"/>
      <c r="J156" s="17"/>
      <c r="K156" s="17"/>
      <c r="L156" s="17"/>
      <c r="N156" s="17"/>
      <c r="O156" s="17"/>
      <c r="P156" s="17"/>
      <c r="Q156" s="17"/>
      <c r="R156" s="17"/>
      <c r="S156" s="17"/>
      <c r="T156" s="17"/>
      <c r="U156" s="17"/>
      <c r="V156" s="17"/>
      <c r="X156" s="17"/>
      <c r="Y156" s="17"/>
      <c r="Z156" s="17"/>
      <c r="AA156" s="17"/>
      <c r="AB156" s="17"/>
      <c r="AC156" s="17"/>
      <c r="AD156" s="17"/>
      <c r="AE156" s="17"/>
      <c r="AF156" s="17"/>
      <c r="AH156" s="134"/>
      <c r="AI156" s="134"/>
      <c r="AJ156" s="134"/>
      <c r="AK156" s="134"/>
      <c r="AL156" s="134"/>
      <c r="AM156" s="134"/>
      <c r="AN156" s="134"/>
      <c r="AO156" s="134"/>
      <c r="AP156" s="134"/>
      <c r="AQ156" s="134"/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4"/>
      <c r="BC156" s="134"/>
      <c r="BD156" s="134"/>
      <c r="BE156" s="134"/>
      <c r="BF156" s="134"/>
      <c r="BG156" s="134"/>
      <c r="BH156" s="134"/>
      <c r="BI156" s="134"/>
    </row>
    <row r="157" spans="2:61" x14ac:dyDescent="0.25">
      <c r="B157" s="7"/>
      <c r="D157" s="17"/>
      <c r="E157" s="17"/>
      <c r="F157" s="17"/>
      <c r="G157" s="17"/>
      <c r="H157" s="17"/>
      <c r="I157" s="17"/>
      <c r="J157" s="17"/>
      <c r="K157" s="17"/>
      <c r="L157" s="17"/>
      <c r="N157" s="17"/>
      <c r="O157" s="17"/>
      <c r="P157" s="17"/>
      <c r="Q157" s="17"/>
      <c r="R157" s="17"/>
      <c r="S157" s="17"/>
      <c r="T157" s="17"/>
      <c r="U157" s="17"/>
      <c r="V157" s="17"/>
      <c r="X157" s="17"/>
      <c r="Y157" s="17"/>
      <c r="Z157" s="17"/>
      <c r="AA157" s="17"/>
      <c r="AB157" s="17"/>
      <c r="AC157" s="17"/>
      <c r="AD157" s="17"/>
      <c r="AE157" s="17"/>
      <c r="AF157" s="17"/>
      <c r="AH157" s="134"/>
      <c r="AI157" s="134"/>
      <c r="AJ157" s="134"/>
      <c r="AK157" s="134"/>
      <c r="AL157" s="134"/>
      <c r="AM157" s="134"/>
      <c r="AN157" s="134"/>
      <c r="AO157" s="134"/>
      <c r="AP157" s="134"/>
      <c r="AQ157" s="134"/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  <c r="BD157" s="134"/>
      <c r="BE157" s="134"/>
      <c r="BF157" s="134"/>
      <c r="BG157" s="134"/>
      <c r="BH157" s="134"/>
      <c r="BI157" s="134"/>
    </row>
    <row r="158" spans="2:61" x14ac:dyDescent="0.25">
      <c r="B158" s="7"/>
      <c r="D158" s="17"/>
      <c r="E158" s="17"/>
      <c r="F158" s="17"/>
      <c r="G158" s="17"/>
      <c r="H158" s="17"/>
      <c r="I158" s="17"/>
      <c r="J158" s="17"/>
      <c r="K158" s="17"/>
      <c r="L158" s="17"/>
      <c r="N158" s="17"/>
      <c r="O158" s="17"/>
      <c r="P158" s="17"/>
      <c r="Q158" s="17"/>
      <c r="R158" s="17"/>
      <c r="S158" s="17"/>
      <c r="T158" s="17"/>
      <c r="U158" s="17"/>
      <c r="V158" s="17"/>
      <c r="X158" s="17"/>
      <c r="Y158" s="17"/>
      <c r="Z158" s="17"/>
      <c r="AA158" s="17"/>
      <c r="AB158" s="17"/>
      <c r="AC158" s="17"/>
      <c r="AD158" s="17"/>
      <c r="AE158" s="17"/>
      <c r="AF158" s="17"/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  <c r="BI158" s="134"/>
    </row>
    <row r="159" spans="2:61" x14ac:dyDescent="0.25">
      <c r="B159" s="7"/>
      <c r="D159" s="17"/>
      <c r="E159" s="17"/>
      <c r="F159" s="17"/>
      <c r="G159" s="17"/>
      <c r="H159" s="17"/>
      <c r="I159" s="17"/>
      <c r="J159" s="17"/>
      <c r="K159" s="17"/>
      <c r="L159" s="17"/>
      <c r="N159" s="17"/>
      <c r="O159" s="17"/>
      <c r="P159" s="17"/>
      <c r="Q159" s="17"/>
      <c r="R159" s="17"/>
      <c r="S159" s="17"/>
      <c r="T159" s="17"/>
      <c r="U159" s="17"/>
      <c r="V159" s="17"/>
      <c r="X159" s="17"/>
      <c r="Y159" s="17"/>
      <c r="Z159" s="17"/>
      <c r="AA159" s="17"/>
      <c r="AB159" s="17"/>
      <c r="AC159" s="17"/>
      <c r="AD159" s="17"/>
      <c r="AE159" s="17"/>
      <c r="AF159" s="17"/>
      <c r="AH159" s="134"/>
      <c r="AI159" s="134"/>
      <c r="AJ159" s="134"/>
      <c r="AK159" s="134"/>
      <c r="AL159" s="134"/>
      <c r="AM159" s="134"/>
      <c r="AN159" s="134"/>
      <c r="AO159" s="134"/>
      <c r="AP159" s="134"/>
      <c r="AQ159" s="134"/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  <c r="BD159" s="134"/>
      <c r="BE159" s="134"/>
      <c r="BF159" s="134"/>
      <c r="BG159" s="134"/>
      <c r="BH159" s="134"/>
      <c r="BI159" s="134"/>
    </row>
    <row r="160" spans="2:61" x14ac:dyDescent="0.25">
      <c r="B160" s="7"/>
      <c r="D160" s="17"/>
      <c r="E160" s="17"/>
      <c r="F160" s="17"/>
      <c r="G160" s="17"/>
      <c r="H160" s="17"/>
      <c r="I160" s="17"/>
      <c r="J160" s="17"/>
      <c r="K160" s="17"/>
      <c r="L160" s="17"/>
      <c r="N160" s="17"/>
      <c r="O160" s="17"/>
      <c r="P160" s="17"/>
      <c r="Q160" s="17"/>
      <c r="R160" s="17"/>
      <c r="S160" s="17"/>
      <c r="T160" s="17"/>
      <c r="U160" s="17"/>
      <c r="V160" s="17"/>
      <c r="X160" s="17"/>
      <c r="Y160" s="17"/>
      <c r="Z160" s="17"/>
      <c r="AA160" s="17"/>
      <c r="AB160" s="17"/>
      <c r="AC160" s="17"/>
      <c r="AD160" s="17"/>
      <c r="AE160" s="17"/>
      <c r="AF160" s="17"/>
      <c r="AH160" s="134"/>
      <c r="AI160" s="134"/>
      <c r="AJ160" s="134"/>
      <c r="AK160" s="134"/>
      <c r="AL160" s="134"/>
      <c r="AM160" s="134"/>
      <c r="AN160" s="134"/>
      <c r="AO160" s="134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  <c r="BD160" s="134"/>
      <c r="BE160" s="134"/>
      <c r="BF160" s="134"/>
      <c r="BG160" s="134"/>
      <c r="BH160" s="134"/>
      <c r="BI160" s="134"/>
    </row>
    <row r="161" spans="2:61" x14ac:dyDescent="0.25">
      <c r="B161" s="7"/>
      <c r="D161" s="17"/>
      <c r="E161" s="17"/>
      <c r="F161" s="17"/>
      <c r="G161" s="17"/>
      <c r="H161" s="17"/>
      <c r="I161" s="17"/>
      <c r="J161" s="17"/>
      <c r="K161" s="17"/>
      <c r="L161" s="17"/>
      <c r="N161" s="17"/>
      <c r="O161" s="17"/>
      <c r="P161" s="17"/>
      <c r="Q161" s="17"/>
      <c r="R161" s="17"/>
      <c r="S161" s="17"/>
      <c r="T161" s="17"/>
      <c r="U161" s="17"/>
      <c r="V161" s="17"/>
      <c r="X161" s="17"/>
      <c r="Y161" s="17"/>
      <c r="Z161" s="17"/>
      <c r="AA161" s="17"/>
      <c r="AB161" s="17"/>
      <c r="AC161" s="17"/>
      <c r="AD161" s="17"/>
      <c r="AE161" s="17"/>
      <c r="AF161" s="17"/>
      <c r="AH161" s="134"/>
      <c r="AI161" s="134"/>
      <c r="AJ161" s="134"/>
      <c r="AK161" s="134"/>
      <c r="AL161" s="134"/>
      <c r="AM161" s="134"/>
      <c r="AN161" s="134"/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G161" s="134"/>
      <c r="BH161" s="134"/>
      <c r="BI161" s="134"/>
    </row>
    <row r="162" spans="2:61" x14ac:dyDescent="0.25">
      <c r="B162" s="7"/>
      <c r="D162" s="17"/>
      <c r="E162" s="17"/>
      <c r="F162" s="17"/>
      <c r="G162" s="17"/>
      <c r="H162" s="17"/>
      <c r="I162" s="17"/>
      <c r="J162" s="17"/>
      <c r="K162" s="17"/>
      <c r="L162" s="17"/>
      <c r="N162" s="17"/>
      <c r="O162" s="17"/>
      <c r="P162" s="17"/>
      <c r="Q162" s="17"/>
      <c r="R162" s="17"/>
      <c r="S162" s="17"/>
      <c r="T162" s="17"/>
      <c r="U162" s="17"/>
      <c r="V162" s="17"/>
      <c r="X162" s="17"/>
      <c r="Y162" s="17"/>
      <c r="Z162" s="17"/>
      <c r="AA162" s="17"/>
      <c r="AB162" s="17"/>
      <c r="AC162" s="17"/>
      <c r="AD162" s="17"/>
      <c r="AE162" s="17"/>
      <c r="AF162" s="17"/>
      <c r="AH162" s="134"/>
      <c r="AI162" s="134"/>
      <c r="AJ162" s="134"/>
      <c r="AK162" s="134"/>
      <c r="AL162" s="134"/>
      <c r="AM162" s="134"/>
      <c r="AN162" s="134"/>
      <c r="AO162" s="134"/>
      <c r="AP162" s="134"/>
      <c r="AQ162" s="134"/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G162" s="134"/>
      <c r="BH162" s="134"/>
      <c r="BI162" s="134"/>
    </row>
    <row r="163" spans="2:61" x14ac:dyDescent="0.25">
      <c r="B163" s="7"/>
      <c r="AH163" s="134"/>
      <c r="AI163" s="134"/>
      <c r="AJ163" s="134"/>
      <c r="AK163" s="134"/>
      <c r="AL163" s="134"/>
      <c r="AM163" s="134"/>
      <c r="AN163" s="134"/>
      <c r="AO163" s="134"/>
      <c r="AP163" s="134"/>
      <c r="AQ163" s="134"/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G163" s="134"/>
      <c r="BH163" s="134"/>
      <c r="BI163" s="134"/>
    </row>
    <row r="164" spans="2:61" x14ac:dyDescent="0.25">
      <c r="B164" s="7"/>
      <c r="AH164" s="134"/>
      <c r="AI164" s="134"/>
      <c r="AJ164" s="134"/>
      <c r="AK164" s="134"/>
      <c r="AL164" s="134"/>
      <c r="AM164" s="134"/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</row>
    <row r="165" spans="2:61" x14ac:dyDescent="0.25">
      <c r="B165" s="7"/>
      <c r="AH165" s="134"/>
      <c r="AI165" s="134"/>
      <c r="AJ165" s="134"/>
      <c r="AK165" s="134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  <c r="BD165" s="134"/>
      <c r="BE165" s="134"/>
      <c r="BF165" s="134"/>
      <c r="BG165" s="134"/>
      <c r="BH165" s="134"/>
      <c r="BI165" s="134"/>
    </row>
    <row r="166" spans="2:61" x14ac:dyDescent="0.25">
      <c r="B166" s="7"/>
      <c r="AH166" s="134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  <c r="BI166" s="134"/>
    </row>
    <row r="167" spans="2:61" x14ac:dyDescent="0.25">
      <c r="B167" s="7"/>
      <c r="AH167" s="134"/>
      <c r="AI167" s="134"/>
      <c r="AJ167" s="134"/>
      <c r="AK167" s="134"/>
      <c r="AL167" s="134"/>
      <c r="AM167" s="134"/>
      <c r="AN167" s="134"/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G167" s="134"/>
      <c r="BH167" s="134"/>
      <c r="BI167" s="134"/>
    </row>
    <row r="168" spans="2:61" x14ac:dyDescent="0.25">
      <c r="B168" s="7"/>
      <c r="AH168" s="134"/>
      <c r="AI168" s="134"/>
      <c r="AJ168" s="134"/>
      <c r="AK168" s="134"/>
      <c r="AL168" s="134"/>
      <c r="AM168" s="134"/>
      <c r="AN168" s="134"/>
      <c r="AO168" s="134"/>
      <c r="AP168" s="134"/>
      <c r="AQ168" s="134"/>
      <c r="AR168" s="134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  <c r="BD168" s="134"/>
      <c r="BE168" s="134"/>
      <c r="BF168" s="134"/>
      <c r="BG168" s="134"/>
      <c r="BH168" s="134"/>
      <c r="BI168" s="134"/>
    </row>
    <row r="169" spans="2:61" x14ac:dyDescent="0.25">
      <c r="B169" s="7"/>
      <c r="AH169" s="134"/>
      <c r="AI169" s="134"/>
      <c r="AJ169" s="134"/>
      <c r="AK169" s="134"/>
      <c r="AL169" s="134"/>
      <c r="AM169" s="134"/>
      <c r="AN169" s="134"/>
      <c r="AO169" s="134"/>
      <c r="AP169" s="134"/>
      <c r="AQ169" s="134"/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  <c r="BD169" s="134"/>
      <c r="BE169" s="134"/>
      <c r="BF169" s="134"/>
      <c r="BG169" s="134"/>
      <c r="BH169" s="134"/>
      <c r="BI169" s="134"/>
    </row>
    <row r="170" spans="2:61" x14ac:dyDescent="0.25">
      <c r="B170" s="7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  <c r="BD170" s="134"/>
      <c r="BE170" s="134"/>
      <c r="BF170" s="134"/>
      <c r="BG170" s="134"/>
      <c r="BH170" s="134"/>
      <c r="BI170" s="134"/>
    </row>
    <row r="171" spans="2:61" x14ac:dyDescent="0.25">
      <c r="B171" s="7"/>
      <c r="AH171" s="134"/>
      <c r="AI171" s="134"/>
      <c r="AJ171" s="134"/>
      <c r="AK171" s="134"/>
      <c r="AL171" s="134"/>
      <c r="AM171" s="134"/>
      <c r="AN171" s="134"/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4"/>
      <c r="BE171" s="134"/>
      <c r="BF171" s="134"/>
      <c r="BG171" s="134"/>
      <c r="BH171" s="134"/>
      <c r="BI171" s="134"/>
    </row>
    <row r="172" spans="2:61" x14ac:dyDescent="0.25">
      <c r="B172" s="7"/>
      <c r="AH172" s="134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  <c r="BD172" s="134"/>
      <c r="BE172" s="134"/>
      <c r="BF172" s="134"/>
      <c r="BG172" s="134"/>
      <c r="BH172" s="134"/>
      <c r="BI172" s="134"/>
    </row>
    <row r="173" spans="2:61" x14ac:dyDescent="0.25">
      <c r="B173" s="7"/>
      <c r="AH173" s="134"/>
      <c r="AI173" s="134"/>
      <c r="AJ173" s="134"/>
      <c r="AK173" s="134"/>
      <c r="AL173" s="134"/>
      <c r="AM173" s="134"/>
      <c r="AN173" s="134"/>
      <c r="AO173" s="134"/>
      <c r="AP173" s="134"/>
      <c r="AQ173" s="134"/>
      <c r="AR173" s="134"/>
      <c r="AS173" s="134"/>
      <c r="AT173" s="134"/>
      <c r="AU173" s="134"/>
      <c r="AV173" s="134"/>
      <c r="AW173" s="134"/>
      <c r="AX173" s="134"/>
      <c r="AY173" s="134"/>
      <c r="AZ173" s="134"/>
      <c r="BA173" s="134"/>
      <c r="BB173" s="134"/>
      <c r="BC173" s="134"/>
      <c r="BD173" s="134"/>
      <c r="BE173" s="134"/>
      <c r="BF173" s="134"/>
      <c r="BG173" s="134"/>
      <c r="BH173" s="134"/>
      <c r="BI173" s="134"/>
    </row>
    <row r="174" spans="2:61" x14ac:dyDescent="0.25">
      <c r="B174" s="7"/>
      <c r="AH174" s="134"/>
      <c r="AI174" s="134"/>
      <c r="AJ174" s="134"/>
      <c r="AK174" s="134"/>
      <c r="AL174" s="134"/>
      <c r="AM174" s="134"/>
      <c r="AN174" s="134"/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4"/>
      <c r="BE174" s="134"/>
      <c r="BF174" s="134"/>
      <c r="BG174" s="134"/>
      <c r="BH174" s="134"/>
      <c r="BI174" s="134"/>
    </row>
    <row r="175" spans="2:61" x14ac:dyDescent="0.25">
      <c r="B175" s="7"/>
      <c r="AH175" s="134"/>
      <c r="AI175" s="134"/>
      <c r="AJ175" s="134"/>
      <c r="AK175" s="134"/>
      <c r="AL175" s="134"/>
      <c r="AM175" s="134"/>
      <c r="AN175" s="134"/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34"/>
      <c r="BE175" s="134"/>
      <c r="BF175" s="134"/>
      <c r="BG175" s="134"/>
      <c r="BH175" s="134"/>
      <c r="BI175" s="134"/>
    </row>
    <row r="176" spans="2:61" x14ac:dyDescent="0.25">
      <c r="B176" s="7"/>
      <c r="AH176" s="134"/>
      <c r="AI176" s="134"/>
      <c r="AJ176" s="134"/>
      <c r="AK176" s="134"/>
      <c r="AL176" s="134"/>
      <c r="AM176" s="134"/>
      <c r="AN176" s="134"/>
      <c r="AO176" s="134"/>
      <c r="AP176" s="134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34"/>
      <c r="BE176" s="134"/>
      <c r="BF176" s="134"/>
      <c r="BG176" s="134"/>
      <c r="BH176" s="134"/>
      <c r="BI176" s="134"/>
    </row>
    <row r="177" spans="2:61" x14ac:dyDescent="0.25">
      <c r="B177" s="7"/>
      <c r="AH177" s="134"/>
      <c r="AI177" s="134"/>
      <c r="AJ177" s="134"/>
      <c r="AK177" s="134"/>
      <c r="AL177" s="134"/>
      <c r="AM177" s="134"/>
      <c r="AN177" s="134"/>
      <c r="AO177" s="134"/>
      <c r="AP177" s="134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34"/>
      <c r="BE177" s="134"/>
      <c r="BF177" s="134"/>
      <c r="BG177" s="134"/>
      <c r="BH177" s="134"/>
      <c r="BI177" s="134"/>
    </row>
    <row r="178" spans="2:61" x14ac:dyDescent="0.25">
      <c r="B178" s="7"/>
      <c r="AH178" s="134"/>
      <c r="AI178" s="134"/>
      <c r="AJ178" s="134"/>
      <c r="AK178" s="134"/>
      <c r="AL178" s="134"/>
      <c r="AM178" s="134"/>
      <c r="AN178" s="134"/>
      <c r="AO178" s="134"/>
      <c r="AP178" s="134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34"/>
      <c r="BE178" s="134"/>
      <c r="BF178" s="134"/>
      <c r="BG178" s="134"/>
      <c r="BH178" s="134"/>
      <c r="BI178" s="134"/>
    </row>
    <row r="179" spans="2:61" x14ac:dyDescent="0.25">
      <c r="B179" s="7"/>
      <c r="AH179" s="134"/>
      <c r="AI179" s="134"/>
      <c r="AJ179" s="134"/>
      <c r="AK179" s="134"/>
      <c r="AL179" s="134"/>
      <c r="AM179" s="134"/>
      <c r="AN179" s="134"/>
      <c r="AO179" s="134"/>
      <c r="AP179" s="134"/>
      <c r="AQ179" s="134"/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  <c r="BD179" s="134"/>
      <c r="BE179" s="134"/>
      <c r="BF179" s="134"/>
      <c r="BG179" s="134"/>
      <c r="BH179" s="134"/>
      <c r="BI179" s="134"/>
    </row>
    <row r="180" spans="2:61" x14ac:dyDescent="0.25">
      <c r="B180" s="7"/>
      <c r="AH180" s="134"/>
      <c r="AI180" s="134"/>
      <c r="AJ180" s="134"/>
      <c r="AK180" s="134"/>
      <c r="AL180" s="134"/>
      <c r="AM180" s="134"/>
      <c r="AN180" s="134"/>
      <c r="AO180" s="134"/>
      <c r="AP180" s="134"/>
      <c r="AQ180" s="134"/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34"/>
      <c r="BB180" s="134"/>
      <c r="BC180" s="134"/>
      <c r="BD180" s="134"/>
      <c r="BE180" s="134"/>
      <c r="BF180" s="134"/>
      <c r="BG180" s="134"/>
      <c r="BH180" s="134"/>
      <c r="BI180" s="134"/>
    </row>
    <row r="181" spans="2:61" x14ac:dyDescent="0.25">
      <c r="B181" s="7"/>
      <c r="AH181" s="134"/>
      <c r="AI181" s="134"/>
      <c r="AJ181" s="134"/>
      <c r="AK181" s="134"/>
      <c r="AL181" s="134"/>
      <c r="AM181" s="134"/>
      <c r="AN181" s="134"/>
      <c r="AO181" s="134"/>
      <c r="AP181" s="134"/>
      <c r="AQ181" s="134"/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34"/>
      <c r="BB181" s="134"/>
      <c r="BC181" s="134"/>
      <c r="BD181" s="134"/>
      <c r="BE181" s="134"/>
      <c r="BF181" s="134"/>
      <c r="BG181" s="134"/>
      <c r="BH181" s="134"/>
      <c r="BI181" s="134"/>
    </row>
    <row r="182" spans="2:61" x14ac:dyDescent="0.25">
      <c r="B182" s="7"/>
      <c r="AH182" s="134"/>
      <c r="AI182" s="134"/>
      <c r="AJ182" s="134"/>
      <c r="AK182" s="134"/>
      <c r="AL182" s="134"/>
      <c r="AM182" s="134"/>
      <c r="AN182" s="134"/>
      <c r="AO182" s="134"/>
      <c r="AP182" s="134"/>
      <c r="AQ182" s="134"/>
      <c r="AR182" s="134"/>
      <c r="AS182" s="134"/>
      <c r="AT182" s="134"/>
      <c r="AU182" s="134"/>
      <c r="AV182" s="134"/>
      <c r="AW182" s="134"/>
      <c r="AX182" s="134"/>
      <c r="AY182" s="134"/>
      <c r="AZ182" s="134"/>
      <c r="BA182" s="134"/>
      <c r="BB182" s="134"/>
      <c r="BC182" s="134"/>
      <c r="BD182" s="134"/>
      <c r="BE182" s="134"/>
      <c r="BF182" s="134"/>
      <c r="BG182" s="134"/>
      <c r="BH182" s="134"/>
      <c r="BI182" s="134"/>
    </row>
    <row r="183" spans="2:61" x14ac:dyDescent="0.25">
      <c r="B183" s="7"/>
      <c r="AH183" s="134"/>
      <c r="AI183" s="134"/>
      <c r="AJ183" s="134"/>
      <c r="AK183" s="134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4"/>
      <c r="BE183" s="134"/>
      <c r="BF183" s="134"/>
      <c r="BG183" s="134"/>
      <c r="BH183" s="134"/>
      <c r="BI183" s="134"/>
    </row>
    <row r="184" spans="2:61" x14ac:dyDescent="0.25">
      <c r="B184" s="7"/>
      <c r="AH184" s="134"/>
      <c r="AI184" s="134"/>
      <c r="AJ184" s="134"/>
      <c r="AK184" s="134"/>
      <c r="AL184" s="134"/>
      <c r="AM184" s="134"/>
      <c r="AN184" s="134"/>
      <c r="AO184" s="134"/>
      <c r="AP184" s="134"/>
      <c r="AQ184" s="134"/>
      <c r="AR184" s="134"/>
      <c r="AS184" s="134"/>
      <c r="AT184" s="134"/>
      <c r="AU184" s="134"/>
      <c r="AV184" s="134"/>
      <c r="AW184" s="134"/>
      <c r="AX184" s="134"/>
      <c r="AY184" s="134"/>
      <c r="AZ184" s="134"/>
      <c r="BA184" s="134"/>
      <c r="BB184" s="134"/>
      <c r="BC184" s="134"/>
      <c r="BD184" s="134"/>
      <c r="BE184" s="134"/>
      <c r="BF184" s="134"/>
      <c r="BG184" s="134"/>
      <c r="BH184" s="134"/>
      <c r="BI184" s="134"/>
    </row>
    <row r="185" spans="2:61" x14ac:dyDescent="0.25">
      <c r="B185" s="7"/>
      <c r="AH185" s="134"/>
      <c r="AI185" s="134"/>
      <c r="AJ185" s="134"/>
      <c r="AK185" s="134"/>
      <c r="AL185" s="134"/>
      <c r="AM185" s="134"/>
      <c r="AN185" s="134"/>
      <c r="AO185" s="134"/>
      <c r="AP185" s="134"/>
      <c r="AQ185" s="134"/>
      <c r="AR185" s="134"/>
      <c r="AS185" s="134"/>
      <c r="AT185" s="134"/>
      <c r="AU185" s="134"/>
      <c r="AV185" s="134"/>
      <c r="AW185" s="134"/>
      <c r="AX185" s="134"/>
      <c r="AY185" s="134"/>
      <c r="AZ185" s="134"/>
      <c r="BA185" s="134"/>
      <c r="BB185" s="134"/>
      <c r="BC185" s="134"/>
      <c r="BD185" s="134"/>
      <c r="BE185" s="134"/>
      <c r="BF185" s="134"/>
      <c r="BG185" s="134"/>
      <c r="BH185" s="134"/>
      <c r="BI185" s="134"/>
    </row>
    <row r="186" spans="2:61" x14ac:dyDescent="0.25">
      <c r="B186" s="7"/>
      <c r="AH186" s="134"/>
      <c r="AI186" s="134"/>
      <c r="AJ186" s="134"/>
      <c r="AK186" s="134"/>
      <c r="AL186" s="134"/>
      <c r="AM186" s="134"/>
      <c r="AN186" s="134"/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4"/>
      <c r="AZ186" s="134"/>
      <c r="BA186" s="134"/>
      <c r="BB186" s="134"/>
      <c r="BC186" s="134"/>
      <c r="BD186" s="134"/>
      <c r="BE186" s="134"/>
      <c r="BF186" s="134"/>
      <c r="BG186" s="134"/>
      <c r="BH186" s="134"/>
      <c r="BI186" s="134"/>
    </row>
    <row r="187" spans="2:61" x14ac:dyDescent="0.25">
      <c r="B187" s="7"/>
      <c r="AH187" s="134"/>
      <c r="AI187" s="134"/>
      <c r="AJ187" s="134"/>
      <c r="AK187" s="134"/>
      <c r="AL187" s="134"/>
      <c r="AM187" s="134"/>
      <c r="AN187" s="134"/>
      <c r="AO187" s="134"/>
      <c r="AP187" s="134"/>
      <c r="AQ187" s="134"/>
      <c r="AR187" s="134"/>
      <c r="AS187" s="134"/>
      <c r="AT187" s="134"/>
      <c r="AU187" s="134"/>
      <c r="AV187" s="134"/>
      <c r="AW187" s="134"/>
      <c r="AX187" s="134"/>
      <c r="AY187" s="134"/>
      <c r="AZ187" s="134"/>
      <c r="BA187" s="134"/>
      <c r="BB187" s="134"/>
      <c r="BC187" s="134"/>
      <c r="BD187" s="134"/>
      <c r="BE187" s="134"/>
      <c r="BF187" s="134"/>
      <c r="BG187" s="134"/>
      <c r="BH187" s="134"/>
      <c r="BI187" s="134"/>
    </row>
    <row r="188" spans="2:61" x14ac:dyDescent="0.25">
      <c r="B188" s="7"/>
      <c r="AH188" s="134"/>
      <c r="AI188" s="134"/>
      <c r="AJ188" s="134"/>
      <c r="AK188" s="134"/>
      <c r="AL188" s="134"/>
      <c r="AM188" s="134"/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  <c r="BI188" s="134"/>
    </row>
    <row r="189" spans="2:61" x14ac:dyDescent="0.25">
      <c r="B189" s="7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4"/>
      <c r="AW189" s="134"/>
      <c r="AX189" s="134"/>
      <c r="AY189" s="134"/>
      <c r="AZ189" s="134"/>
      <c r="BA189" s="134"/>
      <c r="BB189" s="134"/>
      <c r="BC189" s="134"/>
      <c r="BD189" s="134"/>
      <c r="BE189" s="134"/>
      <c r="BF189" s="134"/>
      <c r="BG189" s="134"/>
      <c r="BH189" s="134"/>
      <c r="BI189" s="134"/>
    </row>
    <row r="190" spans="2:61" x14ac:dyDescent="0.25">
      <c r="B190" s="7"/>
      <c r="AH190" s="134"/>
      <c r="AI190" s="134"/>
      <c r="AJ190" s="134"/>
      <c r="AK190" s="134"/>
      <c r="AL190" s="134"/>
      <c r="AM190" s="134"/>
      <c r="AN190" s="134"/>
      <c r="AO190" s="134"/>
      <c r="AP190" s="134"/>
      <c r="AQ190" s="134"/>
      <c r="AR190" s="134"/>
      <c r="AS190" s="134"/>
      <c r="AT190" s="134"/>
      <c r="AU190" s="134"/>
      <c r="AV190" s="134"/>
      <c r="AW190" s="134"/>
      <c r="AX190" s="134"/>
      <c r="AY190" s="134"/>
      <c r="AZ190" s="134"/>
      <c r="BA190" s="134"/>
      <c r="BB190" s="134"/>
      <c r="BC190" s="134"/>
      <c r="BD190" s="134"/>
      <c r="BE190" s="134"/>
      <c r="BF190" s="134"/>
      <c r="BG190" s="134"/>
      <c r="BH190" s="134"/>
      <c r="BI190" s="134"/>
    </row>
    <row r="191" spans="2:61" x14ac:dyDescent="0.25">
      <c r="B191" s="7"/>
      <c r="AH191" s="134"/>
      <c r="AI191" s="134"/>
      <c r="AJ191" s="134"/>
      <c r="AK191" s="134"/>
      <c r="AL191" s="134"/>
      <c r="AM191" s="134"/>
      <c r="AN191" s="134"/>
      <c r="AO191" s="134"/>
      <c r="AP191" s="134"/>
      <c r="AQ191" s="134"/>
      <c r="AR191" s="134"/>
      <c r="AS191" s="134"/>
      <c r="AT191" s="134"/>
      <c r="AU191" s="134"/>
      <c r="AV191" s="134"/>
      <c r="AW191" s="134"/>
      <c r="AX191" s="134"/>
      <c r="AY191" s="134"/>
      <c r="AZ191" s="134"/>
      <c r="BA191" s="134"/>
      <c r="BB191" s="134"/>
      <c r="BC191" s="134"/>
      <c r="BD191" s="134"/>
      <c r="BE191" s="134"/>
      <c r="BF191" s="134"/>
      <c r="BG191" s="134"/>
      <c r="BH191" s="134"/>
      <c r="BI191" s="134"/>
    </row>
    <row r="192" spans="2:61" x14ac:dyDescent="0.25">
      <c r="B192" s="7"/>
      <c r="AH192" s="134"/>
      <c r="AI192" s="134"/>
      <c r="AJ192" s="134"/>
      <c r="AK192" s="134"/>
      <c r="AL192" s="134"/>
      <c r="AM192" s="134"/>
      <c r="AN192" s="134"/>
      <c r="AO192" s="134"/>
      <c r="AP192" s="134"/>
      <c r="AQ192" s="134"/>
      <c r="AR192" s="134"/>
      <c r="AS192" s="134"/>
      <c r="AT192" s="134"/>
      <c r="AU192" s="134"/>
      <c r="AV192" s="134"/>
      <c r="AW192" s="134"/>
      <c r="AX192" s="134"/>
      <c r="AY192" s="134"/>
      <c r="AZ192" s="134"/>
      <c r="BA192" s="134"/>
      <c r="BB192" s="134"/>
      <c r="BC192" s="134"/>
      <c r="BD192" s="134"/>
      <c r="BE192" s="134"/>
      <c r="BF192" s="134"/>
      <c r="BG192" s="134"/>
      <c r="BH192" s="134"/>
      <c r="BI192" s="134"/>
    </row>
    <row r="193" spans="2:61" x14ac:dyDescent="0.25">
      <c r="B193" s="7"/>
      <c r="AH193" s="134"/>
      <c r="AI193" s="134"/>
      <c r="AJ193" s="134"/>
      <c r="AK193" s="134"/>
      <c r="AL193" s="134"/>
      <c r="AM193" s="134"/>
      <c r="AN193" s="134"/>
      <c r="AO193" s="134"/>
      <c r="AP193" s="134"/>
      <c r="AQ193" s="134"/>
      <c r="AR193" s="134"/>
      <c r="AS193" s="134"/>
      <c r="AT193" s="134"/>
      <c r="AU193" s="134"/>
      <c r="AV193" s="134"/>
      <c r="AW193" s="134"/>
      <c r="AX193" s="134"/>
      <c r="AY193" s="134"/>
      <c r="AZ193" s="134"/>
      <c r="BA193" s="134"/>
      <c r="BB193" s="134"/>
      <c r="BC193" s="134"/>
      <c r="BD193" s="134"/>
      <c r="BE193" s="134"/>
      <c r="BF193" s="134"/>
      <c r="BG193" s="134"/>
      <c r="BH193" s="134"/>
      <c r="BI193" s="134"/>
    </row>
    <row r="194" spans="2:61" x14ac:dyDescent="0.25">
      <c r="B194" s="7"/>
      <c r="AH194" s="134"/>
      <c r="AI194" s="134"/>
      <c r="AJ194" s="134"/>
      <c r="AK194" s="134"/>
      <c r="AL194" s="134"/>
      <c r="AM194" s="134"/>
      <c r="AN194" s="134"/>
      <c r="AO194" s="134"/>
      <c r="AP194" s="134"/>
      <c r="AQ194" s="134"/>
      <c r="AR194" s="134"/>
      <c r="AS194" s="134"/>
      <c r="AT194" s="134"/>
      <c r="AU194" s="134"/>
      <c r="AV194" s="134"/>
      <c r="AW194" s="134"/>
      <c r="AX194" s="134"/>
      <c r="AY194" s="134"/>
      <c r="AZ194" s="134"/>
      <c r="BA194" s="134"/>
      <c r="BB194" s="134"/>
      <c r="BC194" s="134"/>
      <c r="BD194" s="134"/>
      <c r="BE194" s="134"/>
      <c r="BF194" s="134"/>
      <c r="BG194" s="134"/>
      <c r="BH194" s="134"/>
      <c r="BI194" s="134"/>
    </row>
    <row r="195" spans="2:61" x14ac:dyDescent="0.25">
      <c r="B195" s="7"/>
      <c r="AH195" s="134"/>
      <c r="AI195" s="134"/>
      <c r="AJ195" s="134"/>
      <c r="AK195" s="134"/>
      <c r="AL195" s="134"/>
      <c r="AM195" s="134"/>
      <c r="AN195" s="134"/>
      <c r="AO195" s="134"/>
      <c r="AP195" s="134"/>
      <c r="AQ195" s="134"/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134"/>
      <c r="BF195" s="134"/>
      <c r="BG195" s="134"/>
      <c r="BH195" s="134"/>
      <c r="BI195" s="134"/>
    </row>
    <row r="196" spans="2:61" x14ac:dyDescent="0.25">
      <c r="B196" s="7"/>
      <c r="AH196" s="134"/>
      <c r="AI196" s="134"/>
      <c r="AJ196" s="134"/>
      <c r="AK196" s="134"/>
      <c r="AL196" s="134"/>
      <c r="AM196" s="134"/>
      <c r="AN196" s="134"/>
      <c r="AO196" s="134"/>
      <c r="AP196" s="134"/>
      <c r="AQ196" s="134"/>
      <c r="AR196" s="134"/>
      <c r="AS196" s="134"/>
      <c r="AT196" s="134"/>
      <c r="AU196" s="134"/>
      <c r="AV196" s="134"/>
      <c r="AW196" s="134"/>
      <c r="AX196" s="134"/>
      <c r="AY196" s="134"/>
      <c r="AZ196" s="134"/>
      <c r="BA196" s="134"/>
      <c r="BB196" s="134"/>
      <c r="BC196" s="134"/>
      <c r="BD196" s="134"/>
      <c r="BE196" s="134"/>
      <c r="BF196" s="134"/>
      <c r="BG196" s="134"/>
      <c r="BH196" s="134"/>
      <c r="BI196" s="134"/>
    </row>
    <row r="197" spans="2:61" x14ac:dyDescent="0.25">
      <c r="B197" s="7"/>
      <c r="AH197" s="134"/>
      <c r="AI197" s="134"/>
      <c r="AJ197" s="134"/>
      <c r="AK197" s="134"/>
      <c r="AL197" s="134"/>
      <c r="AM197" s="134"/>
      <c r="AN197" s="134"/>
      <c r="AO197" s="134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G197" s="134"/>
      <c r="BH197" s="134"/>
      <c r="BI197" s="134"/>
    </row>
    <row r="198" spans="2:61" x14ac:dyDescent="0.25">
      <c r="B198" s="7"/>
      <c r="AH198" s="134"/>
      <c r="AI198" s="134"/>
      <c r="AJ198" s="134"/>
      <c r="AK198" s="134"/>
      <c r="AL198" s="134"/>
      <c r="AM198" s="134"/>
      <c r="AN198" s="134"/>
      <c r="AO198" s="134"/>
      <c r="AP198" s="134"/>
      <c r="AQ198" s="134"/>
      <c r="AR198" s="134"/>
      <c r="AS198" s="134"/>
      <c r="AT198" s="134"/>
      <c r="AU198" s="134"/>
      <c r="AV198" s="134"/>
      <c r="AW198" s="134"/>
      <c r="AX198" s="134"/>
      <c r="AY198" s="134"/>
      <c r="AZ198" s="134"/>
      <c r="BA198" s="134"/>
      <c r="BB198" s="134"/>
      <c r="BC198" s="134"/>
      <c r="BD198" s="134"/>
      <c r="BE198" s="134"/>
      <c r="BF198" s="134"/>
      <c r="BG198" s="134"/>
      <c r="BH198" s="134"/>
      <c r="BI198" s="134"/>
    </row>
    <row r="199" spans="2:61" x14ac:dyDescent="0.25">
      <c r="B199" s="7"/>
      <c r="AH199" s="134"/>
      <c r="AI199" s="134"/>
      <c r="AJ199" s="134"/>
      <c r="AK199" s="134"/>
      <c r="AL199" s="134"/>
      <c r="AM199" s="134"/>
      <c r="AN199" s="134"/>
      <c r="AO199" s="134"/>
      <c r="AP199" s="134"/>
      <c r="AQ199" s="134"/>
      <c r="AR199" s="134"/>
      <c r="AS199" s="134"/>
      <c r="AT199" s="134"/>
      <c r="AU199" s="134"/>
      <c r="AV199" s="134"/>
      <c r="AW199" s="134"/>
      <c r="AX199" s="134"/>
      <c r="AY199" s="134"/>
      <c r="AZ199" s="134"/>
      <c r="BA199" s="134"/>
      <c r="BB199" s="134"/>
      <c r="BC199" s="134"/>
      <c r="BD199" s="134"/>
      <c r="BE199" s="134"/>
      <c r="BF199" s="134"/>
      <c r="BG199" s="134"/>
      <c r="BH199" s="134"/>
      <c r="BI199" s="134"/>
    </row>
    <row r="200" spans="2:61" x14ac:dyDescent="0.25">
      <c r="B200" s="7"/>
      <c r="AH200" s="134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134"/>
      <c r="BH200" s="134"/>
      <c r="BI200" s="134"/>
    </row>
    <row r="201" spans="2:61" x14ac:dyDescent="0.25">
      <c r="B201" s="7"/>
      <c r="AH201" s="134"/>
      <c r="AI201" s="134"/>
      <c r="AJ201" s="134"/>
      <c r="AK201" s="134"/>
      <c r="AL201" s="134"/>
      <c r="AM201" s="134"/>
      <c r="AN201" s="134"/>
      <c r="AO201" s="134"/>
      <c r="AP201" s="134"/>
      <c r="AQ201" s="134"/>
      <c r="AR201" s="134"/>
      <c r="AS201" s="134"/>
      <c r="AT201" s="134"/>
      <c r="AU201" s="134"/>
      <c r="AV201" s="134"/>
      <c r="AW201" s="134"/>
      <c r="AX201" s="134"/>
      <c r="AY201" s="134"/>
      <c r="AZ201" s="134"/>
      <c r="BA201" s="134"/>
      <c r="BB201" s="134"/>
      <c r="BC201" s="134"/>
      <c r="BD201" s="134"/>
      <c r="BE201" s="134"/>
      <c r="BF201" s="134"/>
      <c r="BG201" s="134"/>
      <c r="BH201" s="134"/>
      <c r="BI201" s="134"/>
    </row>
    <row r="202" spans="2:61" x14ac:dyDescent="0.25">
      <c r="B202" s="7"/>
      <c r="AH202" s="134"/>
      <c r="AI202" s="134"/>
      <c r="AJ202" s="134"/>
      <c r="AK202" s="134"/>
      <c r="AL202" s="134"/>
      <c r="AM202" s="134"/>
      <c r="AN202" s="134"/>
      <c r="AO202" s="134"/>
      <c r="AP202" s="134"/>
      <c r="AQ202" s="134"/>
      <c r="AR202" s="134"/>
      <c r="AS202" s="134"/>
      <c r="AT202" s="134"/>
      <c r="AU202" s="134"/>
      <c r="AV202" s="134"/>
      <c r="AW202" s="134"/>
      <c r="AX202" s="134"/>
      <c r="AY202" s="134"/>
      <c r="AZ202" s="134"/>
      <c r="BA202" s="134"/>
      <c r="BB202" s="134"/>
      <c r="BC202" s="134"/>
      <c r="BD202" s="134"/>
      <c r="BE202" s="134"/>
      <c r="BF202" s="134"/>
      <c r="BG202" s="134"/>
      <c r="BH202" s="134"/>
      <c r="BI202" s="134"/>
    </row>
    <row r="203" spans="2:61" x14ac:dyDescent="0.25">
      <c r="B203" s="7"/>
      <c r="AH203" s="134"/>
      <c r="AI203" s="134"/>
      <c r="AJ203" s="134"/>
      <c r="AK203" s="134"/>
      <c r="AL203" s="134"/>
      <c r="AM203" s="134"/>
      <c r="AN203" s="134"/>
      <c r="AO203" s="134"/>
      <c r="AP203" s="134"/>
      <c r="AQ203" s="134"/>
      <c r="AR203" s="134"/>
      <c r="AS203" s="134"/>
      <c r="AT203" s="134"/>
      <c r="AU203" s="134"/>
      <c r="AV203" s="134"/>
      <c r="AW203" s="134"/>
      <c r="AX203" s="134"/>
      <c r="AY203" s="134"/>
      <c r="AZ203" s="134"/>
      <c r="BA203" s="134"/>
      <c r="BB203" s="134"/>
      <c r="BC203" s="134"/>
      <c r="BD203" s="134"/>
      <c r="BE203" s="134"/>
      <c r="BF203" s="134"/>
      <c r="BG203" s="134"/>
      <c r="BH203" s="134"/>
      <c r="BI203" s="134"/>
    </row>
    <row r="204" spans="2:61" x14ac:dyDescent="0.25">
      <c r="B204" s="7"/>
      <c r="AH204" s="134"/>
      <c r="AI204" s="134"/>
      <c r="AJ204" s="134"/>
      <c r="AK204" s="134"/>
      <c r="AL204" s="134"/>
      <c r="AM204" s="134"/>
      <c r="AN204" s="134"/>
      <c r="AO204" s="134"/>
      <c r="AP204" s="134"/>
      <c r="AQ204" s="134"/>
      <c r="AR204" s="134"/>
      <c r="AS204" s="134"/>
      <c r="AT204" s="134"/>
      <c r="AU204" s="134"/>
      <c r="AV204" s="134"/>
      <c r="AW204" s="134"/>
      <c r="AX204" s="134"/>
      <c r="AY204" s="134"/>
      <c r="AZ204" s="134"/>
      <c r="BA204" s="134"/>
      <c r="BB204" s="134"/>
      <c r="BC204" s="134"/>
      <c r="BD204" s="134"/>
      <c r="BE204" s="134"/>
      <c r="BF204" s="134"/>
      <c r="BG204" s="134"/>
      <c r="BH204" s="134"/>
      <c r="BI204" s="134"/>
    </row>
    <row r="205" spans="2:61" x14ac:dyDescent="0.25">
      <c r="B205" s="7"/>
    </row>
    <row r="206" spans="2:61" x14ac:dyDescent="0.25">
      <c r="B206" s="7"/>
    </row>
    <row r="207" spans="2:61" x14ac:dyDescent="0.25">
      <c r="B207" s="7"/>
    </row>
    <row r="208" spans="2:61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7"/>
  <sheetViews>
    <sheetView zoomScale="85" zoomScaleNormal="85" workbookViewId="0">
      <selection activeCell="L9" sqref="L9"/>
    </sheetView>
  </sheetViews>
  <sheetFormatPr defaultRowHeight="15" x14ac:dyDescent="0.25"/>
  <cols>
    <col min="1" max="1" width="13.85546875" customWidth="1"/>
    <col min="2" max="2" width="86.42578125" customWidth="1"/>
    <col min="3" max="3" width="14.42578125" bestFit="1" customWidth="1"/>
    <col min="4" max="11" width="11.5703125" bestFit="1" customWidth="1"/>
    <col min="12" max="12" width="21.28515625" customWidth="1"/>
  </cols>
  <sheetData>
    <row r="1" spans="1:26" ht="15.75" x14ac:dyDescent="0.25">
      <c r="B1" s="6" t="s">
        <v>68</v>
      </c>
    </row>
    <row r="2" spans="1:26" x14ac:dyDescent="0.25">
      <c r="D2" s="17"/>
      <c r="E2" s="17"/>
      <c r="F2" s="17"/>
      <c r="G2" s="17"/>
      <c r="H2" s="17"/>
      <c r="I2" s="17"/>
      <c r="J2" s="17"/>
      <c r="K2" s="17"/>
      <c r="L2" s="75"/>
      <c r="O2" s="74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30" x14ac:dyDescent="0.25">
      <c r="B3" s="1" t="s">
        <v>236</v>
      </c>
      <c r="D3" s="55">
        <v>2006</v>
      </c>
      <c r="E3" s="55">
        <v>2007</v>
      </c>
      <c r="F3" s="55">
        <v>2008</v>
      </c>
      <c r="G3" s="55">
        <v>2009</v>
      </c>
      <c r="H3" s="55">
        <v>2010</v>
      </c>
      <c r="I3" s="55">
        <v>2011</v>
      </c>
      <c r="J3" s="55">
        <v>2012</v>
      </c>
      <c r="K3" s="55">
        <v>2013</v>
      </c>
      <c r="L3" s="97" t="s">
        <v>377</v>
      </c>
      <c r="O3" s="74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x14ac:dyDescent="0.25">
      <c r="A4" s="1" t="s">
        <v>64</v>
      </c>
      <c r="B4" s="1" t="s">
        <v>2</v>
      </c>
      <c r="C4" s="1" t="s">
        <v>50</v>
      </c>
    </row>
    <row r="5" spans="1:26" ht="15.75" x14ac:dyDescent="0.25">
      <c r="B5" s="19" t="s">
        <v>517</v>
      </c>
      <c r="C5" s="45"/>
    </row>
    <row r="6" spans="1:26" x14ac:dyDescent="0.25">
      <c r="A6" t="s">
        <v>130</v>
      </c>
      <c r="B6" s="123" t="s">
        <v>16</v>
      </c>
      <c r="C6" s="109" t="s">
        <v>51</v>
      </c>
      <c r="D6" s="160">
        <v>11964.840000000002</v>
      </c>
      <c r="E6" s="160">
        <v>11974.12</v>
      </c>
      <c r="F6" s="160">
        <v>12036.900000000001</v>
      </c>
      <c r="G6" s="160">
        <v>12121.430283</v>
      </c>
      <c r="H6" s="160">
        <v>12103.520000000002</v>
      </c>
      <c r="I6" s="160">
        <v>11943.293</v>
      </c>
      <c r="J6" s="160">
        <v>11853.304757472308</v>
      </c>
      <c r="K6" s="160">
        <v>12291.140578126164</v>
      </c>
    </row>
    <row r="7" spans="1:26" x14ac:dyDescent="0.25">
      <c r="B7" s="112"/>
      <c r="C7" s="109"/>
      <c r="D7" s="107"/>
      <c r="E7" s="107"/>
      <c r="F7" s="107"/>
      <c r="G7" s="107"/>
      <c r="H7" s="107"/>
      <c r="I7" s="107"/>
      <c r="J7" s="107"/>
      <c r="K7" s="107"/>
    </row>
    <row r="8" spans="1:26" x14ac:dyDescent="0.25">
      <c r="B8" s="112" t="s">
        <v>518</v>
      </c>
      <c r="C8" s="109"/>
      <c r="D8" s="107"/>
      <c r="E8" s="107"/>
      <c r="F8" s="107"/>
      <c r="G8" s="107"/>
      <c r="H8" s="107"/>
      <c r="I8" s="107"/>
      <c r="J8" s="107"/>
      <c r="K8" s="107"/>
    </row>
    <row r="9" spans="1:26" x14ac:dyDescent="0.25">
      <c r="A9" t="s">
        <v>131</v>
      </c>
      <c r="B9" s="115" t="s">
        <v>17</v>
      </c>
      <c r="C9" s="109" t="s">
        <v>51</v>
      </c>
      <c r="D9" s="161">
        <v>5091.3129720230991</v>
      </c>
      <c r="E9" s="161">
        <v>4952.6063033992277</v>
      </c>
      <c r="F9" s="161">
        <v>4919.3758720087981</v>
      </c>
      <c r="G9" s="161">
        <v>5027.3773828218318</v>
      </c>
      <c r="H9" s="161">
        <v>4919.1494698396073</v>
      </c>
      <c r="I9" s="193">
        <v>4632.5308290000003</v>
      </c>
      <c r="J9" s="193">
        <v>4354.2890209999996</v>
      </c>
      <c r="K9" s="193">
        <v>4297.5047560000003</v>
      </c>
    </row>
    <row r="10" spans="1:26" x14ac:dyDescent="0.25">
      <c r="A10" t="s">
        <v>132</v>
      </c>
      <c r="B10" s="115" t="s">
        <v>500</v>
      </c>
      <c r="C10" s="109" t="s">
        <v>51</v>
      </c>
      <c r="D10" s="162">
        <v>869.97519666973176</v>
      </c>
      <c r="E10" s="162">
        <v>890.04989574029548</v>
      </c>
      <c r="F10" s="162">
        <v>920.70261508298324</v>
      </c>
      <c r="G10" s="162">
        <v>917.84408619429189</v>
      </c>
      <c r="H10" s="162">
        <v>942.08713968927805</v>
      </c>
      <c r="I10" s="162">
        <v>964.02405399999998</v>
      </c>
      <c r="J10" s="193">
        <v>993.77960599999994</v>
      </c>
      <c r="K10" s="193">
        <v>1082.55024</v>
      </c>
    </row>
    <row r="11" spans="1:26" x14ac:dyDescent="0.25">
      <c r="A11" t="s">
        <v>133</v>
      </c>
      <c r="B11" s="115" t="s">
        <v>18</v>
      </c>
      <c r="C11" s="109" t="s">
        <v>51</v>
      </c>
      <c r="D11" s="161">
        <v>1807.4227873775285</v>
      </c>
      <c r="E11" s="161">
        <v>1861.7992555263277</v>
      </c>
      <c r="F11" s="161">
        <v>1881.8792264244184</v>
      </c>
      <c r="G11" s="161">
        <v>1929.7617211440779</v>
      </c>
      <c r="H11" s="161">
        <v>2015.9916939329416</v>
      </c>
      <c r="I11" s="193">
        <v>2049.5468780000001</v>
      </c>
      <c r="J11" s="193">
        <v>2098.1502300000002</v>
      </c>
      <c r="K11" s="193">
        <v>2262.1346549999998</v>
      </c>
    </row>
    <row r="12" spans="1:26" x14ac:dyDescent="0.25">
      <c r="A12" t="s">
        <v>134</v>
      </c>
      <c r="B12" s="115" t="s">
        <v>501</v>
      </c>
      <c r="C12" s="109" t="s">
        <v>51</v>
      </c>
      <c r="D12" s="161">
        <v>2621.6873654303481</v>
      </c>
      <c r="E12" s="161">
        <v>2741.0194274271034</v>
      </c>
      <c r="F12" s="161">
        <v>2794.9856063700436</v>
      </c>
      <c r="G12" s="161">
        <v>2820.9067254743786</v>
      </c>
      <c r="H12" s="161">
        <v>2892.5624323973784</v>
      </c>
      <c r="I12" s="193">
        <v>2963.5002439999998</v>
      </c>
      <c r="J12" s="193">
        <v>3127.2995799999999</v>
      </c>
      <c r="K12" s="193">
        <v>3440.5769070000001</v>
      </c>
    </row>
    <row r="13" spans="1:26" x14ac:dyDescent="0.25">
      <c r="A13" t="s">
        <v>135</v>
      </c>
      <c r="B13" s="115" t="s">
        <v>575</v>
      </c>
      <c r="C13" s="109" t="s">
        <v>51</v>
      </c>
      <c r="D13" s="161">
        <v>1496.673775743013</v>
      </c>
      <c r="E13" s="161">
        <v>1452.4946651513851</v>
      </c>
      <c r="F13" s="161">
        <v>1441.3305208383456</v>
      </c>
      <c r="G13" s="161">
        <v>1371.2867120959625</v>
      </c>
      <c r="H13" s="161">
        <v>1274.9848224307048</v>
      </c>
      <c r="I13" s="193">
        <v>1248.9946849999999</v>
      </c>
      <c r="J13" s="193">
        <v>1198.18667</v>
      </c>
      <c r="K13" s="193">
        <v>1130.674244</v>
      </c>
    </row>
    <row r="14" spans="1:26" x14ac:dyDescent="0.25">
      <c r="A14" t="s">
        <v>574</v>
      </c>
      <c r="B14" s="115" t="s">
        <v>455</v>
      </c>
      <c r="C14" s="109" t="s">
        <v>51</v>
      </c>
      <c r="D14" s="163">
        <v>77.7679027562789</v>
      </c>
      <c r="E14" s="163">
        <v>76.150452755662869</v>
      </c>
      <c r="F14" s="163">
        <v>78.626159275414494</v>
      </c>
      <c r="G14" s="163">
        <v>54.253655269455344</v>
      </c>
      <c r="H14" s="163">
        <v>58.744441710091742</v>
      </c>
      <c r="I14" s="163">
        <v>84.696310999999994</v>
      </c>
      <c r="J14" s="163">
        <v>81.599649999999997</v>
      </c>
      <c r="K14" s="163">
        <v>77.699776</v>
      </c>
    </row>
    <row r="15" spans="1:26" x14ac:dyDescent="0.25">
      <c r="B15" s="112"/>
      <c r="C15" s="109"/>
      <c r="D15" s="107"/>
      <c r="E15" s="107"/>
      <c r="F15" s="107"/>
      <c r="G15" s="107"/>
      <c r="H15" s="107"/>
      <c r="I15" s="107"/>
      <c r="J15" s="107"/>
      <c r="K15" s="107"/>
    </row>
    <row r="16" spans="1:26" x14ac:dyDescent="0.25">
      <c r="B16" s="112" t="s">
        <v>519</v>
      </c>
      <c r="C16" s="109"/>
      <c r="D16" s="107"/>
      <c r="E16" s="107"/>
      <c r="F16" s="107"/>
      <c r="G16" s="107"/>
      <c r="H16" s="107"/>
      <c r="I16" s="107"/>
      <c r="J16" s="107"/>
      <c r="K16" s="107"/>
    </row>
    <row r="17" spans="1:11" x14ac:dyDescent="0.25">
      <c r="A17" t="s">
        <v>136</v>
      </c>
      <c r="B17" s="115" t="s">
        <v>502</v>
      </c>
      <c r="C17" s="109" t="s">
        <v>51</v>
      </c>
      <c r="D17" s="103"/>
      <c r="E17" s="103"/>
      <c r="F17" s="103"/>
      <c r="G17" s="103"/>
      <c r="H17" s="160">
        <v>2084.1829811390003</v>
      </c>
      <c r="I17" s="160">
        <v>2036.9578604369981</v>
      </c>
      <c r="J17" s="160">
        <v>1983.5638727240012</v>
      </c>
      <c r="K17" s="160">
        <v>2026.0594767690013</v>
      </c>
    </row>
    <row r="18" spans="1:11" x14ac:dyDescent="0.25">
      <c r="A18" t="s">
        <v>137</v>
      </c>
      <c r="B18" s="115" t="s">
        <v>19</v>
      </c>
      <c r="C18" s="109" t="s">
        <v>51</v>
      </c>
      <c r="D18" s="103"/>
      <c r="E18" s="103"/>
      <c r="F18" s="103"/>
      <c r="G18" s="103"/>
      <c r="H18" s="160">
        <v>4086.1526074230019</v>
      </c>
      <c r="I18" s="160">
        <v>3934.9108839339929</v>
      </c>
      <c r="J18" s="160">
        <v>3781.0314832919985</v>
      </c>
      <c r="K18" s="160">
        <v>3859.049100732002</v>
      </c>
    </row>
    <row r="19" spans="1:11" x14ac:dyDescent="0.25">
      <c r="A19" t="s">
        <v>138</v>
      </c>
      <c r="B19" s="115" t="s">
        <v>503</v>
      </c>
      <c r="C19" s="109" t="s">
        <v>51</v>
      </c>
      <c r="D19" s="103"/>
      <c r="E19" s="103"/>
      <c r="F19" s="103"/>
      <c r="G19" s="103"/>
      <c r="H19" s="160">
        <v>6424.4927290880032</v>
      </c>
      <c r="I19" s="160">
        <v>6283.615625170989</v>
      </c>
      <c r="J19" s="160">
        <v>6234.3430660709846</v>
      </c>
      <c r="K19" s="160">
        <v>6400.3180394410128</v>
      </c>
    </row>
    <row r="20" spans="1:11" x14ac:dyDescent="0.25">
      <c r="A20" t="s">
        <v>443</v>
      </c>
      <c r="B20" s="115" t="s">
        <v>444</v>
      </c>
      <c r="C20" s="109" t="s">
        <v>51</v>
      </c>
      <c r="D20" s="160">
        <v>12763</v>
      </c>
      <c r="E20" s="160">
        <v>12846</v>
      </c>
      <c r="F20" s="160">
        <v>12817</v>
      </c>
      <c r="G20" s="160">
        <v>13076</v>
      </c>
      <c r="H20" s="103"/>
      <c r="I20" s="103"/>
      <c r="J20" s="103"/>
      <c r="K20" s="103"/>
    </row>
    <row r="21" spans="1:11" x14ac:dyDescent="0.25">
      <c r="B21" s="115"/>
      <c r="C21" s="109"/>
      <c r="D21" s="107"/>
      <c r="E21" s="107"/>
      <c r="F21" s="107"/>
      <c r="G21" s="107"/>
      <c r="H21" s="107"/>
      <c r="I21" s="107"/>
      <c r="J21" s="107"/>
      <c r="K21" s="107"/>
    </row>
    <row r="22" spans="1:11" x14ac:dyDescent="0.25">
      <c r="B22" s="112" t="s">
        <v>520</v>
      </c>
      <c r="C22" s="109"/>
      <c r="D22" s="107"/>
      <c r="E22" s="107"/>
      <c r="F22" s="107"/>
      <c r="G22" s="107"/>
      <c r="H22" s="107"/>
      <c r="I22" s="107"/>
      <c r="J22" s="107"/>
      <c r="K22" s="107"/>
    </row>
    <row r="23" spans="1:11" x14ac:dyDescent="0.25">
      <c r="A23" t="s">
        <v>139</v>
      </c>
      <c r="B23" s="115" t="s">
        <v>551</v>
      </c>
      <c r="C23" s="109" t="s">
        <v>51</v>
      </c>
      <c r="D23" s="103"/>
      <c r="E23" s="103"/>
      <c r="F23" s="103"/>
      <c r="G23" s="103"/>
      <c r="H23" s="164">
        <v>68.47670799099987</v>
      </c>
      <c r="I23" s="164">
        <v>78.977015077000033</v>
      </c>
      <c r="J23" s="164">
        <v>98.24930399099992</v>
      </c>
      <c r="K23" s="164">
        <v>90.949163478000216</v>
      </c>
    </row>
    <row r="24" spans="1:11" x14ac:dyDescent="0.25">
      <c r="A24" t="s">
        <v>140</v>
      </c>
      <c r="B24" s="115" t="s">
        <v>552</v>
      </c>
      <c r="C24" s="109" t="s">
        <v>51</v>
      </c>
      <c r="D24" s="103"/>
      <c r="E24" s="103"/>
      <c r="F24" s="103"/>
      <c r="G24" s="103"/>
      <c r="H24" s="165">
        <v>135.95644552200005</v>
      </c>
      <c r="I24" s="165">
        <v>154.69811296899979</v>
      </c>
      <c r="J24" s="165">
        <v>190.50856153700079</v>
      </c>
      <c r="K24" s="165">
        <v>179.41787297500076</v>
      </c>
    </row>
    <row r="25" spans="1:11" x14ac:dyDescent="0.25">
      <c r="A25" t="s">
        <v>141</v>
      </c>
      <c r="B25" s="115" t="s">
        <v>553</v>
      </c>
      <c r="C25" s="109" t="s">
        <v>51</v>
      </c>
      <c r="D25" s="103"/>
      <c r="E25" s="103"/>
      <c r="F25" s="103"/>
      <c r="G25" s="103"/>
      <c r="H25" s="165">
        <v>244.08056942699946</v>
      </c>
      <c r="I25" s="165">
        <v>289.37387475799983</v>
      </c>
      <c r="J25" s="165">
        <v>357.29669337600279</v>
      </c>
      <c r="K25" s="165">
        <v>341.26614403199852</v>
      </c>
    </row>
    <row r="26" spans="1:11" ht="30" x14ac:dyDescent="0.25">
      <c r="A26" t="s">
        <v>242</v>
      </c>
      <c r="B26" s="115" t="s">
        <v>554</v>
      </c>
      <c r="C26" s="109" t="s">
        <v>51</v>
      </c>
      <c r="D26" s="132">
        <v>126.17440357500001</v>
      </c>
      <c r="E26" s="133">
        <v>94.892528354999982</v>
      </c>
      <c r="F26" s="132">
        <v>102.25330974600001</v>
      </c>
      <c r="G26" s="132">
        <v>342.47985918800009</v>
      </c>
      <c r="H26" s="103"/>
      <c r="I26" s="103"/>
      <c r="J26" s="103"/>
      <c r="K26" s="103"/>
    </row>
    <row r="27" spans="1:11" x14ac:dyDescent="0.25">
      <c r="A27" t="s">
        <v>559</v>
      </c>
      <c r="B27" s="115" t="s">
        <v>555</v>
      </c>
      <c r="C27" s="109" t="s">
        <v>51</v>
      </c>
      <c r="D27" s="122"/>
      <c r="E27" s="122"/>
      <c r="F27" s="122"/>
      <c r="G27" s="122"/>
      <c r="H27" s="122"/>
      <c r="I27" s="122"/>
      <c r="J27" s="122"/>
      <c r="K27" s="122"/>
    </row>
    <row r="28" spans="1:11" x14ac:dyDescent="0.25">
      <c r="A28" t="s">
        <v>560</v>
      </c>
      <c r="B28" s="115" t="s">
        <v>556</v>
      </c>
      <c r="C28" s="109" t="s">
        <v>51</v>
      </c>
      <c r="D28" s="122"/>
      <c r="E28" s="122"/>
      <c r="F28" s="122"/>
      <c r="G28" s="122"/>
      <c r="H28" s="122"/>
      <c r="I28" s="122"/>
      <c r="J28" s="122"/>
      <c r="K28" s="122"/>
    </row>
    <row r="29" spans="1:11" x14ac:dyDescent="0.25">
      <c r="A29" t="s">
        <v>561</v>
      </c>
      <c r="B29" s="115" t="s">
        <v>557</v>
      </c>
      <c r="C29" s="109" t="s">
        <v>51</v>
      </c>
      <c r="D29" s="122"/>
      <c r="E29" s="122"/>
      <c r="F29" s="122"/>
      <c r="G29" s="122"/>
      <c r="H29" s="122"/>
      <c r="I29" s="122"/>
      <c r="J29" s="122"/>
      <c r="K29" s="122"/>
    </row>
    <row r="30" spans="1:11" ht="30" x14ac:dyDescent="0.25">
      <c r="A30" t="s">
        <v>562</v>
      </c>
      <c r="B30" s="115" t="s">
        <v>558</v>
      </c>
      <c r="C30" s="109" t="s">
        <v>51</v>
      </c>
      <c r="D30" s="122"/>
      <c r="E30" s="122"/>
      <c r="F30" s="122"/>
      <c r="G30" s="122"/>
      <c r="H30" s="151">
        <v>5.148303659999991</v>
      </c>
      <c r="I30" s="164">
        <v>81.331800380000502</v>
      </c>
      <c r="J30" s="165">
        <v>172.14694212000009</v>
      </c>
      <c r="K30" s="165">
        <v>232.45746641999966</v>
      </c>
    </row>
    <row r="31" spans="1:11" x14ac:dyDescent="0.25">
      <c r="B31" s="115"/>
      <c r="C31" s="109"/>
      <c r="D31" s="107"/>
      <c r="E31" s="107"/>
      <c r="F31" s="107"/>
      <c r="G31" s="107"/>
      <c r="H31" s="107"/>
      <c r="I31" s="107"/>
      <c r="J31" s="107"/>
      <c r="K31" s="107"/>
    </row>
    <row r="32" spans="1:11" x14ac:dyDescent="0.25">
      <c r="B32" s="112" t="s">
        <v>521</v>
      </c>
      <c r="C32" s="109"/>
      <c r="D32" s="107"/>
      <c r="E32" s="107"/>
      <c r="F32" s="107"/>
      <c r="G32" s="107"/>
      <c r="H32" s="107"/>
      <c r="I32" s="107"/>
      <c r="J32" s="107"/>
      <c r="K32" s="107"/>
    </row>
    <row r="33" spans="1:11" x14ac:dyDescent="0.25">
      <c r="A33" t="s">
        <v>142</v>
      </c>
      <c r="B33" s="115" t="s">
        <v>252</v>
      </c>
      <c r="C33" s="109" t="s">
        <v>51</v>
      </c>
      <c r="D33" s="161">
        <v>4935.0281017192065</v>
      </c>
      <c r="E33" s="161">
        <v>4842.6938455291538</v>
      </c>
      <c r="F33" s="161">
        <v>4862.3394987622496</v>
      </c>
      <c r="G33" s="161">
        <v>5039.221055035584</v>
      </c>
      <c r="H33" s="161">
        <v>4997.0600954566507</v>
      </c>
      <c r="I33" s="194">
        <v>4849.3652899999997</v>
      </c>
      <c r="J33" s="194">
        <v>4600.3011299999998</v>
      </c>
      <c r="K33" s="194">
        <v>4519.8617400000003</v>
      </c>
    </row>
    <row r="34" spans="1:11" x14ac:dyDescent="0.25">
      <c r="A34" t="s">
        <v>143</v>
      </c>
      <c r="B34" s="115" t="s">
        <v>579</v>
      </c>
      <c r="C34" s="109" t="s">
        <v>51</v>
      </c>
      <c r="D34" s="161">
        <v>2537.2088690157329</v>
      </c>
      <c r="E34" s="161">
        <v>2524.6026580304701</v>
      </c>
      <c r="F34" s="161">
        <v>2492.9551124866653</v>
      </c>
      <c r="G34" s="161">
        <v>2372.2627200568118</v>
      </c>
      <c r="H34" s="161">
        <v>2174.3524992919715</v>
      </c>
      <c r="I34" s="194">
        <v>1953.72173</v>
      </c>
      <c r="J34" s="194">
        <v>1904.0880299999999</v>
      </c>
      <c r="K34" s="194">
        <v>1980.7706900000001</v>
      </c>
    </row>
    <row r="35" spans="1:11" x14ac:dyDescent="0.25">
      <c r="A35" t="s">
        <v>144</v>
      </c>
      <c r="B35" s="124" t="s">
        <v>264</v>
      </c>
      <c r="C35" s="109" t="s">
        <v>51</v>
      </c>
      <c r="D35" s="161">
        <v>2226.0863289138188</v>
      </c>
      <c r="E35" s="161">
        <v>2135.3705488905739</v>
      </c>
      <c r="F35" s="161">
        <v>2031.67718012417</v>
      </c>
      <c r="G35" s="161">
        <v>2086.1816795377204</v>
      </c>
      <c r="H35" s="161">
        <v>2323.233499404711</v>
      </c>
      <c r="I35" s="194">
        <v>2352.2959999999998</v>
      </c>
      <c r="J35" s="194">
        <v>2364.5344100000002</v>
      </c>
      <c r="K35" s="194">
        <v>2456.0866700000001</v>
      </c>
    </row>
    <row r="36" spans="1:11" x14ac:dyDescent="0.25">
      <c r="A36" t="s">
        <v>145</v>
      </c>
      <c r="B36" s="124" t="s">
        <v>265</v>
      </c>
      <c r="C36" s="109" t="s">
        <v>51</v>
      </c>
      <c r="D36" s="161">
        <v>2266.5167003512383</v>
      </c>
      <c r="E36" s="161">
        <v>2471.4529475498011</v>
      </c>
      <c r="F36" s="161">
        <v>2649.9282086269177</v>
      </c>
      <c r="G36" s="161">
        <v>2623.7648283698823</v>
      </c>
      <c r="H36" s="161">
        <v>2608.8739058466676</v>
      </c>
      <c r="I36" s="194">
        <v>2787.9099799999999</v>
      </c>
      <c r="J36" s="194">
        <v>2984.3811900000001</v>
      </c>
      <c r="K36" s="194">
        <v>3334.4214700000002</v>
      </c>
    </row>
    <row r="37" spans="1:11" x14ac:dyDescent="0.25">
      <c r="A37" t="s">
        <v>146</v>
      </c>
      <c r="B37" s="115" t="s">
        <v>20</v>
      </c>
      <c r="C37" s="109" t="s">
        <v>51</v>
      </c>
      <c r="D37" s="166">
        <v>0</v>
      </c>
      <c r="E37" s="166">
        <v>0</v>
      </c>
      <c r="F37" s="166">
        <v>0</v>
      </c>
      <c r="G37" s="166">
        <v>0</v>
      </c>
      <c r="H37" s="166">
        <v>0</v>
      </c>
      <c r="I37" s="166">
        <v>0</v>
      </c>
      <c r="J37" s="166">
        <v>0</v>
      </c>
      <c r="K37" s="166">
        <v>0</v>
      </c>
    </row>
    <row r="38" spans="1:11" x14ac:dyDescent="0.25">
      <c r="B38" s="115"/>
      <c r="C38" s="109"/>
      <c r="D38" s="107"/>
      <c r="E38" s="107"/>
      <c r="F38" s="107"/>
      <c r="G38" s="107"/>
      <c r="H38" s="107"/>
      <c r="I38" s="107"/>
      <c r="J38" s="107"/>
      <c r="K38" s="107"/>
    </row>
    <row r="39" spans="1:11" ht="15.75" x14ac:dyDescent="0.25">
      <c r="B39" s="114" t="s">
        <v>23</v>
      </c>
      <c r="C39" s="109"/>
      <c r="D39" s="107"/>
      <c r="E39" s="107"/>
      <c r="F39" s="107"/>
      <c r="G39" s="107"/>
      <c r="H39" s="107"/>
      <c r="I39" s="107"/>
      <c r="J39" s="107"/>
      <c r="K39" s="107"/>
    </row>
    <row r="40" spans="1:11" x14ac:dyDescent="0.25">
      <c r="B40" s="112" t="s">
        <v>523</v>
      </c>
      <c r="C40" s="109"/>
      <c r="D40" s="107"/>
      <c r="E40" s="107"/>
      <c r="F40" s="107"/>
      <c r="G40" s="107"/>
      <c r="H40" s="107"/>
      <c r="I40" s="107"/>
      <c r="J40" s="107"/>
      <c r="K40" s="107"/>
    </row>
    <row r="41" spans="1:11" x14ac:dyDescent="0.25">
      <c r="A41" t="s">
        <v>147</v>
      </c>
      <c r="B41" s="115" t="s">
        <v>253</v>
      </c>
      <c r="C41" s="109" t="s">
        <v>53</v>
      </c>
      <c r="D41" s="122">
        <v>667429</v>
      </c>
      <c r="E41" s="122">
        <v>672675</v>
      </c>
      <c r="F41" s="122">
        <v>681170</v>
      </c>
      <c r="G41" s="122">
        <v>687148</v>
      </c>
      <c r="H41" s="122">
        <v>691209</v>
      </c>
      <c r="I41" s="122">
        <v>699303</v>
      </c>
      <c r="J41" s="122">
        <v>703529</v>
      </c>
      <c r="K41" s="122">
        <v>707207</v>
      </c>
    </row>
    <row r="42" spans="1:11" x14ac:dyDescent="0.25">
      <c r="A42" t="s">
        <v>148</v>
      </c>
      <c r="B42" s="115" t="s">
        <v>587</v>
      </c>
      <c r="C42" s="109" t="s">
        <v>53</v>
      </c>
      <c r="D42" s="122">
        <v>89731</v>
      </c>
      <c r="E42" s="122">
        <v>90477</v>
      </c>
      <c r="F42" s="122">
        <v>91180</v>
      </c>
      <c r="G42" s="122">
        <v>91437</v>
      </c>
      <c r="H42" s="122">
        <v>90495</v>
      </c>
      <c r="I42" s="122">
        <v>90886</v>
      </c>
      <c r="J42" s="122">
        <v>90445</v>
      </c>
      <c r="K42" s="122">
        <v>90737</v>
      </c>
    </row>
    <row r="43" spans="1:11" x14ac:dyDescent="0.25">
      <c r="A43" t="s">
        <v>149</v>
      </c>
      <c r="B43" s="115" t="s">
        <v>254</v>
      </c>
      <c r="C43" s="109" t="s">
        <v>53</v>
      </c>
      <c r="D43" s="122">
        <v>3251</v>
      </c>
      <c r="E43" s="122">
        <v>3154</v>
      </c>
      <c r="F43" s="122">
        <v>3063</v>
      </c>
      <c r="G43" s="122">
        <v>3035</v>
      </c>
      <c r="H43" s="122">
        <v>3427</v>
      </c>
      <c r="I43" s="122">
        <v>3772</v>
      </c>
      <c r="J43" s="122">
        <v>3864</v>
      </c>
      <c r="K43" s="122">
        <v>3910</v>
      </c>
    </row>
    <row r="44" spans="1:11" x14ac:dyDescent="0.25">
      <c r="A44" t="s">
        <v>150</v>
      </c>
      <c r="B44" s="115" t="s">
        <v>255</v>
      </c>
      <c r="C44" s="109" t="s">
        <v>53</v>
      </c>
      <c r="D44" s="132">
        <v>116</v>
      </c>
      <c r="E44" s="132">
        <v>122</v>
      </c>
      <c r="F44" s="132">
        <v>130</v>
      </c>
      <c r="G44" s="132">
        <v>132</v>
      </c>
      <c r="H44" s="132">
        <v>132</v>
      </c>
      <c r="I44" s="132">
        <v>151</v>
      </c>
      <c r="J44" s="132">
        <v>166</v>
      </c>
      <c r="K44" s="132">
        <v>179</v>
      </c>
    </row>
    <row r="45" spans="1:11" x14ac:dyDescent="0.25">
      <c r="A45" t="s">
        <v>151</v>
      </c>
      <c r="B45" s="115" t="s">
        <v>21</v>
      </c>
      <c r="C45" s="109" t="s">
        <v>53</v>
      </c>
      <c r="D45" s="168">
        <v>4813</v>
      </c>
      <c r="E45" s="122">
        <v>4813</v>
      </c>
      <c r="F45" s="122">
        <v>4969</v>
      </c>
      <c r="G45" s="122">
        <v>5198</v>
      </c>
      <c r="H45" s="122">
        <v>5168</v>
      </c>
      <c r="I45" s="122">
        <v>5130</v>
      </c>
      <c r="J45" s="122">
        <v>5033</v>
      </c>
      <c r="K45" s="160">
        <v>5038</v>
      </c>
    </row>
    <row r="46" spans="1:11" x14ac:dyDescent="0.25">
      <c r="A46" t="s">
        <v>152</v>
      </c>
      <c r="B46" s="115" t="s">
        <v>22</v>
      </c>
      <c r="C46" s="109" t="s">
        <v>53</v>
      </c>
      <c r="D46" s="122">
        <v>33688</v>
      </c>
      <c r="E46" s="122">
        <v>33949</v>
      </c>
      <c r="F46" s="122">
        <v>34353</v>
      </c>
      <c r="G46" s="122">
        <v>34628</v>
      </c>
      <c r="H46" s="122">
        <v>34784</v>
      </c>
      <c r="I46" s="122">
        <v>35175</v>
      </c>
      <c r="J46" s="122">
        <v>35348</v>
      </c>
      <c r="K46" s="122">
        <v>37173</v>
      </c>
    </row>
    <row r="47" spans="1:11" x14ac:dyDescent="0.25">
      <c r="A47" t="s">
        <v>153</v>
      </c>
      <c r="B47" s="111" t="s">
        <v>259</v>
      </c>
      <c r="C47" s="109" t="s">
        <v>53</v>
      </c>
      <c r="D47" s="122">
        <v>799028</v>
      </c>
      <c r="E47" s="122">
        <v>805190</v>
      </c>
      <c r="F47" s="122">
        <v>814865</v>
      </c>
      <c r="G47" s="122">
        <v>821578</v>
      </c>
      <c r="H47" s="122">
        <v>825215</v>
      </c>
      <c r="I47" s="122">
        <v>834416</v>
      </c>
      <c r="J47" s="122">
        <v>838385</v>
      </c>
      <c r="K47" s="122">
        <v>844244</v>
      </c>
    </row>
    <row r="48" spans="1:11" x14ac:dyDescent="0.25">
      <c r="B48" s="111"/>
      <c r="C48" s="109"/>
      <c r="D48" s="107"/>
      <c r="E48" s="107"/>
      <c r="F48" s="107"/>
      <c r="G48" s="107"/>
      <c r="H48" s="107"/>
      <c r="I48" s="107"/>
      <c r="J48" s="107"/>
      <c r="K48" s="107"/>
    </row>
    <row r="49" spans="1:11" x14ac:dyDescent="0.25">
      <c r="B49" s="112" t="s">
        <v>522</v>
      </c>
      <c r="C49" s="109"/>
      <c r="D49" s="107"/>
      <c r="E49" s="107"/>
      <c r="F49" s="107"/>
      <c r="G49" s="107"/>
      <c r="H49" s="107"/>
      <c r="I49" s="107"/>
      <c r="J49" s="107"/>
      <c r="K49" s="107"/>
    </row>
    <row r="50" spans="1:11" x14ac:dyDescent="0.25">
      <c r="A50" t="s">
        <v>154</v>
      </c>
      <c r="B50" s="115" t="s">
        <v>55</v>
      </c>
      <c r="C50" s="109" t="s">
        <v>53</v>
      </c>
      <c r="D50" s="167">
        <v>0</v>
      </c>
      <c r="E50" s="167">
        <v>0</v>
      </c>
      <c r="F50" s="167">
        <v>0</v>
      </c>
      <c r="G50" s="167">
        <v>0</v>
      </c>
      <c r="H50" s="167">
        <v>0</v>
      </c>
      <c r="I50" s="167">
        <v>0</v>
      </c>
      <c r="J50" s="167">
        <v>0</v>
      </c>
      <c r="K50" s="166">
        <v>0</v>
      </c>
    </row>
    <row r="51" spans="1:11" x14ac:dyDescent="0.25">
      <c r="A51" t="s">
        <v>155</v>
      </c>
      <c r="B51" s="115" t="s">
        <v>56</v>
      </c>
      <c r="C51" s="109" t="s">
        <v>53</v>
      </c>
      <c r="D51" s="122">
        <v>168281</v>
      </c>
      <c r="E51" s="122">
        <v>199249</v>
      </c>
      <c r="F51" s="122">
        <v>217089</v>
      </c>
      <c r="G51" s="122">
        <v>231486</v>
      </c>
      <c r="H51" s="122">
        <v>227874</v>
      </c>
      <c r="I51" s="122">
        <v>218241</v>
      </c>
      <c r="J51" s="122">
        <v>202284</v>
      </c>
      <c r="K51" s="161">
        <v>196664</v>
      </c>
    </row>
    <row r="52" spans="1:11" x14ac:dyDescent="0.25">
      <c r="A52" t="s">
        <v>156</v>
      </c>
      <c r="B52" s="115" t="s">
        <v>57</v>
      </c>
      <c r="C52" s="109" t="s">
        <v>53</v>
      </c>
      <c r="D52" s="122">
        <v>526087</v>
      </c>
      <c r="E52" s="122">
        <v>478348</v>
      </c>
      <c r="F52" s="122">
        <v>465957</v>
      </c>
      <c r="G52" s="122">
        <v>455262</v>
      </c>
      <c r="H52" s="122">
        <v>463866</v>
      </c>
      <c r="I52" s="122">
        <v>482549</v>
      </c>
      <c r="J52" s="122">
        <v>505613</v>
      </c>
      <c r="K52" s="161">
        <v>513663</v>
      </c>
    </row>
    <row r="53" spans="1:11" x14ac:dyDescent="0.25">
      <c r="A53" t="s">
        <v>157</v>
      </c>
      <c r="B53" s="115" t="s">
        <v>58</v>
      </c>
      <c r="C53" s="109" t="s">
        <v>53</v>
      </c>
      <c r="D53" s="122">
        <v>104660</v>
      </c>
      <c r="E53" s="122">
        <v>127593</v>
      </c>
      <c r="F53" s="122">
        <v>131819</v>
      </c>
      <c r="G53" s="122">
        <v>134830</v>
      </c>
      <c r="H53" s="122">
        <v>133475</v>
      </c>
      <c r="I53" s="122">
        <v>133626</v>
      </c>
      <c r="J53" s="122">
        <v>130488</v>
      </c>
      <c r="K53" s="161">
        <v>133917</v>
      </c>
    </row>
    <row r="54" spans="1:11" x14ac:dyDescent="0.25">
      <c r="A54" t="s">
        <v>158</v>
      </c>
      <c r="B54" s="111" t="s">
        <v>259</v>
      </c>
      <c r="C54" s="109" t="s">
        <v>53</v>
      </c>
      <c r="D54" s="122">
        <v>799028</v>
      </c>
      <c r="E54" s="122">
        <v>805190</v>
      </c>
      <c r="F54" s="122">
        <v>814865</v>
      </c>
      <c r="G54" s="122">
        <v>821578</v>
      </c>
      <c r="H54" s="122">
        <v>825215</v>
      </c>
      <c r="I54" s="122">
        <v>834416</v>
      </c>
      <c r="J54" s="122">
        <v>838385</v>
      </c>
      <c r="K54" s="161">
        <v>844244</v>
      </c>
    </row>
    <row r="55" spans="1:11" x14ac:dyDescent="0.25">
      <c r="B55" s="115"/>
      <c r="C55" s="109"/>
      <c r="D55" s="107"/>
      <c r="E55" s="107"/>
      <c r="F55" s="107"/>
      <c r="G55" s="107"/>
      <c r="H55" s="107"/>
      <c r="I55" s="107"/>
      <c r="J55" s="107"/>
      <c r="K55" s="107"/>
    </row>
    <row r="56" spans="1:11" ht="15.75" x14ac:dyDescent="0.25">
      <c r="B56" s="114" t="s">
        <v>60</v>
      </c>
      <c r="C56" s="109"/>
      <c r="D56" s="107"/>
      <c r="E56" s="107"/>
      <c r="F56" s="107"/>
      <c r="G56" s="107"/>
      <c r="H56" s="107"/>
      <c r="I56" s="107"/>
      <c r="J56" s="107"/>
      <c r="K56" s="107"/>
    </row>
    <row r="57" spans="1:11" ht="30" x14ac:dyDescent="0.25">
      <c r="B57" s="112" t="s">
        <v>524</v>
      </c>
      <c r="C57" s="109"/>
      <c r="D57" s="107"/>
      <c r="E57" s="107"/>
      <c r="F57" s="107"/>
      <c r="G57" s="107"/>
      <c r="H57" s="107"/>
      <c r="I57" s="107"/>
      <c r="J57" s="107"/>
      <c r="K57" s="107"/>
    </row>
    <row r="58" spans="1:11" x14ac:dyDescent="0.25">
      <c r="A58" t="s">
        <v>384</v>
      </c>
      <c r="B58" s="115" t="s">
        <v>580</v>
      </c>
      <c r="C58" s="109" t="s">
        <v>61</v>
      </c>
      <c r="D58" s="161">
        <v>2422.0900960212025</v>
      </c>
      <c r="E58" s="161">
        <v>2414.5158894102374</v>
      </c>
      <c r="F58" s="161">
        <v>2364.0874175842341</v>
      </c>
      <c r="G58" s="161">
        <v>2398.5079924906495</v>
      </c>
      <c r="H58" s="161">
        <v>2393.3829435946068</v>
      </c>
      <c r="I58" s="161">
        <v>2335.9749379280315</v>
      </c>
      <c r="J58" s="161">
        <v>2228.3723375069685</v>
      </c>
      <c r="K58" s="161">
        <v>2293.5754908305821</v>
      </c>
    </row>
    <row r="59" spans="1:11" x14ac:dyDescent="0.25">
      <c r="A59" t="s">
        <v>385</v>
      </c>
      <c r="B59" s="115" t="s">
        <v>581</v>
      </c>
      <c r="C59" s="109" t="s">
        <v>61</v>
      </c>
      <c r="D59" s="122"/>
      <c r="E59" s="122"/>
      <c r="F59" s="122"/>
      <c r="G59" s="122"/>
      <c r="H59" s="122"/>
      <c r="I59" s="122"/>
      <c r="J59" s="122"/>
      <c r="K59" s="122"/>
    </row>
    <row r="60" spans="1:11" x14ac:dyDescent="0.25">
      <c r="A60" t="s">
        <v>386</v>
      </c>
      <c r="B60" s="115" t="s">
        <v>582</v>
      </c>
      <c r="C60" s="109" t="s">
        <v>61</v>
      </c>
      <c r="D60" s="122"/>
      <c r="E60" s="122"/>
      <c r="F60" s="122"/>
      <c r="G60" s="122"/>
      <c r="H60" s="122"/>
      <c r="I60" s="122"/>
      <c r="J60" s="122"/>
      <c r="K60" s="122"/>
    </row>
    <row r="61" spans="1:11" x14ac:dyDescent="0.25">
      <c r="A61" t="s">
        <v>387</v>
      </c>
      <c r="B61" s="115" t="s">
        <v>381</v>
      </c>
      <c r="C61" s="109" t="s">
        <v>61</v>
      </c>
      <c r="D61" s="122">
        <v>2183.2935760304576</v>
      </c>
      <c r="E61" s="122">
        <v>2101.154314955395</v>
      </c>
      <c r="F61" s="122">
        <v>2152.2687024894631</v>
      </c>
      <c r="G61" s="122">
        <v>2160.5910515452347</v>
      </c>
      <c r="H61" s="122">
        <v>2068.9557115244161</v>
      </c>
      <c r="I61" s="122">
        <v>2106.4750079800856</v>
      </c>
      <c r="J61" s="122">
        <v>1977.016062593797</v>
      </c>
      <c r="K61" s="122">
        <v>2046.6344023817242</v>
      </c>
    </row>
    <row r="62" spans="1:11" x14ac:dyDescent="0.25">
      <c r="A62" t="s">
        <v>388</v>
      </c>
      <c r="B62" s="115" t="s">
        <v>382</v>
      </c>
      <c r="C62" s="109" t="s">
        <v>61</v>
      </c>
      <c r="D62" s="122"/>
      <c r="E62" s="122"/>
      <c r="F62" s="122"/>
      <c r="G62" s="122"/>
      <c r="H62" s="122"/>
      <c r="I62" s="122"/>
      <c r="J62" s="122"/>
      <c r="K62" s="122"/>
    </row>
    <row r="63" spans="1:11" x14ac:dyDescent="0.25">
      <c r="A63" t="s">
        <v>389</v>
      </c>
      <c r="B63" s="115" t="s">
        <v>383</v>
      </c>
      <c r="C63" s="109" t="s">
        <v>61</v>
      </c>
      <c r="D63" s="122"/>
      <c r="E63" s="122"/>
      <c r="F63" s="122"/>
      <c r="G63" s="122"/>
      <c r="H63" s="122"/>
      <c r="I63" s="122"/>
      <c r="J63" s="122"/>
      <c r="K63" s="122"/>
    </row>
    <row r="64" spans="1:11" x14ac:dyDescent="0.25">
      <c r="B64" s="115"/>
      <c r="C64" s="109"/>
      <c r="D64" s="107"/>
      <c r="E64" s="107"/>
      <c r="F64" s="107"/>
      <c r="G64" s="107"/>
      <c r="H64" s="107"/>
      <c r="I64" s="107"/>
      <c r="J64" s="107"/>
      <c r="K64" s="107"/>
    </row>
    <row r="65" spans="1:11" ht="30" x14ac:dyDescent="0.25">
      <c r="B65" s="112" t="s">
        <v>590</v>
      </c>
      <c r="C65" s="109"/>
      <c r="D65" s="107"/>
      <c r="E65" s="107"/>
      <c r="F65" s="107"/>
      <c r="G65" s="107"/>
      <c r="H65" s="107"/>
      <c r="I65" s="107"/>
      <c r="J65" s="107"/>
      <c r="K65" s="107"/>
    </row>
    <row r="66" spans="1:11" x14ac:dyDescent="0.25">
      <c r="A66" t="s">
        <v>391</v>
      </c>
      <c r="B66" s="115" t="s">
        <v>580</v>
      </c>
      <c r="C66" s="109" t="s">
        <v>61</v>
      </c>
      <c r="D66" s="161">
        <v>2473.7940716784001</v>
      </c>
      <c r="E66" s="161">
        <v>2586.2495781620114</v>
      </c>
      <c r="F66" s="161">
        <v>2558.2119877434948</v>
      </c>
      <c r="G66" s="161">
        <v>2589.0927531859411</v>
      </c>
      <c r="H66" s="161">
        <v>2589.9727824338265</v>
      </c>
      <c r="I66" s="161">
        <v>2541.7860612408399</v>
      </c>
      <c r="J66" s="161">
        <v>2462.9661823770557</v>
      </c>
      <c r="K66" s="161">
        <v>2562.8678676928703</v>
      </c>
    </row>
    <row r="67" spans="1:11" x14ac:dyDescent="0.25">
      <c r="A67" t="s">
        <v>392</v>
      </c>
      <c r="B67" s="115" t="s">
        <v>581</v>
      </c>
      <c r="C67" s="109" t="s">
        <v>61</v>
      </c>
      <c r="D67" s="122"/>
      <c r="E67" s="122"/>
      <c r="F67" s="122"/>
      <c r="G67" s="122"/>
      <c r="H67" s="122"/>
      <c r="I67" s="122"/>
      <c r="J67" s="122"/>
      <c r="K67" s="122"/>
    </row>
    <row r="68" spans="1:11" x14ac:dyDescent="0.25">
      <c r="A68" t="s">
        <v>393</v>
      </c>
      <c r="B68" s="115" t="s">
        <v>582</v>
      </c>
      <c r="C68" s="109" t="s">
        <v>61</v>
      </c>
      <c r="D68" s="122"/>
      <c r="E68" s="122"/>
      <c r="F68" s="122"/>
      <c r="G68" s="122"/>
      <c r="H68" s="122"/>
      <c r="I68" s="122"/>
      <c r="J68" s="122"/>
      <c r="K68" s="122"/>
    </row>
    <row r="69" spans="1:11" x14ac:dyDescent="0.25">
      <c r="A69" t="s">
        <v>394</v>
      </c>
      <c r="B69" s="115" t="s">
        <v>381</v>
      </c>
      <c r="C69" s="109" t="s">
        <v>61</v>
      </c>
      <c r="D69" s="160">
        <v>2229.9</v>
      </c>
      <c r="E69" s="160">
        <v>2250.6</v>
      </c>
      <c r="F69" s="160">
        <v>2329</v>
      </c>
      <c r="G69" s="160">
        <v>2332.2710000000002</v>
      </c>
      <c r="H69" s="160">
        <v>2238.8974548558003</v>
      </c>
      <c r="I69" s="160">
        <v>2292.0660349143373</v>
      </c>
      <c r="J69" s="160">
        <v>2185.1481560000002</v>
      </c>
      <c r="K69" s="160">
        <v>2286.9330300000001</v>
      </c>
    </row>
    <row r="70" spans="1:11" x14ac:dyDescent="0.25">
      <c r="A70" t="s">
        <v>395</v>
      </c>
      <c r="B70" s="115" t="s">
        <v>382</v>
      </c>
      <c r="C70" s="109" t="s">
        <v>61</v>
      </c>
      <c r="D70" s="122"/>
      <c r="E70" s="122"/>
      <c r="F70" s="122"/>
      <c r="G70" s="122"/>
      <c r="H70" s="122"/>
      <c r="I70" s="122"/>
      <c r="J70" s="122"/>
      <c r="K70" s="122"/>
    </row>
    <row r="71" spans="1:11" x14ac:dyDescent="0.25">
      <c r="A71" t="s">
        <v>396</v>
      </c>
      <c r="B71" s="115" t="s">
        <v>383</v>
      </c>
      <c r="C71" s="109" t="s">
        <v>61</v>
      </c>
      <c r="D71" s="122"/>
      <c r="E71" s="122"/>
      <c r="F71" s="122"/>
      <c r="G71" s="122"/>
      <c r="H71" s="122"/>
      <c r="I71" s="122"/>
      <c r="J71" s="122"/>
      <c r="K71" s="122"/>
    </row>
    <row r="72" spans="1:11" x14ac:dyDescent="0.25">
      <c r="B72" s="115"/>
      <c r="C72" s="109"/>
      <c r="D72" s="107"/>
      <c r="E72" s="107"/>
      <c r="F72" s="107"/>
      <c r="G72" s="107"/>
      <c r="H72" s="107"/>
      <c r="I72" s="107"/>
      <c r="J72" s="107"/>
      <c r="K72" s="107"/>
    </row>
    <row r="73" spans="1:11" ht="30" x14ac:dyDescent="0.25">
      <c r="B73" s="112" t="s">
        <v>525</v>
      </c>
      <c r="C73" s="109"/>
      <c r="D73" s="107"/>
      <c r="E73" s="107"/>
      <c r="F73" s="107"/>
      <c r="G73" s="107"/>
      <c r="H73" s="107"/>
      <c r="I73" s="107"/>
      <c r="J73" s="107"/>
      <c r="K73" s="107"/>
    </row>
    <row r="74" spans="1:11" x14ac:dyDescent="0.25">
      <c r="A74" t="s">
        <v>390</v>
      </c>
      <c r="B74" s="115" t="s">
        <v>378</v>
      </c>
      <c r="C74" s="109" t="s">
        <v>62</v>
      </c>
      <c r="D74" s="161">
        <v>2592.665782015893</v>
      </c>
      <c r="E74" s="161">
        <v>2531.8038621443502</v>
      </c>
      <c r="F74" s="161">
        <v>2470.2960876936745</v>
      </c>
      <c r="G74" s="161">
        <v>2561.3395115686303</v>
      </c>
      <c r="H74" s="161">
        <v>2548.6904746304049</v>
      </c>
      <c r="I74" s="161">
        <v>2477.9783850633557</v>
      </c>
      <c r="J74" s="161">
        <v>2305.3305089605947</v>
      </c>
      <c r="K74" s="161">
        <v>2415.5985591816147</v>
      </c>
    </row>
    <row r="75" spans="1:11" x14ac:dyDescent="0.25">
      <c r="A75" t="s">
        <v>397</v>
      </c>
      <c r="B75" s="115" t="s">
        <v>379</v>
      </c>
      <c r="C75" s="109" t="s">
        <v>62</v>
      </c>
      <c r="D75" s="122"/>
      <c r="E75" s="122"/>
      <c r="F75" s="122"/>
      <c r="G75" s="122"/>
      <c r="H75" s="122"/>
      <c r="I75" s="122"/>
      <c r="J75" s="122"/>
      <c r="K75" s="122"/>
    </row>
    <row r="76" spans="1:11" x14ac:dyDescent="0.25">
      <c r="A76" t="s">
        <v>398</v>
      </c>
      <c r="B76" s="115" t="s">
        <v>380</v>
      </c>
      <c r="C76" s="109" t="s">
        <v>62</v>
      </c>
      <c r="D76" s="122"/>
      <c r="E76" s="122"/>
      <c r="F76" s="122"/>
      <c r="G76" s="122"/>
      <c r="H76" s="122"/>
      <c r="I76" s="122"/>
      <c r="J76" s="122"/>
      <c r="K76" s="122"/>
    </row>
    <row r="77" spans="1:11" x14ac:dyDescent="0.25">
      <c r="A77" t="s">
        <v>399</v>
      </c>
      <c r="B77" s="115" t="s">
        <v>381</v>
      </c>
      <c r="C77" s="109" t="s">
        <v>62</v>
      </c>
      <c r="D77" s="122">
        <v>2279.8486562246298</v>
      </c>
      <c r="E77" s="122">
        <v>2279.7402190217331</v>
      </c>
      <c r="F77" s="122">
        <v>2237.3456347254978</v>
      </c>
      <c r="G77" s="122">
        <v>2320.04685998683</v>
      </c>
      <c r="H77" s="122">
        <v>2227.5119265957378</v>
      </c>
      <c r="I77" s="122">
        <v>2232.3238607286335</v>
      </c>
      <c r="J77" s="122">
        <v>2019.0303029592715</v>
      </c>
      <c r="K77" s="122">
        <v>2133.863862126289</v>
      </c>
    </row>
    <row r="78" spans="1:11" x14ac:dyDescent="0.25">
      <c r="A78" t="s">
        <v>400</v>
      </c>
      <c r="B78" s="115" t="s">
        <v>382</v>
      </c>
      <c r="C78" s="109" t="s">
        <v>52</v>
      </c>
      <c r="D78" s="122"/>
      <c r="E78" s="122"/>
      <c r="F78" s="122"/>
      <c r="G78" s="122"/>
      <c r="H78" s="122"/>
      <c r="I78" s="122"/>
      <c r="J78" s="122"/>
      <c r="K78" s="122"/>
    </row>
    <row r="79" spans="1:11" x14ac:dyDescent="0.25">
      <c r="A79" t="s">
        <v>401</v>
      </c>
      <c r="B79" s="115" t="s">
        <v>383</v>
      </c>
      <c r="C79" s="109" t="s">
        <v>62</v>
      </c>
      <c r="D79" s="122"/>
      <c r="E79" s="122"/>
      <c r="F79" s="122"/>
      <c r="G79" s="122"/>
      <c r="H79" s="122"/>
      <c r="I79" s="122"/>
      <c r="J79" s="122"/>
      <c r="K79" s="122"/>
    </row>
    <row r="80" spans="1:11" x14ac:dyDescent="0.25">
      <c r="B80" s="115"/>
      <c r="C80" s="109"/>
      <c r="D80" s="107"/>
      <c r="E80" s="107"/>
      <c r="F80" s="107"/>
      <c r="G80" s="107"/>
      <c r="H80" s="107"/>
      <c r="I80" s="107"/>
      <c r="J80" s="107"/>
      <c r="K80" s="107"/>
    </row>
    <row r="81" spans="1:11" ht="30" x14ac:dyDescent="0.25">
      <c r="B81" s="112" t="s">
        <v>589</v>
      </c>
      <c r="C81" s="109"/>
      <c r="D81" s="107"/>
      <c r="E81" s="107"/>
      <c r="F81" s="107"/>
      <c r="G81" s="107"/>
      <c r="H81" s="107"/>
      <c r="I81" s="107"/>
      <c r="J81" s="107"/>
      <c r="K81" s="107"/>
    </row>
    <row r="82" spans="1:11" x14ac:dyDescent="0.25">
      <c r="A82" t="s">
        <v>402</v>
      </c>
      <c r="B82" s="115" t="s">
        <v>378</v>
      </c>
      <c r="C82" s="109" t="s">
        <v>62</v>
      </c>
      <c r="D82" s="161">
        <v>2555.0933095900732</v>
      </c>
      <c r="E82" s="161">
        <v>2632.5093822515064</v>
      </c>
      <c r="F82" s="161">
        <v>2600.993253730574</v>
      </c>
      <c r="G82" s="161">
        <v>2649.8642787618301</v>
      </c>
      <c r="H82" s="161">
        <v>2657.2185484480538</v>
      </c>
      <c r="I82" s="161">
        <v>2609.2760269353466</v>
      </c>
      <c r="J82" s="161">
        <v>2520.8352586414944</v>
      </c>
      <c r="K82" s="161">
        <v>2623.373207442005</v>
      </c>
    </row>
    <row r="83" spans="1:11" x14ac:dyDescent="0.25">
      <c r="A83" t="s">
        <v>403</v>
      </c>
      <c r="B83" s="115" t="s">
        <v>379</v>
      </c>
      <c r="C83" s="109" t="s">
        <v>62</v>
      </c>
      <c r="D83" s="122"/>
      <c r="E83" s="122"/>
      <c r="F83" s="122"/>
      <c r="G83" s="122"/>
      <c r="H83" s="122"/>
      <c r="I83" s="122"/>
      <c r="J83" s="122"/>
      <c r="K83" s="122"/>
    </row>
    <row r="84" spans="1:11" x14ac:dyDescent="0.25">
      <c r="A84" t="s">
        <v>404</v>
      </c>
      <c r="B84" s="115" t="s">
        <v>380</v>
      </c>
      <c r="C84" s="109" t="s">
        <v>62</v>
      </c>
      <c r="D84" s="122"/>
      <c r="E84" s="122"/>
      <c r="F84" s="122"/>
      <c r="G84" s="122"/>
      <c r="H84" s="122"/>
      <c r="I84" s="122"/>
      <c r="J84" s="122"/>
      <c r="K84" s="122"/>
    </row>
    <row r="85" spans="1:11" x14ac:dyDescent="0.25">
      <c r="A85" t="s">
        <v>405</v>
      </c>
      <c r="B85" s="115" t="s">
        <v>381</v>
      </c>
      <c r="C85" s="109" t="s">
        <v>62</v>
      </c>
      <c r="D85" s="160">
        <f>D69/D66*D82</f>
        <v>2303.1838568475669</v>
      </c>
      <c r="E85" s="160">
        <f t="shared" ref="E85:K85" si="0">E69/E66*E82</f>
        <v>2290.8560974636512</v>
      </c>
      <c r="F85" s="160">
        <f t="shared" si="0"/>
        <v>2367.9481282087941</v>
      </c>
      <c r="G85" s="160">
        <f t="shared" si="0"/>
        <v>2387.014371612313</v>
      </c>
      <c r="H85" s="160">
        <f t="shared" si="0"/>
        <v>2297.0279400100121</v>
      </c>
      <c r="I85" s="160">
        <f t="shared" si="0"/>
        <v>2352.9253890609234</v>
      </c>
      <c r="J85" s="160">
        <f t="shared" si="0"/>
        <v>2236.4897075785198</v>
      </c>
      <c r="K85" s="160">
        <f t="shared" si="0"/>
        <v>2340.9239757323026</v>
      </c>
    </row>
    <row r="86" spans="1:11" x14ac:dyDescent="0.25">
      <c r="A86" t="s">
        <v>406</v>
      </c>
      <c r="B86" s="115" t="s">
        <v>382</v>
      </c>
      <c r="C86" s="109" t="s">
        <v>52</v>
      </c>
      <c r="D86" s="122"/>
      <c r="E86" s="122"/>
      <c r="F86" s="122"/>
      <c r="G86" s="122"/>
      <c r="H86" s="122"/>
      <c r="I86" s="122"/>
      <c r="J86" s="122"/>
      <c r="K86" s="122"/>
    </row>
    <row r="87" spans="1:11" x14ac:dyDescent="0.25">
      <c r="A87" t="s">
        <v>407</v>
      </c>
      <c r="B87" s="115" t="s">
        <v>383</v>
      </c>
      <c r="C87" s="109" t="s">
        <v>62</v>
      </c>
      <c r="D87" s="122"/>
      <c r="E87" s="122"/>
      <c r="F87" s="122"/>
      <c r="G87" s="122"/>
      <c r="H87" s="122"/>
      <c r="I87" s="122"/>
      <c r="J87" s="122"/>
      <c r="K87" s="122"/>
    </row>
    <row r="88" spans="1:11" x14ac:dyDescent="0.25">
      <c r="B88" s="115"/>
      <c r="C88" s="109"/>
      <c r="D88" s="107"/>
      <c r="E88" s="107"/>
      <c r="F88" s="107"/>
      <c r="G88" s="107"/>
      <c r="H88" s="107"/>
      <c r="I88" s="107"/>
      <c r="J88" s="107"/>
      <c r="K88" s="107"/>
    </row>
    <row r="89" spans="1:11" x14ac:dyDescent="0.25">
      <c r="B89" s="125" t="s">
        <v>526</v>
      </c>
      <c r="C89" s="109"/>
      <c r="D89" s="107"/>
      <c r="E89" s="107"/>
      <c r="F89" s="107"/>
      <c r="G89" s="107"/>
      <c r="H89" s="107"/>
      <c r="I89" s="107"/>
      <c r="J89" s="107"/>
      <c r="K89" s="107"/>
    </row>
    <row r="90" spans="1:11" x14ac:dyDescent="0.25">
      <c r="A90" t="s">
        <v>408</v>
      </c>
      <c r="B90" s="126" t="s">
        <v>244</v>
      </c>
      <c r="C90" s="109" t="s">
        <v>90</v>
      </c>
      <c r="D90" s="169">
        <f>D69/D85</f>
        <v>0.96818149943623155</v>
      </c>
      <c r="E90" s="169">
        <f t="shared" ref="E90:K90" si="1">E69/E85</f>
        <v>0.98242748747587361</v>
      </c>
      <c r="F90" s="169">
        <f t="shared" si="1"/>
        <v>0.98355195042289378</v>
      </c>
      <c r="G90" s="169">
        <f t="shared" si="1"/>
        <v>0.97706617427052345</v>
      </c>
      <c r="H90" s="169">
        <f t="shared" si="1"/>
        <v>0.97469317454015891</v>
      </c>
      <c r="I90" s="169">
        <f t="shared" si="1"/>
        <v>0.97413460093994919</v>
      </c>
      <c r="J90" s="169">
        <f t="shared" si="1"/>
        <v>0.97704368975875688</v>
      </c>
      <c r="K90" s="169">
        <f t="shared" si="1"/>
        <v>0.97693605333107303</v>
      </c>
    </row>
    <row r="91" spans="1:11" x14ac:dyDescent="0.25">
      <c r="A91" t="s">
        <v>409</v>
      </c>
      <c r="B91" s="115" t="s">
        <v>246</v>
      </c>
      <c r="C91" s="109" t="s">
        <v>90</v>
      </c>
      <c r="D91" s="170">
        <v>0.85</v>
      </c>
      <c r="E91" s="170">
        <v>0.85</v>
      </c>
      <c r="F91" s="170">
        <v>0.85</v>
      </c>
      <c r="G91" s="170">
        <v>0.85</v>
      </c>
      <c r="H91" s="170">
        <v>0.85</v>
      </c>
      <c r="I91" s="170">
        <v>0.85</v>
      </c>
      <c r="J91" s="170">
        <v>0.85</v>
      </c>
      <c r="K91" s="170">
        <v>0.85</v>
      </c>
    </row>
    <row r="92" spans="1:11" x14ac:dyDescent="0.25">
      <c r="A92" t="s">
        <v>410</v>
      </c>
      <c r="B92" s="115" t="s">
        <v>245</v>
      </c>
      <c r="C92" s="109" t="s">
        <v>90</v>
      </c>
      <c r="D92" s="170">
        <v>0.92</v>
      </c>
      <c r="E92" s="170">
        <v>0.92</v>
      </c>
      <c r="F92" s="170">
        <v>0.92</v>
      </c>
      <c r="G92" s="170">
        <v>0.92</v>
      </c>
      <c r="H92" s="170">
        <v>0.92</v>
      </c>
      <c r="I92" s="170">
        <v>0.92</v>
      </c>
      <c r="J92" s="170">
        <v>0.92</v>
      </c>
      <c r="K92" s="170">
        <v>0.92</v>
      </c>
    </row>
    <row r="93" spans="1:11" x14ac:dyDescent="0.25">
      <c r="A93" t="s">
        <v>411</v>
      </c>
      <c r="B93" s="115" t="s">
        <v>247</v>
      </c>
      <c r="C93" s="109" t="s">
        <v>90</v>
      </c>
      <c r="D93" s="170">
        <v>1</v>
      </c>
      <c r="E93" s="170">
        <v>1</v>
      </c>
      <c r="F93" s="170">
        <v>1</v>
      </c>
      <c r="G93" s="170">
        <v>1</v>
      </c>
      <c r="H93" s="170">
        <v>1</v>
      </c>
      <c r="I93" s="170">
        <v>1</v>
      </c>
      <c r="J93" s="170">
        <v>1</v>
      </c>
      <c r="K93" s="170">
        <v>1</v>
      </c>
    </row>
    <row r="94" spans="1:11" x14ac:dyDescent="0.25">
      <c r="A94" t="s">
        <v>412</v>
      </c>
      <c r="B94" s="115" t="s">
        <v>249</v>
      </c>
      <c r="C94" s="109" t="s">
        <v>90</v>
      </c>
      <c r="D94" s="170">
        <v>0.94</v>
      </c>
      <c r="E94" s="170">
        <v>0.94</v>
      </c>
      <c r="F94" s="170">
        <v>0.94</v>
      </c>
      <c r="G94" s="170">
        <v>0.94</v>
      </c>
      <c r="H94" s="170">
        <v>0.94</v>
      </c>
      <c r="I94" s="170">
        <v>0.94</v>
      </c>
      <c r="J94" s="170">
        <v>0.94</v>
      </c>
      <c r="K94" s="170">
        <v>0.94</v>
      </c>
    </row>
    <row r="95" spans="1:11" x14ac:dyDescent="0.25">
      <c r="A95" t="s">
        <v>413</v>
      </c>
      <c r="B95" s="115" t="s">
        <v>248</v>
      </c>
      <c r="C95" s="109" t="s">
        <v>90</v>
      </c>
      <c r="D95" s="170">
        <v>0.96</v>
      </c>
      <c r="E95" s="170">
        <v>0.96</v>
      </c>
      <c r="F95" s="170">
        <v>0.96</v>
      </c>
      <c r="G95" s="170">
        <v>0.96</v>
      </c>
      <c r="H95" s="170">
        <v>0.96</v>
      </c>
      <c r="I95" s="170">
        <v>0.96</v>
      </c>
      <c r="J95" s="170">
        <v>0.96</v>
      </c>
      <c r="K95" s="170">
        <v>0.96</v>
      </c>
    </row>
    <row r="96" spans="1:11" x14ac:dyDescent="0.25">
      <c r="A96" t="s">
        <v>414</v>
      </c>
      <c r="B96" s="115" t="s">
        <v>250</v>
      </c>
      <c r="C96" s="109" t="s">
        <v>90</v>
      </c>
      <c r="D96" s="170">
        <v>0.98</v>
      </c>
      <c r="E96" s="170">
        <v>0.98</v>
      </c>
      <c r="F96" s="170">
        <v>0.98</v>
      </c>
      <c r="G96" s="170">
        <v>0.98</v>
      </c>
      <c r="H96" s="170">
        <v>0.98</v>
      </c>
      <c r="I96" s="170">
        <v>0.98</v>
      </c>
      <c r="J96" s="170">
        <v>0.98</v>
      </c>
      <c r="K96" s="170">
        <v>0.98</v>
      </c>
    </row>
    <row r="97" spans="1:11" x14ac:dyDescent="0.25">
      <c r="A97" t="s">
        <v>415</v>
      </c>
      <c r="B97" s="115" t="s">
        <v>251</v>
      </c>
      <c r="C97" s="109" t="s">
        <v>90</v>
      </c>
      <c r="D97" s="170">
        <v>0.98</v>
      </c>
      <c r="E97" s="170">
        <v>0.98</v>
      </c>
      <c r="F97" s="170">
        <v>0.98</v>
      </c>
      <c r="G97" s="170">
        <v>0.98</v>
      </c>
      <c r="H97" s="170">
        <v>0.98</v>
      </c>
      <c r="I97" s="170">
        <v>0.98</v>
      </c>
      <c r="J97" s="170">
        <v>0.98</v>
      </c>
      <c r="K97" s="170">
        <v>0.98</v>
      </c>
    </row>
    <row r="98" spans="1:11" x14ac:dyDescent="0.25">
      <c r="A98" s="104" t="s">
        <v>583</v>
      </c>
      <c r="B98" s="115" t="s">
        <v>628</v>
      </c>
      <c r="C98" s="109" t="s">
        <v>90</v>
      </c>
      <c r="D98" s="169">
        <v>1</v>
      </c>
      <c r="E98" s="169">
        <v>1</v>
      </c>
      <c r="F98" s="169">
        <v>1</v>
      </c>
      <c r="G98" s="169">
        <v>1</v>
      </c>
      <c r="H98" s="169">
        <v>1</v>
      </c>
      <c r="I98" s="169">
        <v>1</v>
      </c>
      <c r="J98" s="169">
        <v>1</v>
      </c>
      <c r="K98" s="169">
        <v>1</v>
      </c>
    </row>
    <row r="99" spans="1:11" x14ac:dyDescent="0.25">
      <c r="B99" s="196" t="s">
        <v>594</v>
      </c>
      <c r="C99" s="197"/>
      <c r="D99" s="197"/>
      <c r="E99" s="197"/>
      <c r="F99" s="197"/>
      <c r="G99" s="197"/>
      <c r="H99" s="197"/>
      <c r="I99" s="197"/>
      <c r="J99" s="197"/>
      <c r="K99" s="198"/>
    </row>
    <row r="100" spans="1:11" x14ac:dyDescent="0.25">
      <c r="B100" s="115"/>
      <c r="C100" s="109"/>
      <c r="D100" s="107"/>
      <c r="E100" s="107"/>
      <c r="F100" s="107"/>
      <c r="G100" s="107"/>
      <c r="H100" s="107"/>
      <c r="I100" s="107"/>
      <c r="J100" s="107"/>
      <c r="K100" s="107"/>
    </row>
    <row r="101" spans="1:11" x14ac:dyDescent="0.25">
      <c r="B101" s="112" t="s">
        <v>527</v>
      </c>
      <c r="C101" s="109"/>
      <c r="D101" s="107"/>
      <c r="E101" s="107"/>
      <c r="F101" s="107"/>
      <c r="G101" s="107"/>
      <c r="H101" s="107"/>
      <c r="I101" s="107"/>
      <c r="J101" s="107"/>
      <c r="K101" s="107"/>
    </row>
    <row r="102" spans="1:11" x14ac:dyDescent="0.25">
      <c r="A102" t="s">
        <v>416</v>
      </c>
      <c r="B102" s="115" t="s">
        <v>24</v>
      </c>
      <c r="C102" s="109" t="s">
        <v>61</v>
      </c>
      <c r="D102" s="171">
        <v>0</v>
      </c>
      <c r="E102" s="171">
        <v>0</v>
      </c>
      <c r="F102" s="171">
        <v>0</v>
      </c>
      <c r="G102" s="171">
        <v>0</v>
      </c>
      <c r="H102" s="171">
        <v>0</v>
      </c>
      <c r="I102" s="171">
        <v>0</v>
      </c>
      <c r="J102" s="171">
        <v>0</v>
      </c>
      <c r="K102" s="171">
        <v>0</v>
      </c>
    </row>
    <row r="103" spans="1:11" x14ac:dyDescent="0.25">
      <c r="A103" t="s">
        <v>417</v>
      </c>
      <c r="B103" s="115" t="s">
        <v>25</v>
      </c>
      <c r="C103" s="109" t="s">
        <v>61</v>
      </c>
      <c r="D103" s="165">
        <v>278.30799999999999</v>
      </c>
      <c r="E103" s="165">
        <v>310.28100000000001</v>
      </c>
      <c r="F103" s="165">
        <v>325.54300000000001</v>
      </c>
      <c r="G103" s="165">
        <v>317.029</v>
      </c>
      <c r="H103" s="165">
        <v>301.12700000000001</v>
      </c>
      <c r="I103" s="165">
        <v>303.15199999999999</v>
      </c>
      <c r="J103" s="165">
        <v>313.92399999999998</v>
      </c>
      <c r="K103" s="165">
        <v>379.298</v>
      </c>
    </row>
    <row r="104" spans="1:11" x14ac:dyDescent="0.25">
      <c r="B104" s="112" t="s">
        <v>528</v>
      </c>
      <c r="C104" s="109"/>
      <c r="D104" s="107"/>
      <c r="E104" s="107"/>
      <c r="F104" s="107"/>
      <c r="G104" s="107"/>
      <c r="H104" s="107"/>
      <c r="I104" s="107"/>
      <c r="J104" s="107"/>
      <c r="K104" s="107"/>
    </row>
    <row r="105" spans="1:11" x14ac:dyDescent="0.25">
      <c r="A105" t="s">
        <v>418</v>
      </c>
      <c r="B105" s="115" t="s">
        <v>24</v>
      </c>
      <c r="C105" s="109" t="s">
        <v>62</v>
      </c>
      <c r="D105" s="160">
        <v>4074.9241276770003</v>
      </c>
      <c r="E105" s="160">
        <v>3854.8014040176558</v>
      </c>
      <c r="F105" s="160">
        <v>3160.4011299999997</v>
      </c>
      <c r="G105" s="160">
        <v>2685.9067</v>
      </c>
      <c r="H105" s="160">
        <v>2373.8086899999998</v>
      </c>
      <c r="I105" s="160">
        <v>2023.4926699999999</v>
      </c>
      <c r="J105" s="160">
        <v>1826.7094399999999</v>
      </c>
      <c r="K105" s="160">
        <v>1640.9934599999999</v>
      </c>
    </row>
    <row r="106" spans="1:11" x14ac:dyDescent="0.25">
      <c r="A106" t="s">
        <v>419</v>
      </c>
      <c r="B106" s="115" t="s">
        <v>25</v>
      </c>
      <c r="C106" s="109" t="s">
        <v>62</v>
      </c>
      <c r="D106" s="160">
        <v>20215.129754667163</v>
      </c>
      <c r="E106" s="160">
        <v>22124.839502863524</v>
      </c>
      <c r="F106" s="160">
        <v>21642.12125</v>
      </c>
      <c r="G106" s="160">
        <v>23627.57314</v>
      </c>
      <c r="H106" s="160">
        <v>26340.81711</v>
      </c>
      <c r="I106" s="160">
        <v>27894.808359999999</v>
      </c>
      <c r="J106" s="160">
        <v>29480.646929999999</v>
      </c>
      <c r="K106" s="160">
        <v>30505.944920000002</v>
      </c>
    </row>
    <row r="107" spans="1:11" x14ac:dyDescent="0.25"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</row>
    <row r="108" spans="1:11" x14ac:dyDescent="0.25"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</row>
    <row r="109" spans="1:11" x14ac:dyDescent="0.25"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</row>
    <row r="110" spans="1:11" x14ac:dyDescent="0.25"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</row>
    <row r="111" spans="1:11" x14ac:dyDescent="0.25"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</row>
    <row r="112" spans="1:11" x14ac:dyDescent="0.25"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</row>
    <row r="113" spans="2:11" x14ac:dyDescent="0.25"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</row>
    <row r="114" spans="2:11" x14ac:dyDescent="0.25"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</row>
    <row r="115" spans="2:11" x14ac:dyDescent="0.25"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</row>
    <row r="116" spans="2:11" x14ac:dyDescent="0.25"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</row>
    <row r="117" spans="2:11" x14ac:dyDescent="0.25"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</row>
    <row r="118" spans="2:11" x14ac:dyDescent="0.25"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</row>
    <row r="119" spans="2:11" x14ac:dyDescent="0.25"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</row>
    <row r="120" spans="2:11" x14ac:dyDescent="0.25"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</row>
    <row r="121" spans="2:11" x14ac:dyDescent="0.25"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</row>
    <row r="122" spans="2:11" x14ac:dyDescent="0.25"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</row>
    <row r="123" spans="2:11" x14ac:dyDescent="0.25"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</row>
    <row r="124" spans="2:11" x14ac:dyDescent="0.25"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</row>
    <row r="125" spans="2:11" x14ac:dyDescent="0.25"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</row>
    <row r="126" spans="2:11" x14ac:dyDescent="0.25"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</row>
    <row r="127" spans="2:11" x14ac:dyDescent="0.25"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</row>
    <row r="128" spans="2:11" x14ac:dyDescent="0.25"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</row>
    <row r="129" spans="2:11" x14ac:dyDescent="0.25"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</row>
    <row r="130" spans="2:11" x14ac:dyDescent="0.25"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</row>
    <row r="131" spans="2:11" x14ac:dyDescent="0.25"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</row>
    <row r="132" spans="2:11" x14ac:dyDescent="0.25"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</row>
    <row r="133" spans="2:11" x14ac:dyDescent="0.25"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</row>
    <row r="134" spans="2:11" x14ac:dyDescent="0.25"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</row>
    <row r="135" spans="2:11" x14ac:dyDescent="0.25"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</row>
    <row r="136" spans="2:11" x14ac:dyDescent="0.25"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</row>
    <row r="137" spans="2:11" x14ac:dyDescent="0.25"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</row>
    <row r="138" spans="2:11" x14ac:dyDescent="0.25"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</row>
    <row r="139" spans="2:11" x14ac:dyDescent="0.25"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</row>
    <row r="140" spans="2:11" x14ac:dyDescent="0.25"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</row>
    <row r="141" spans="2:11" x14ac:dyDescent="0.25"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</row>
    <row r="142" spans="2:11" x14ac:dyDescent="0.25"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</row>
    <row r="143" spans="2:11" x14ac:dyDescent="0.25"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</row>
    <row r="144" spans="2:11" x14ac:dyDescent="0.25"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</row>
    <row r="145" spans="2:11" x14ac:dyDescent="0.25"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</row>
    <row r="146" spans="2:11" x14ac:dyDescent="0.25"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</row>
    <row r="147" spans="2:11" x14ac:dyDescent="0.25"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</row>
    <row r="148" spans="2:11" x14ac:dyDescent="0.25"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</row>
    <row r="149" spans="2:11" x14ac:dyDescent="0.25"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</row>
    <row r="150" spans="2:11" x14ac:dyDescent="0.25"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</row>
    <row r="151" spans="2:11" x14ac:dyDescent="0.25"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</row>
    <row r="152" spans="2:11" x14ac:dyDescent="0.25"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</row>
    <row r="153" spans="2:11" x14ac:dyDescent="0.25"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</row>
    <row r="154" spans="2:11" x14ac:dyDescent="0.25"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</row>
    <row r="155" spans="2:11" x14ac:dyDescent="0.25"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</row>
    <row r="156" spans="2:11" x14ac:dyDescent="0.25"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</row>
    <row r="157" spans="2:11" x14ac:dyDescent="0.25"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</row>
    <row r="158" spans="2:11" x14ac:dyDescent="0.25"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</row>
    <row r="159" spans="2:11" x14ac:dyDescent="0.25"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</row>
    <row r="160" spans="2:11" x14ac:dyDescent="0.25"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</row>
    <row r="161" spans="2:11" x14ac:dyDescent="0.25"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</row>
    <row r="162" spans="2:11" x14ac:dyDescent="0.25"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</row>
    <row r="163" spans="2:11" x14ac:dyDescent="0.25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</row>
    <row r="164" spans="2:11" x14ac:dyDescent="0.25"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</row>
    <row r="165" spans="2:11" x14ac:dyDescent="0.25"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</row>
    <row r="166" spans="2:11" x14ac:dyDescent="0.25"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</row>
    <row r="167" spans="2:11" x14ac:dyDescent="0.25"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</row>
    <row r="168" spans="2:11" x14ac:dyDescent="0.25"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</row>
    <row r="169" spans="2:11" x14ac:dyDescent="0.25"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</row>
    <row r="170" spans="2:11" x14ac:dyDescent="0.25"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</row>
    <row r="171" spans="2:11" x14ac:dyDescent="0.25"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</row>
    <row r="172" spans="2:11" x14ac:dyDescent="0.25"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</row>
    <row r="173" spans="2:11" x14ac:dyDescent="0.25"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</row>
    <row r="174" spans="2:11" x14ac:dyDescent="0.25"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</row>
    <row r="175" spans="2:11" x14ac:dyDescent="0.25"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</row>
    <row r="176" spans="2:11" x14ac:dyDescent="0.25"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</row>
    <row r="177" spans="2:11" x14ac:dyDescent="0.25"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</row>
  </sheetData>
  <mergeCells count="1">
    <mergeCell ref="B99:K99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opLeftCell="B5" zoomScale="85" zoomScaleNormal="85" workbookViewId="0">
      <selection activeCell="F31" activeCellId="1" sqref="E23:K29 F31:K31"/>
    </sheetView>
  </sheetViews>
  <sheetFormatPr defaultRowHeight="15" x14ac:dyDescent="0.25"/>
  <cols>
    <col min="1" max="1" width="14.42578125" customWidth="1"/>
    <col min="2" max="2" width="87.28515625" customWidth="1"/>
    <col min="4" max="4" width="10.85546875" bestFit="1" customWidth="1"/>
    <col min="5" max="5" width="10.5703125" bestFit="1" customWidth="1"/>
    <col min="6" max="9" width="10.7109375" bestFit="1" customWidth="1"/>
    <col min="10" max="11" width="11.5703125" bestFit="1" customWidth="1"/>
    <col min="12" max="12" width="21.28515625" customWidth="1"/>
  </cols>
  <sheetData>
    <row r="1" spans="1:12" ht="15.75" x14ac:dyDescent="0.25">
      <c r="B1" s="6" t="s">
        <v>599</v>
      </c>
    </row>
    <row r="3" spans="1:12" x14ac:dyDescent="0.25">
      <c r="B3" s="21"/>
    </row>
    <row r="4" spans="1:12" ht="30" x14ac:dyDescent="0.25">
      <c r="B4" s="1" t="s">
        <v>236</v>
      </c>
      <c r="D4" s="55">
        <v>2006</v>
      </c>
      <c r="E4" s="55">
        <v>2007</v>
      </c>
      <c r="F4" s="55">
        <v>2008</v>
      </c>
      <c r="G4" s="55">
        <v>2009</v>
      </c>
      <c r="H4" s="55">
        <v>2010</v>
      </c>
      <c r="I4" s="55">
        <v>2011</v>
      </c>
      <c r="J4" s="55">
        <v>2012</v>
      </c>
      <c r="K4" s="55">
        <v>2013</v>
      </c>
      <c r="L4" s="97" t="s">
        <v>377</v>
      </c>
    </row>
    <row r="5" spans="1:12" x14ac:dyDescent="0.25">
      <c r="A5" s="1" t="s">
        <v>64</v>
      </c>
      <c r="B5" s="1" t="s">
        <v>2</v>
      </c>
      <c r="C5" s="1" t="s">
        <v>3</v>
      </c>
    </row>
    <row r="6" spans="1:12" ht="15.75" x14ac:dyDescent="0.25">
      <c r="B6" s="19" t="s">
        <v>530</v>
      </c>
      <c r="C6" s="45"/>
    </row>
    <row r="7" spans="1:12" ht="15.75" x14ac:dyDescent="0.25">
      <c r="B7" s="19" t="s">
        <v>209</v>
      </c>
      <c r="C7" s="45"/>
    </row>
    <row r="8" spans="1:12" x14ac:dyDescent="0.25">
      <c r="B8" s="12" t="s">
        <v>529</v>
      </c>
      <c r="C8" s="68"/>
    </row>
    <row r="9" spans="1:12" x14ac:dyDescent="0.25">
      <c r="A9" t="s">
        <v>159</v>
      </c>
      <c r="B9" s="9" t="s">
        <v>72</v>
      </c>
      <c r="C9" s="45" t="s">
        <v>54</v>
      </c>
      <c r="D9" s="161">
        <v>26221</v>
      </c>
      <c r="E9" s="194">
        <v>27321</v>
      </c>
      <c r="F9" s="194">
        <v>23454</v>
      </c>
      <c r="G9" s="194">
        <v>24992</v>
      </c>
      <c r="H9" s="194">
        <v>25473</v>
      </c>
      <c r="I9" s="194">
        <v>26252</v>
      </c>
      <c r="J9" s="194">
        <v>26034</v>
      </c>
      <c r="K9" s="194">
        <v>25975</v>
      </c>
    </row>
    <row r="10" spans="1:12" x14ac:dyDescent="0.25">
      <c r="A10" t="s">
        <v>160</v>
      </c>
      <c r="B10" s="9" t="s">
        <v>222</v>
      </c>
      <c r="C10" s="45" t="s">
        <v>54</v>
      </c>
      <c r="D10" s="161">
        <v>77395</v>
      </c>
      <c r="E10" s="194">
        <v>69436</v>
      </c>
      <c r="F10" s="194">
        <v>69960</v>
      </c>
      <c r="G10" s="194">
        <v>70103</v>
      </c>
      <c r="H10" s="194">
        <v>70195</v>
      </c>
      <c r="I10" s="194">
        <v>70439</v>
      </c>
      <c r="J10" s="194">
        <v>70473</v>
      </c>
      <c r="K10" s="194">
        <v>70550</v>
      </c>
    </row>
    <row r="11" spans="1:12" x14ac:dyDescent="0.25">
      <c r="A11" t="s">
        <v>161</v>
      </c>
      <c r="B11" s="9" t="s">
        <v>71</v>
      </c>
      <c r="C11" s="45" t="s">
        <v>54</v>
      </c>
      <c r="D11" s="161">
        <v>29485</v>
      </c>
      <c r="E11" s="194">
        <v>29714</v>
      </c>
      <c r="F11" s="194">
        <v>29714</v>
      </c>
      <c r="G11" s="194">
        <v>29708</v>
      </c>
      <c r="H11" s="194">
        <v>29726</v>
      </c>
      <c r="I11" s="194">
        <v>29736</v>
      </c>
      <c r="J11" s="194">
        <v>29728</v>
      </c>
      <c r="K11" s="194">
        <v>29727</v>
      </c>
    </row>
    <row r="12" spans="1:12" x14ac:dyDescent="0.25">
      <c r="A12" t="s">
        <v>162</v>
      </c>
      <c r="B12" s="9" t="s">
        <v>223</v>
      </c>
      <c r="C12" s="45" t="s">
        <v>54</v>
      </c>
      <c r="D12" s="161">
        <v>46886</v>
      </c>
      <c r="E12" s="194">
        <v>42066</v>
      </c>
      <c r="F12" s="194">
        <v>42169</v>
      </c>
      <c r="G12" s="194">
        <v>42215</v>
      </c>
      <c r="H12" s="194">
        <v>42220</v>
      </c>
      <c r="I12" s="194">
        <v>42303</v>
      </c>
      <c r="J12" s="194">
        <v>42336</v>
      </c>
      <c r="K12" s="194">
        <v>42269</v>
      </c>
    </row>
    <row r="13" spans="1:12" x14ac:dyDescent="0.25">
      <c r="A13" t="s">
        <v>163</v>
      </c>
      <c r="B13" s="9" t="s">
        <v>224</v>
      </c>
      <c r="C13" s="45" t="s">
        <v>54</v>
      </c>
      <c r="D13" s="161">
        <v>4928</v>
      </c>
      <c r="E13" s="194">
        <v>5389</v>
      </c>
      <c r="F13" s="194">
        <v>5252</v>
      </c>
      <c r="G13" s="194">
        <v>5364</v>
      </c>
      <c r="H13" s="194">
        <v>5293</v>
      </c>
      <c r="I13" s="194">
        <v>5344</v>
      </c>
      <c r="J13" s="194">
        <v>5478</v>
      </c>
      <c r="K13" s="194">
        <v>5438</v>
      </c>
    </row>
    <row r="14" spans="1:12" x14ac:dyDescent="0.25">
      <c r="A14" t="s">
        <v>164</v>
      </c>
      <c r="B14" s="9" t="s">
        <v>225</v>
      </c>
      <c r="C14" s="49" t="s">
        <v>54</v>
      </c>
      <c r="D14" s="161">
        <v>7687</v>
      </c>
      <c r="E14" s="194">
        <v>7704</v>
      </c>
      <c r="F14" s="194">
        <v>7657</v>
      </c>
      <c r="G14" s="194">
        <v>7709</v>
      </c>
      <c r="H14" s="194">
        <v>7764</v>
      </c>
      <c r="I14" s="194">
        <v>7704</v>
      </c>
      <c r="J14" s="194">
        <v>7726</v>
      </c>
      <c r="K14" s="194">
        <v>7631</v>
      </c>
    </row>
    <row r="15" spans="1:12" x14ac:dyDescent="0.25">
      <c r="A15" t="s">
        <v>165</v>
      </c>
      <c r="B15" s="9" t="s">
        <v>226</v>
      </c>
      <c r="C15" s="45" t="s">
        <v>54</v>
      </c>
      <c r="D15" s="161">
        <v>1715</v>
      </c>
      <c r="E15" s="194">
        <v>1715</v>
      </c>
      <c r="F15" s="194">
        <v>1628</v>
      </c>
      <c r="G15" s="194">
        <v>1629</v>
      </c>
      <c r="H15" s="194">
        <v>1719</v>
      </c>
      <c r="I15" s="194">
        <v>1705</v>
      </c>
      <c r="J15" s="194">
        <v>1636</v>
      </c>
      <c r="K15" s="194">
        <v>1867</v>
      </c>
    </row>
    <row r="16" spans="1:12" x14ac:dyDescent="0.25">
      <c r="A16" s="104" t="s">
        <v>166</v>
      </c>
      <c r="B16" s="9" t="s">
        <v>629</v>
      </c>
      <c r="C16" s="45" t="s">
        <v>54</v>
      </c>
      <c r="D16" s="163">
        <v>20</v>
      </c>
      <c r="E16" s="163">
        <v>20</v>
      </c>
      <c r="F16" s="163">
        <v>20</v>
      </c>
      <c r="G16" s="163">
        <v>20</v>
      </c>
      <c r="H16" s="163">
        <v>20</v>
      </c>
      <c r="I16" s="163">
        <v>19</v>
      </c>
      <c r="J16" s="163">
        <v>19</v>
      </c>
      <c r="K16" s="163">
        <v>19</v>
      </c>
    </row>
    <row r="17" spans="1:11" x14ac:dyDescent="0.25">
      <c r="A17" s="104" t="s">
        <v>630</v>
      </c>
      <c r="B17" s="9" t="s">
        <v>631</v>
      </c>
      <c r="C17" s="45" t="s">
        <v>54</v>
      </c>
      <c r="D17" s="163">
        <v>48</v>
      </c>
      <c r="E17" s="163">
        <v>48</v>
      </c>
      <c r="F17" s="163">
        <v>21</v>
      </c>
      <c r="G17" s="163">
        <v>21</v>
      </c>
      <c r="H17" s="163">
        <v>21</v>
      </c>
      <c r="I17" s="163">
        <v>21</v>
      </c>
      <c r="J17" s="163">
        <v>21</v>
      </c>
      <c r="K17" s="163">
        <v>21</v>
      </c>
    </row>
    <row r="18" spans="1:11" x14ac:dyDescent="0.25">
      <c r="A18" s="104" t="s">
        <v>632</v>
      </c>
      <c r="B18" s="9" t="s">
        <v>633</v>
      </c>
      <c r="C18" s="45" t="s">
        <v>54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  <c r="I18" s="152">
        <v>3</v>
      </c>
      <c r="J18" s="152">
        <v>3</v>
      </c>
      <c r="K18" s="152">
        <v>3</v>
      </c>
    </row>
    <row r="19" spans="1:11" x14ac:dyDescent="0.25">
      <c r="B19" s="199" t="s">
        <v>594</v>
      </c>
      <c r="C19" s="200"/>
      <c r="D19" s="200"/>
      <c r="E19" s="200"/>
      <c r="F19" s="200"/>
      <c r="G19" s="200"/>
      <c r="H19" s="200"/>
      <c r="I19" s="200"/>
      <c r="J19" s="200"/>
      <c r="K19" s="201"/>
    </row>
    <row r="20" spans="1:11" x14ac:dyDescent="0.25">
      <c r="A20" s="47" t="s">
        <v>167</v>
      </c>
      <c r="B20" s="18" t="s">
        <v>26</v>
      </c>
      <c r="C20" s="45" t="s">
        <v>54</v>
      </c>
      <c r="D20" s="173">
        <f>SUM(D9:D18)</f>
        <v>194385</v>
      </c>
      <c r="E20" s="173">
        <f t="shared" ref="E20:K20" si="0">SUM(E9:E18)</f>
        <v>183413</v>
      </c>
      <c r="F20" s="173">
        <f t="shared" si="0"/>
        <v>179875</v>
      </c>
      <c r="G20" s="173">
        <f t="shared" si="0"/>
        <v>181761</v>
      </c>
      <c r="H20" s="173">
        <f t="shared" si="0"/>
        <v>182431</v>
      </c>
      <c r="I20" s="173">
        <f t="shared" si="0"/>
        <v>183526</v>
      </c>
      <c r="J20" s="173">
        <f t="shared" si="0"/>
        <v>183454</v>
      </c>
      <c r="K20" s="173">
        <f t="shared" si="0"/>
        <v>183500</v>
      </c>
    </row>
    <row r="21" spans="1:11" x14ac:dyDescent="0.25">
      <c r="B21" s="18"/>
      <c r="C21" s="45"/>
    </row>
    <row r="22" spans="1:11" x14ac:dyDescent="0.25">
      <c r="A22" s="47"/>
      <c r="B22" s="44" t="s">
        <v>531</v>
      </c>
      <c r="C22" s="45"/>
    </row>
    <row r="23" spans="1:11" x14ac:dyDescent="0.25">
      <c r="A23" t="s">
        <v>168</v>
      </c>
      <c r="B23" s="9" t="s">
        <v>73</v>
      </c>
      <c r="C23" s="45" t="s">
        <v>54</v>
      </c>
      <c r="D23" s="161">
        <v>2882</v>
      </c>
      <c r="E23" s="194">
        <v>3533</v>
      </c>
      <c r="F23" s="194">
        <v>4232</v>
      </c>
      <c r="G23" s="194">
        <v>4140</v>
      </c>
      <c r="H23" s="194">
        <v>4237</v>
      </c>
      <c r="I23" s="194">
        <v>4918</v>
      </c>
      <c r="J23" s="194">
        <v>5097</v>
      </c>
      <c r="K23" s="194">
        <v>5266</v>
      </c>
    </row>
    <row r="24" spans="1:11" x14ac:dyDescent="0.25">
      <c r="A24" t="s">
        <v>169</v>
      </c>
      <c r="B24" s="9" t="s">
        <v>227</v>
      </c>
      <c r="C24" s="45" t="s">
        <v>54</v>
      </c>
      <c r="D24" s="161">
        <v>1805</v>
      </c>
      <c r="E24" s="194">
        <v>1921</v>
      </c>
      <c r="F24" s="194">
        <v>1422</v>
      </c>
      <c r="G24" s="194">
        <v>1530</v>
      </c>
      <c r="H24" s="194">
        <v>1622</v>
      </c>
      <c r="I24" s="194">
        <v>1776</v>
      </c>
      <c r="J24" s="194">
        <v>1827</v>
      </c>
      <c r="K24" s="194">
        <v>1936</v>
      </c>
    </row>
    <row r="25" spans="1:11" x14ac:dyDescent="0.25">
      <c r="A25" t="s">
        <v>170</v>
      </c>
      <c r="B25" s="9" t="s">
        <v>228</v>
      </c>
      <c r="C25" s="45" t="s">
        <v>54</v>
      </c>
      <c r="D25" s="162">
        <v>411</v>
      </c>
      <c r="E25" s="162">
        <v>517</v>
      </c>
      <c r="F25" s="162">
        <v>221</v>
      </c>
      <c r="G25" s="162">
        <v>230</v>
      </c>
      <c r="H25" s="162">
        <v>250</v>
      </c>
      <c r="I25" s="162">
        <v>268</v>
      </c>
      <c r="J25" s="162">
        <v>331</v>
      </c>
      <c r="K25" s="162">
        <v>290</v>
      </c>
    </row>
    <row r="26" spans="1:11" x14ac:dyDescent="0.25">
      <c r="A26" t="s">
        <v>171</v>
      </c>
      <c r="B26" s="9" t="s">
        <v>229</v>
      </c>
      <c r="C26" s="45" t="s">
        <v>54</v>
      </c>
      <c r="D26" s="163">
        <v>49</v>
      </c>
      <c r="E26" s="163">
        <v>49</v>
      </c>
      <c r="F26" s="163">
        <v>36</v>
      </c>
      <c r="G26" s="163">
        <v>39</v>
      </c>
      <c r="H26" s="163">
        <v>40</v>
      </c>
      <c r="I26" s="163">
        <v>48</v>
      </c>
      <c r="J26" s="163">
        <v>47</v>
      </c>
      <c r="K26" s="163">
        <v>48</v>
      </c>
    </row>
    <row r="27" spans="1:11" x14ac:dyDescent="0.25">
      <c r="A27" t="s">
        <v>172</v>
      </c>
      <c r="B27" s="9" t="s">
        <v>230</v>
      </c>
      <c r="C27" s="45" t="s">
        <v>54</v>
      </c>
      <c r="D27" s="152">
        <v>7</v>
      </c>
      <c r="E27" s="152">
        <v>7</v>
      </c>
      <c r="F27" s="152">
        <v>7</v>
      </c>
      <c r="G27" s="163">
        <v>13</v>
      </c>
      <c r="H27" s="163">
        <v>13</v>
      </c>
      <c r="I27" s="163">
        <v>15</v>
      </c>
      <c r="J27" s="163">
        <v>22</v>
      </c>
      <c r="K27" s="163">
        <v>23</v>
      </c>
    </row>
    <row r="28" spans="1:11" x14ac:dyDescent="0.25">
      <c r="A28" t="s">
        <v>173</v>
      </c>
      <c r="B28" s="9" t="s">
        <v>231</v>
      </c>
      <c r="C28" s="45" t="s">
        <v>54</v>
      </c>
      <c r="D28" s="152">
        <v>12</v>
      </c>
      <c r="E28" s="152">
        <v>12</v>
      </c>
      <c r="F28" s="152">
        <v>2</v>
      </c>
      <c r="G28" s="152">
        <v>2</v>
      </c>
      <c r="H28" s="152">
        <v>2</v>
      </c>
      <c r="I28" s="152">
        <v>2</v>
      </c>
      <c r="J28" s="152">
        <v>2</v>
      </c>
      <c r="K28" s="152">
        <v>5</v>
      </c>
    </row>
    <row r="29" spans="1:11" x14ac:dyDescent="0.25">
      <c r="A29" s="104" t="s">
        <v>174</v>
      </c>
      <c r="B29" s="9" t="s">
        <v>634</v>
      </c>
      <c r="C29" s="45" t="s">
        <v>54</v>
      </c>
      <c r="D29" s="153">
        <v>0</v>
      </c>
      <c r="E29" s="153">
        <v>0</v>
      </c>
      <c r="F29" s="163">
        <v>34</v>
      </c>
      <c r="G29" s="163">
        <v>35</v>
      </c>
      <c r="H29" s="163">
        <v>39</v>
      </c>
      <c r="I29" s="163">
        <v>39</v>
      </c>
      <c r="J29" s="163">
        <v>39</v>
      </c>
      <c r="K29" s="163">
        <v>39</v>
      </c>
    </row>
    <row r="30" spans="1:11" x14ac:dyDescent="0.25">
      <c r="B30" s="199" t="s">
        <v>594</v>
      </c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11" x14ac:dyDescent="0.25">
      <c r="A31" s="47" t="s">
        <v>175</v>
      </c>
      <c r="B31" s="18" t="s">
        <v>27</v>
      </c>
      <c r="C31" s="45" t="s">
        <v>54</v>
      </c>
      <c r="D31" s="173">
        <f>SUM(D23:D29)</f>
        <v>5166</v>
      </c>
      <c r="E31" s="173">
        <f t="shared" ref="E31:K31" si="1">SUM(E23:E29)</f>
        <v>6039</v>
      </c>
      <c r="F31" s="173">
        <f t="shared" si="1"/>
        <v>5954</v>
      </c>
      <c r="G31" s="173">
        <f t="shared" si="1"/>
        <v>5989</v>
      </c>
      <c r="H31" s="173">
        <f t="shared" si="1"/>
        <v>6203</v>
      </c>
      <c r="I31" s="173">
        <f t="shared" si="1"/>
        <v>7066</v>
      </c>
      <c r="J31" s="173">
        <f t="shared" si="1"/>
        <v>7365</v>
      </c>
      <c r="K31" s="173">
        <f t="shared" si="1"/>
        <v>7607</v>
      </c>
    </row>
    <row r="32" spans="1:11" x14ac:dyDescent="0.25">
      <c r="A32" s="47"/>
      <c r="B32" s="9"/>
      <c r="C32" s="45"/>
    </row>
    <row r="33" spans="1:11" ht="15.75" x14ac:dyDescent="0.25">
      <c r="A33" s="47"/>
      <c r="B33" s="62" t="s">
        <v>213</v>
      </c>
      <c r="C33" s="45"/>
    </row>
    <row r="34" spans="1:11" x14ac:dyDescent="0.25">
      <c r="A34" s="47"/>
      <c r="B34" s="12" t="s">
        <v>532</v>
      </c>
      <c r="C34" s="68"/>
    </row>
    <row r="35" spans="1:11" x14ac:dyDescent="0.25">
      <c r="A35" s="2" t="s">
        <v>176</v>
      </c>
      <c r="B35" s="9" t="s">
        <v>72</v>
      </c>
      <c r="C35" s="45" t="s">
        <v>52</v>
      </c>
      <c r="D35" s="174">
        <v>5.3942040682348501E-2</v>
      </c>
      <c r="E35" s="174">
        <v>5.571266069178455E-2</v>
      </c>
      <c r="F35" s="174">
        <v>6.9216218752584102E-2</v>
      </c>
      <c r="G35" s="174">
        <v>6.8858151270059759E-2</v>
      </c>
      <c r="H35" s="174">
        <v>7.0745803820824862E-2</v>
      </c>
      <c r="I35" s="174">
        <v>7.2264399308799548E-2</v>
      </c>
      <c r="J35" s="174">
        <v>7.5049344558541051E-2</v>
      </c>
      <c r="K35" s="174">
        <v>7.7790779967445434E-2</v>
      </c>
    </row>
    <row r="36" spans="1:11" x14ac:dyDescent="0.25">
      <c r="A36" s="2" t="s">
        <v>177</v>
      </c>
      <c r="B36" s="9" t="s">
        <v>222</v>
      </c>
      <c r="C36" s="45" t="s">
        <v>52</v>
      </c>
      <c r="D36" s="175">
        <v>1.3163816469922804</v>
      </c>
      <c r="E36" s="175">
        <v>1.5790064247521931</v>
      </c>
      <c r="F36" s="175">
        <v>1.6714488504242502</v>
      </c>
      <c r="G36" s="175">
        <v>1.7682263883636156</v>
      </c>
      <c r="H36" s="175">
        <v>1.8492375488685264</v>
      </c>
      <c r="I36" s="175">
        <v>1.9399552473052735</v>
      </c>
      <c r="J36" s="175">
        <v>1.9970233607118386</v>
      </c>
      <c r="K36" s="175">
        <v>2.0630263006581573</v>
      </c>
    </row>
    <row r="37" spans="1:11" x14ac:dyDescent="0.25">
      <c r="A37" s="2" t="s">
        <v>178</v>
      </c>
      <c r="B37" s="9" t="s">
        <v>71</v>
      </c>
      <c r="C37" s="45" t="s">
        <v>52</v>
      </c>
      <c r="D37" s="176">
        <v>0.25622942982886732</v>
      </c>
      <c r="E37" s="176">
        <v>0.29182143696962781</v>
      </c>
      <c r="F37" s="176">
        <v>0.29182143696962781</v>
      </c>
      <c r="G37" s="176">
        <v>0.30941151687598339</v>
      </c>
      <c r="H37" s="176">
        <v>0.32381564461026041</v>
      </c>
      <c r="I37" s="176">
        <v>0.34076718293316843</v>
      </c>
      <c r="J37" s="176">
        <v>0.35105537867436837</v>
      </c>
      <c r="K37" s="176">
        <v>0.36306644985040698</v>
      </c>
    </row>
    <row r="38" spans="1:11" x14ac:dyDescent="0.25">
      <c r="A38" s="2" t="s">
        <v>179</v>
      </c>
      <c r="B38" s="9" t="s">
        <v>223</v>
      </c>
      <c r="C38" s="45" t="s">
        <v>52</v>
      </c>
      <c r="D38" s="175">
        <v>1.5801971249812394</v>
      </c>
      <c r="E38" s="175">
        <v>1.8953835248194053</v>
      </c>
      <c r="F38" s="175">
        <v>2.0165514948504608</v>
      </c>
      <c r="G38" s="175">
        <v>2.1353418156559276</v>
      </c>
      <c r="H38" s="175">
        <v>2.2358382407199504</v>
      </c>
      <c r="I38" s="175">
        <v>2.3490564480627056</v>
      </c>
      <c r="J38" s="175">
        <v>2.4174405879150433</v>
      </c>
      <c r="K38" s="175">
        <v>2.5040300508981375</v>
      </c>
    </row>
    <row r="39" spans="1:11" x14ac:dyDescent="0.25">
      <c r="A39" s="2" t="s">
        <v>180</v>
      </c>
      <c r="B39" s="9" t="s">
        <v>224</v>
      </c>
      <c r="C39" s="45" t="s">
        <v>52</v>
      </c>
      <c r="D39" s="175">
        <v>4.6725304804367482</v>
      </c>
      <c r="E39" s="175">
        <v>5.0283559291961781</v>
      </c>
      <c r="F39" s="175">
        <v>5.3629075644090092</v>
      </c>
      <c r="G39" s="175">
        <v>5.685018613621347</v>
      </c>
      <c r="H39" s="175">
        <v>5.9532798936628604</v>
      </c>
      <c r="I39" s="175">
        <v>6.2670377820435554</v>
      </c>
      <c r="J39" s="175">
        <v>6.4545106921369895</v>
      </c>
      <c r="K39" s="175">
        <v>6.6751219217201632</v>
      </c>
    </row>
    <row r="40" spans="1:11" x14ac:dyDescent="0.25">
      <c r="A40" s="2" t="s">
        <v>181</v>
      </c>
      <c r="B40" s="9" t="s">
        <v>225</v>
      </c>
      <c r="C40" s="45" t="s">
        <v>52</v>
      </c>
      <c r="D40" s="177">
        <v>15.671234842491172</v>
      </c>
      <c r="E40" s="177">
        <v>16.864640470082204</v>
      </c>
      <c r="F40" s="177">
        <v>17.986695695684425</v>
      </c>
      <c r="G40" s="177">
        <v>19.067026347073977</v>
      </c>
      <c r="H40" s="177">
        <v>19.966749855840664</v>
      </c>
      <c r="I40" s="177">
        <v>21.019064778789737</v>
      </c>
      <c r="J40" s="177">
        <v>21.647831570783961</v>
      </c>
      <c r="K40" s="177">
        <v>22.387741219776874</v>
      </c>
    </row>
    <row r="41" spans="1:11" x14ac:dyDescent="0.25">
      <c r="A41" s="2" t="s">
        <v>182</v>
      </c>
      <c r="B41" s="9" t="s">
        <v>226</v>
      </c>
      <c r="C41" s="45" t="s">
        <v>52</v>
      </c>
      <c r="D41" s="178">
        <v>93.142612718902726</v>
      </c>
      <c r="E41" s="178">
        <v>93.142612718902726</v>
      </c>
      <c r="F41" s="178">
        <v>99.339670729886777</v>
      </c>
      <c r="G41" s="178">
        <v>105.3062858883448</v>
      </c>
      <c r="H41" s="178">
        <v>110.27541632903302</v>
      </c>
      <c r="I41" s="178">
        <v>116.08730194263067</v>
      </c>
      <c r="J41" s="178">
        <v>119.55995123516193</v>
      </c>
      <c r="K41" s="178">
        <v>123.64643727709</v>
      </c>
    </row>
    <row r="42" spans="1:11" x14ac:dyDescent="0.25">
      <c r="A42" s="104" t="s">
        <v>183</v>
      </c>
      <c r="B42" s="9" t="s">
        <v>629</v>
      </c>
      <c r="C42" s="45" t="s">
        <v>52</v>
      </c>
      <c r="D42" s="176">
        <v>0.92662095507345454</v>
      </c>
      <c r="E42" s="176">
        <v>0.92662095507345454</v>
      </c>
      <c r="F42" s="176">
        <v>0.92662095507345454</v>
      </c>
      <c r="G42" s="176">
        <v>0.92662095507345454</v>
      </c>
      <c r="H42" s="176">
        <v>0.92662095507345454</v>
      </c>
      <c r="I42" s="176">
        <v>0.92662095507345454</v>
      </c>
      <c r="J42" s="176">
        <v>0.92662095507345454</v>
      </c>
      <c r="K42" s="176">
        <v>0.92662095507345454</v>
      </c>
    </row>
    <row r="43" spans="1:11" x14ac:dyDescent="0.25">
      <c r="A43" s="104" t="s">
        <v>635</v>
      </c>
      <c r="B43" s="9" t="s">
        <v>631</v>
      </c>
      <c r="C43" s="45" t="s">
        <v>52</v>
      </c>
      <c r="D43" s="178">
        <v>106</v>
      </c>
      <c r="E43" s="178">
        <v>106</v>
      </c>
      <c r="F43" s="178">
        <v>106</v>
      </c>
      <c r="G43" s="178">
        <v>106</v>
      </c>
      <c r="H43" s="178">
        <v>106</v>
      </c>
      <c r="I43" s="178">
        <v>106</v>
      </c>
      <c r="J43" s="178">
        <v>106</v>
      </c>
      <c r="K43" s="178">
        <v>106</v>
      </c>
    </row>
    <row r="44" spans="1:11" x14ac:dyDescent="0.25">
      <c r="A44" s="104" t="s">
        <v>636</v>
      </c>
      <c r="B44" s="9" t="s">
        <v>633</v>
      </c>
      <c r="C44" s="45" t="s">
        <v>52</v>
      </c>
      <c r="D44" s="175">
        <v>0</v>
      </c>
      <c r="E44" s="175">
        <v>0</v>
      </c>
      <c r="F44" s="175">
        <v>0</v>
      </c>
      <c r="G44" s="175">
        <v>0</v>
      </c>
      <c r="H44" s="175">
        <v>0</v>
      </c>
      <c r="I44" s="178">
        <v>213</v>
      </c>
      <c r="J44" s="178">
        <v>213</v>
      </c>
      <c r="K44" s="178">
        <v>213</v>
      </c>
    </row>
    <row r="45" spans="1:11" x14ac:dyDescent="0.25">
      <c r="B45" s="199" t="s">
        <v>594</v>
      </c>
      <c r="C45" s="200"/>
      <c r="D45" s="200"/>
      <c r="E45" s="200"/>
      <c r="F45" s="200"/>
      <c r="G45" s="200"/>
      <c r="H45" s="200"/>
      <c r="I45" s="200"/>
      <c r="J45" s="200"/>
      <c r="K45" s="201"/>
    </row>
    <row r="46" spans="1:11" x14ac:dyDescent="0.25">
      <c r="A46" s="47"/>
      <c r="B46" s="9"/>
      <c r="C46" s="45"/>
    </row>
    <row r="47" spans="1:11" x14ac:dyDescent="0.25">
      <c r="A47" s="47"/>
      <c r="B47" s="44" t="s">
        <v>533</v>
      </c>
      <c r="C47" s="45"/>
    </row>
    <row r="48" spans="1:11" x14ac:dyDescent="0.25">
      <c r="A48" s="2" t="s">
        <v>184</v>
      </c>
      <c r="B48" s="9" t="s">
        <v>73</v>
      </c>
      <c r="C48" s="45" t="s">
        <v>52</v>
      </c>
      <c r="D48" s="176">
        <v>0.14580722370218571</v>
      </c>
      <c r="E48" s="176">
        <v>0.15691082613419111</v>
      </c>
      <c r="F48" s="176">
        <v>0.16735057507101339</v>
      </c>
      <c r="G48" s="176">
        <v>0.17740211309866027</v>
      </c>
      <c r="H48" s="176">
        <v>0.18577325859111121</v>
      </c>
      <c r="I48" s="176">
        <v>0.19556413460807689</v>
      </c>
      <c r="J48" s="176">
        <v>0.20141426328129597</v>
      </c>
      <c r="K48" s="176">
        <v>0.20829847966848181</v>
      </c>
    </row>
    <row r="49" spans="1:11" x14ac:dyDescent="0.25">
      <c r="A49" s="2" t="s">
        <v>185</v>
      </c>
      <c r="B49" s="9" t="s">
        <v>227</v>
      </c>
      <c r="C49" s="45" t="s">
        <v>52</v>
      </c>
      <c r="D49" s="175">
        <v>3.6629114436908257</v>
      </c>
      <c r="E49" s="175">
        <v>3.941851755300203</v>
      </c>
      <c r="F49" s="175">
        <v>4.2041150017910027</v>
      </c>
      <c r="G49" s="175">
        <v>4.4566257672614613</v>
      </c>
      <c r="H49" s="175">
        <v>4.666922375636152</v>
      </c>
      <c r="I49" s="175">
        <v>4.9128848931006699</v>
      </c>
      <c r="J49" s="175">
        <v>5.059849513371927</v>
      </c>
      <c r="K49" s="175">
        <v>5.23279207647135</v>
      </c>
    </row>
    <row r="50" spans="1:11" x14ac:dyDescent="0.25">
      <c r="A50" s="2" t="s">
        <v>186</v>
      </c>
      <c r="B50" s="9" t="s">
        <v>228</v>
      </c>
      <c r="C50" s="45" t="s">
        <v>52</v>
      </c>
      <c r="D50" s="175">
        <v>5.3581966059923634</v>
      </c>
      <c r="E50" s="175">
        <v>5.7662373282200923</v>
      </c>
      <c r="F50" s="175">
        <v>6.1498824309822755</v>
      </c>
      <c r="G50" s="175">
        <v>6.5192613655592551</v>
      </c>
      <c r="H50" s="175">
        <v>6.8268883968340193</v>
      </c>
      <c r="I50" s="175">
        <v>7.1866883937871959</v>
      </c>
      <c r="J50" s="175">
        <v>7.4016718411470208</v>
      </c>
      <c r="K50" s="175">
        <v>7.6546564597697486</v>
      </c>
    </row>
    <row r="51" spans="1:11" x14ac:dyDescent="0.25">
      <c r="A51" s="2" t="s">
        <v>187</v>
      </c>
      <c r="B51" s="9" t="s">
        <v>229</v>
      </c>
      <c r="C51" s="45" t="s">
        <v>52</v>
      </c>
      <c r="D51" s="177">
        <v>14.699506560520568</v>
      </c>
      <c r="E51" s="177">
        <v>14.699506560520568</v>
      </c>
      <c r="F51" s="177">
        <v>15.67750891872476</v>
      </c>
      <c r="G51" s="177">
        <v>16.619143430637649</v>
      </c>
      <c r="H51" s="177">
        <v>17.403357694987516</v>
      </c>
      <c r="I51" s="177">
        <v>18.320573223006907</v>
      </c>
      <c r="J51" s="177">
        <v>18.868617019158556</v>
      </c>
      <c r="K51" s="177">
        <v>19.513534813810526</v>
      </c>
    </row>
    <row r="52" spans="1:11" x14ac:dyDescent="0.25">
      <c r="A52" s="2" t="s">
        <v>188</v>
      </c>
      <c r="B52" s="9" t="s">
        <v>230</v>
      </c>
      <c r="C52" s="45" t="s">
        <v>52</v>
      </c>
      <c r="D52" s="177">
        <v>68.152174317389679</v>
      </c>
      <c r="E52" s="177">
        <v>68.152174317389679</v>
      </c>
      <c r="F52" s="177">
        <v>68.152174317389679</v>
      </c>
      <c r="G52" s="177">
        <v>72.245582251765612</v>
      </c>
      <c r="H52" s="177">
        <v>72.245582251765612</v>
      </c>
      <c r="I52" s="177">
        <v>76.053167605895695</v>
      </c>
      <c r="J52" s="177">
        <v>78.328231064704426</v>
      </c>
      <c r="K52" s="177">
        <v>81.005442117636804</v>
      </c>
    </row>
    <row r="53" spans="1:11" x14ac:dyDescent="0.25">
      <c r="A53" s="2" t="s">
        <v>189</v>
      </c>
      <c r="B53" s="9" t="s">
        <v>231</v>
      </c>
      <c r="C53" s="45" t="s">
        <v>52</v>
      </c>
      <c r="D53" s="178">
        <v>167.86031830414652</v>
      </c>
      <c r="E53" s="178">
        <v>167.86031830414652</v>
      </c>
      <c r="F53" s="178">
        <v>179.02856986922134</v>
      </c>
      <c r="G53" s="178">
        <v>179.02856986922134</v>
      </c>
      <c r="H53" s="178">
        <v>179.02856986922134</v>
      </c>
      <c r="I53" s="178">
        <v>179.02856986922134</v>
      </c>
      <c r="J53" s="178">
        <v>179.02856986922134</v>
      </c>
      <c r="K53" s="178">
        <v>185.14765694076038</v>
      </c>
    </row>
    <row r="54" spans="1:11" x14ac:dyDescent="0.25">
      <c r="A54" s="104" t="s">
        <v>190</v>
      </c>
      <c r="B54" s="9" t="s">
        <v>634</v>
      </c>
      <c r="C54" s="45" t="s">
        <v>52</v>
      </c>
      <c r="D54" s="175">
        <v>0</v>
      </c>
      <c r="E54" s="175">
        <v>0</v>
      </c>
      <c r="F54" s="176">
        <v>0.49517132263821295</v>
      </c>
      <c r="G54" s="176">
        <v>0.49517132263821295</v>
      </c>
      <c r="H54" s="176">
        <v>0.49517132263821295</v>
      </c>
      <c r="I54" s="176">
        <v>0.49517132263821295</v>
      </c>
      <c r="J54" s="176">
        <v>0.49517132263821295</v>
      </c>
      <c r="K54" s="176">
        <v>0.49517132263821295</v>
      </c>
    </row>
    <row r="55" spans="1:11" x14ac:dyDescent="0.25">
      <c r="B55" s="199" t="s">
        <v>594</v>
      </c>
      <c r="C55" s="200"/>
      <c r="D55" s="200"/>
      <c r="E55" s="200"/>
      <c r="F55" s="200"/>
      <c r="G55" s="200"/>
      <c r="H55" s="200"/>
      <c r="I55" s="200"/>
      <c r="J55" s="200"/>
      <c r="K55" s="201"/>
    </row>
    <row r="56" spans="1:11" x14ac:dyDescent="0.25">
      <c r="A56" s="47"/>
      <c r="B56" s="9"/>
      <c r="C56" s="45"/>
    </row>
    <row r="57" spans="1:11" ht="15.75" x14ac:dyDescent="0.25">
      <c r="A57" s="47"/>
      <c r="B57" s="19" t="s">
        <v>266</v>
      </c>
      <c r="C57" s="45"/>
    </row>
    <row r="58" spans="1:11" x14ac:dyDescent="0.25">
      <c r="A58" s="47"/>
      <c r="B58" s="44" t="s">
        <v>534</v>
      </c>
      <c r="C58" s="45"/>
    </row>
    <row r="59" spans="1:11" x14ac:dyDescent="0.25">
      <c r="A59" s="2" t="s">
        <v>191</v>
      </c>
      <c r="B59" s="9" t="s">
        <v>211</v>
      </c>
      <c r="C59" s="45" t="s">
        <v>52</v>
      </c>
      <c r="D59" s="160">
        <v>7944.6590000000015</v>
      </c>
      <c r="E59" s="160">
        <v>8407.4790000000012</v>
      </c>
      <c r="F59" s="160">
        <v>8854.3875000000025</v>
      </c>
      <c r="G59" s="160">
        <v>9235.853000000001</v>
      </c>
      <c r="H59" s="160">
        <v>9637.1270000000004</v>
      </c>
      <c r="I59" s="160">
        <v>10035.451499999999</v>
      </c>
      <c r="J59" s="160">
        <v>10392.196</v>
      </c>
      <c r="K59" s="160">
        <v>10869.79</v>
      </c>
    </row>
    <row r="60" spans="1:11" x14ac:dyDescent="0.25">
      <c r="A60" s="2" t="s">
        <v>192</v>
      </c>
      <c r="B60" s="9" t="s">
        <v>212</v>
      </c>
      <c r="C60" s="45" t="s">
        <v>52</v>
      </c>
      <c r="D60" s="179">
        <v>266.3839999999999</v>
      </c>
      <c r="E60" s="179">
        <v>268.96299999999991</v>
      </c>
      <c r="F60" s="179">
        <v>271.26699999999988</v>
      </c>
      <c r="G60" s="179">
        <v>279.02299999999991</v>
      </c>
      <c r="H60" s="179">
        <v>281.17699999999991</v>
      </c>
      <c r="I60" s="179">
        <v>281.23399999999992</v>
      </c>
      <c r="J60" s="179">
        <v>281.8599999999999</v>
      </c>
      <c r="K60" s="179">
        <v>282.12299999999988</v>
      </c>
    </row>
    <row r="61" spans="1:11" x14ac:dyDescent="0.25">
      <c r="A61" s="2" t="s">
        <v>210</v>
      </c>
      <c r="B61" s="9" t="s">
        <v>268</v>
      </c>
      <c r="C61" s="45" t="s">
        <v>52</v>
      </c>
      <c r="D61" s="160">
        <v>657.45900000000006</v>
      </c>
      <c r="E61" s="160">
        <v>770.49900000000002</v>
      </c>
      <c r="F61" s="160">
        <v>877.29399999999998</v>
      </c>
      <c r="G61" s="160">
        <v>1027.9424999999999</v>
      </c>
      <c r="H61" s="160">
        <v>1161.2649999999999</v>
      </c>
      <c r="I61" s="160">
        <v>1262.3705</v>
      </c>
      <c r="J61" s="160">
        <v>1361.71</v>
      </c>
      <c r="K61" s="160">
        <v>1658.3834999999999</v>
      </c>
    </row>
    <row r="63" spans="1:11" x14ac:dyDescent="0.25">
      <c r="A63" s="47"/>
      <c r="B63" s="44" t="s">
        <v>535</v>
      </c>
      <c r="C63" s="45"/>
    </row>
    <row r="64" spans="1:11" ht="40.5" customHeight="1" x14ac:dyDescent="0.25">
      <c r="A64" s="2" t="s">
        <v>193</v>
      </c>
      <c r="B64" s="13" t="s">
        <v>548</v>
      </c>
      <c r="C64" s="49" t="s">
        <v>52</v>
      </c>
      <c r="D64" s="161">
        <v>1541</v>
      </c>
      <c r="E64" s="161">
        <v>1661</v>
      </c>
      <c r="F64" s="161">
        <v>1836</v>
      </c>
      <c r="G64" s="161">
        <v>1836</v>
      </c>
      <c r="H64" s="161">
        <v>1866</v>
      </c>
      <c r="I64" s="161">
        <v>1971</v>
      </c>
      <c r="J64" s="161">
        <v>2001</v>
      </c>
      <c r="K64" s="161">
        <v>2031</v>
      </c>
    </row>
    <row r="65" spans="1:11" ht="38.25" customHeight="1" x14ac:dyDescent="0.25">
      <c r="A65" s="2" t="s">
        <v>194</v>
      </c>
      <c r="B65" s="13" t="s">
        <v>549</v>
      </c>
      <c r="C65" s="49" t="s">
        <v>52</v>
      </c>
      <c r="D65" s="161">
        <v>1424.4</v>
      </c>
      <c r="E65" s="161">
        <v>1636.4</v>
      </c>
      <c r="F65" s="161">
        <v>1707.4</v>
      </c>
      <c r="G65" s="161">
        <v>1814.4</v>
      </c>
      <c r="H65" s="161">
        <v>1846.9</v>
      </c>
      <c r="I65" s="161">
        <v>1901.9</v>
      </c>
      <c r="J65" s="161">
        <v>1969.9</v>
      </c>
      <c r="K65" s="161">
        <v>1972.4</v>
      </c>
    </row>
    <row r="66" spans="1:11" ht="37.5" customHeight="1" x14ac:dyDescent="0.25">
      <c r="A66" s="2" t="s">
        <v>195</v>
      </c>
      <c r="B66" s="13" t="s">
        <v>550</v>
      </c>
      <c r="C66" s="49" t="s">
        <v>52</v>
      </c>
      <c r="D66" s="160">
        <v>4603</v>
      </c>
      <c r="E66" s="160">
        <v>4938</v>
      </c>
      <c r="F66" s="160">
        <v>5352</v>
      </c>
      <c r="G66" s="160">
        <v>5415</v>
      </c>
      <c r="H66" s="160">
        <v>5889</v>
      </c>
      <c r="I66" s="160">
        <v>6017</v>
      </c>
      <c r="J66" s="160">
        <v>6238</v>
      </c>
      <c r="K66" s="160">
        <v>6293</v>
      </c>
    </row>
    <row r="67" spans="1:11" x14ac:dyDescent="0.25">
      <c r="A67" s="2" t="s">
        <v>196</v>
      </c>
      <c r="B67" s="13" t="s">
        <v>269</v>
      </c>
      <c r="C67" s="49" t="s">
        <v>52</v>
      </c>
      <c r="D67" s="160">
        <v>8075.15</v>
      </c>
      <c r="E67" s="160">
        <v>8787.15</v>
      </c>
      <c r="F67" s="160">
        <v>9447.15</v>
      </c>
      <c r="G67" s="160">
        <v>9617.15</v>
      </c>
      <c r="H67" s="160">
        <v>10209.65</v>
      </c>
      <c r="I67" s="160">
        <v>10500.65</v>
      </c>
      <c r="J67" s="160">
        <v>10846.65</v>
      </c>
      <c r="K67" s="160">
        <v>10945.15</v>
      </c>
    </row>
    <row r="68" spans="1:11" x14ac:dyDescent="0.25">
      <c r="A68" s="2" t="s">
        <v>270</v>
      </c>
      <c r="B68" s="13" t="s">
        <v>271</v>
      </c>
      <c r="C68" s="49" t="s">
        <v>52</v>
      </c>
      <c r="D68" s="165">
        <v>506.75</v>
      </c>
      <c r="E68" s="165">
        <v>551.75</v>
      </c>
      <c r="F68" s="165">
        <v>551.75</v>
      </c>
      <c r="G68" s="165">
        <v>551.75</v>
      </c>
      <c r="H68" s="165">
        <v>607.75</v>
      </c>
      <c r="I68" s="165">
        <v>610.75</v>
      </c>
      <c r="J68" s="165">
        <v>637.75</v>
      </c>
      <c r="K68" s="165">
        <v>648.75</v>
      </c>
    </row>
    <row r="69" spans="1:11" x14ac:dyDescent="0.25">
      <c r="A69" s="47"/>
      <c r="B69" s="13"/>
      <c r="C69" s="49"/>
    </row>
    <row r="70" spans="1:11" ht="15.75" x14ac:dyDescent="0.25">
      <c r="A70" s="47"/>
      <c r="B70" s="19" t="s">
        <v>267</v>
      </c>
      <c r="C70" s="49"/>
    </row>
    <row r="71" spans="1:11" x14ac:dyDescent="0.25">
      <c r="A71" s="2" t="s">
        <v>197</v>
      </c>
      <c r="B71" s="69" t="s">
        <v>94</v>
      </c>
      <c r="C71" s="45" t="s">
        <v>93</v>
      </c>
      <c r="D71" s="122">
        <v>138177.91023909525</v>
      </c>
      <c r="E71" s="122">
        <v>139573.64529632343</v>
      </c>
      <c r="F71" s="122">
        <v>140983.47867322227</v>
      </c>
      <c r="G71" s="122">
        <v>142407.55277691735</v>
      </c>
      <c r="H71" s="122">
        <v>143846.01145298855</v>
      </c>
      <c r="I71" s="160">
        <v>145299</v>
      </c>
      <c r="J71" s="160">
        <v>146696</v>
      </c>
      <c r="K71" s="160">
        <v>149292</v>
      </c>
    </row>
    <row r="72" spans="1:11" x14ac:dyDescent="0.25">
      <c r="A72" s="2" t="s">
        <v>198</v>
      </c>
      <c r="B72" s="69" t="s">
        <v>95</v>
      </c>
      <c r="C72" s="45" t="s">
        <v>93</v>
      </c>
      <c r="D72" s="160">
        <v>48744</v>
      </c>
      <c r="E72" s="160">
        <v>50820</v>
      </c>
      <c r="F72" s="160">
        <v>52636</v>
      </c>
      <c r="G72" s="160">
        <v>53864</v>
      </c>
      <c r="H72" s="160">
        <v>55236</v>
      </c>
      <c r="I72" s="160">
        <v>57043</v>
      </c>
      <c r="J72" s="160">
        <v>59677</v>
      </c>
      <c r="K72" s="160">
        <v>61671</v>
      </c>
    </row>
    <row r="73" spans="1:11" x14ac:dyDescent="0.25">
      <c r="B73" s="13"/>
      <c r="C73" s="49"/>
    </row>
    <row r="74" spans="1:11" x14ac:dyDescent="0.25">
      <c r="B74" s="13"/>
      <c r="C74" s="49"/>
    </row>
    <row r="75" spans="1:11" x14ac:dyDescent="0.25">
      <c r="B75" s="13"/>
      <c r="C75" s="49"/>
    </row>
    <row r="76" spans="1:11" x14ac:dyDescent="0.25">
      <c r="B76" s="52"/>
      <c r="C76" s="49"/>
    </row>
    <row r="77" spans="1:11" x14ac:dyDescent="0.25">
      <c r="B77" s="61"/>
      <c r="C77" s="45"/>
    </row>
    <row r="78" spans="1:11" x14ac:dyDescent="0.25">
      <c r="B78" s="61"/>
      <c r="C78" s="45"/>
    </row>
    <row r="79" spans="1:11" x14ac:dyDescent="0.25">
      <c r="B79" s="13"/>
      <c r="C79" s="49"/>
    </row>
    <row r="80" spans="1:11" x14ac:dyDescent="0.25">
      <c r="B80" s="17"/>
    </row>
  </sheetData>
  <mergeCells count="4">
    <mergeCell ref="B19:K19"/>
    <mergeCell ref="B30:K30"/>
    <mergeCell ref="B45:K45"/>
    <mergeCell ref="B55:K5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zoomScale="85" zoomScaleNormal="85" workbookViewId="0">
      <selection activeCell="D23" sqref="D23:G23"/>
    </sheetView>
  </sheetViews>
  <sheetFormatPr defaultRowHeight="15" x14ac:dyDescent="0.25"/>
  <cols>
    <col min="1" max="1" width="16.140625" customWidth="1"/>
    <col min="2" max="2" width="76.5703125" bestFit="1" customWidth="1"/>
    <col min="3" max="3" width="27.140625" bestFit="1" customWidth="1"/>
    <col min="12" max="12" width="21.28515625" customWidth="1"/>
  </cols>
  <sheetData>
    <row r="1" spans="1:13" ht="15.75" x14ac:dyDescent="0.25">
      <c r="B1" s="6" t="s">
        <v>69</v>
      </c>
    </row>
    <row r="2" spans="1:13" x14ac:dyDescent="0.25">
      <c r="M2" s="72"/>
    </row>
    <row r="3" spans="1:13" ht="30" x14ac:dyDescent="0.25">
      <c r="B3" s="1" t="s">
        <v>236</v>
      </c>
      <c r="D3" s="55">
        <v>2006</v>
      </c>
      <c r="E3" s="55">
        <v>2007</v>
      </c>
      <c r="F3" s="55">
        <v>2008</v>
      </c>
      <c r="G3" s="55">
        <v>2009</v>
      </c>
      <c r="H3" s="55">
        <v>2010</v>
      </c>
      <c r="I3" s="55">
        <v>2011</v>
      </c>
      <c r="J3" s="55">
        <v>2012</v>
      </c>
      <c r="K3" s="55">
        <v>2013</v>
      </c>
      <c r="L3" s="97" t="s">
        <v>377</v>
      </c>
    </row>
    <row r="4" spans="1:13" x14ac:dyDescent="0.25">
      <c r="A4" s="1" t="s">
        <v>64</v>
      </c>
      <c r="B4" s="1" t="s">
        <v>2</v>
      </c>
      <c r="C4" s="1" t="s">
        <v>3</v>
      </c>
      <c r="L4" s="17"/>
    </row>
    <row r="5" spans="1:13" ht="15.75" x14ac:dyDescent="0.25">
      <c r="B5" s="98" t="s">
        <v>536</v>
      </c>
      <c r="C5" s="5"/>
      <c r="L5" s="64"/>
    </row>
    <row r="6" spans="1:13" x14ac:dyDescent="0.25">
      <c r="B6" s="99" t="s">
        <v>537</v>
      </c>
      <c r="C6" s="67"/>
      <c r="L6" s="64"/>
    </row>
    <row r="7" spans="1:13" x14ac:dyDescent="0.25">
      <c r="A7" t="s">
        <v>214</v>
      </c>
      <c r="B7" s="100" t="s">
        <v>459</v>
      </c>
      <c r="C7" s="67" t="s">
        <v>546</v>
      </c>
      <c r="D7" s="165">
        <v>362.59958419709784</v>
      </c>
      <c r="E7" s="165">
        <v>275.66200733134906</v>
      </c>
      <c r="F7" s="165">
        <v>259.40759310447123</v>
      </c>
      <c r="G7" s="165">
        <v>354.80722747630051</v>
      </c>
      <c r="H7" s="165">
        <v>240.96324544176591</v>
      </c>
      <c r="I7" s="165">
        <v>261.2</v>
      </c>
      <c r="J7" s="165">
        <v>274.06744862703442</v>
      </c>
      <c r="K7" s="165">
        <v>375.30280087378702</v>
      </c>
    </row>
    <row r="8" spans="1:13" x14ac:dyDescent="0.25">
      <c r="A8" t="s">
        <v>215</v>
      </c>
      <c r="B8" s="100" t="s">
        <v>591</v>
      </c>
      <c r="C8" s="67" t="s">
        <v>546</v>
      </c>
      <c r="D8" s="165">
        <v>352.26105415316721</v>
      </c>
      <c r="E8" s="165">
        <v>260.22730510889477</v>
      </c>
      <c r="F8" s="165">
        <v>251.98508441403155</v>
      </c>
      <c r="G8" s="165">
        <v>342.31552818865566</v>
      </c>
      <c r="H8" s="165">
        <v>232.48238369337304</v>
      </c>
      <c r="I8" s="165">
        <v>255.3</v>
      </c>
      <c r="J8" s="165">
        <v>270.52782387522404</v>
      </c>
      <c r="K8" s="165">
        <v>367.15129807811587</v>
      </c>
    </row>
    <row r="9" spans="1:13" x14ac:dyDescent="0.25">
      <c r="A9" t="s">
        <v>216</v>
      </c>
      <c r="B9" s="100" t="s">
        <v>460</v>
      </c>
      <c r="C9" s="67" t="s">
        <v>547</v>
      </c>
      <c r="D9" s="151">
        <v>3.0100834223805624</v>
      </c>
      <c r="E9" s="151">
        <v>2.6386325235141506</v>
      </c>
      <c r="F9" s="151">
        <v>2.4871464864705848</v>
      </c>
      <c r="G9" s="151">
        <v>2.7347435001879381</v>
      </c>
      <c r="H9" s="151">
        <v>2.2792508348353206</v>
      </c>
      <c r="I9" s="151">
        <v>2.0169999999999999</v>
      </c>
      <c r="J9" s="151">
        <v>2.2824769745827642</v>
      </c>
      <c r="K9" s="151">
        <v>2.0848748753867947</v>
      </c>
    </row>
    <row r="10" spans="1:13" x14ac:dyDescent="0.25">
      <c r="A10" t="s">
        <v>217</v>
      </c>
      <c r="B10" s="100" t="s">
        <v>592</v>
      </c>
      <c r="C10" s="67" t="s">
        <v>547</v>
      </c>
      <c r="D10" s="151">
        <v>2.8947040432703055</v>
      </c>
      <c r="E10" s="151">
        <v>2.4643763014921167</v>
      </c>
      <c r="F10" s="151">
        <v>2.3806459839851906</v>
      </c>
      <c r="G10" s="151">
        <v>2.5764233886054324</v>
      </c>
      <c r="H10" s="151">
        <v>2.1081140179025093</v>
      </c>
      <c r="I10" s="151">
        <v>1.946</v>
      </c>
      <c r="J10" s="151">
        <v>2.2029999999999998</v>
      </c>
      <c r="K10" s="151">
        <v>2.0373230614797002</v>
      </c>
    </row>
    <row r="11" spans="1:13" x14ac:dyDescent="0.25">
      <c r="B11" s="99" t="s">
        <v>538</v>
      </c>
      <c r="C11" s="67"/>
      <c r="D11" s="106"/>
      <c r="E11" s="106"/>
      <c r="F11" s="106"/>
      <c r="G11" s="106"/>
      <c r="H11" s="106"/>
      <c r="I11" s="106"/>
      <c r="J11" s="106"/>
      <c r="K11" s="106"/>
    </row>
    <row r="12" spans="1:13" x14ac:dyDescent="0.25">
      <c r="A12" t="s">
        <v>238</v>
      </c>
      <c r="B12" s="100" t="s">
        <v>459</v>
      </c>
      <c r="C12" s="67" t="s">
        <v>546</v>
      </c>
      <c r="D12" s="165">
        <v>307.3</v>
      </c>
      <c r="E12" s="165">
        <v>237.7</v>
      </c>
      <c r="F12" s="165">
        <v>225.8</v>
      </c>
      <c r="G12" s="165">
        <v>273.5</v>
      </c>
      <c r="H12" s="165">
        <v>205</v>
      </c>
      <c r="I12" s="165">
        <v>228.4</v>
      </c>
      <c r="J12" s="165">
        <v>241</v>
      </c>
      <c r="K12" s="165">
        <v>240.7</v>
      </c>
    </row>
    <row r="13" spans="1:13" x14ac:dyDescent="0.25">
      <c r="A13" t="s">
        <v>239</v>
      </c>
      <c r="B13" s="100" t="s">
        <v>591</v>
      </c>
      <c r="C13" s="67" t="s">
        <v>546</v>
      </c>
      <c r="D13" s="165">
        <v>297</v>
      </c>
      <c r="E13" s="165">
        <v>222.3</v>
      </c>
      <c r="F13" s="165">
        <v>218.4</v>
      </c>
      <c r="G13" s="165">
        <v>261</v>
      </c>
      <c r="H13" s="165">
        <v>196.5</v>
      </c>
      <c r="I13" s="165">
        <v>222.5</v>
      </c>
      <c r="J13" s="165">
        <v>237.5</v>
      </c>
      <c r="K13" s="165">
        <v>232.5</v>
      </c>
    </row>
    <row r="14" spans="1:13" x14ac:dyDescent="0.25">
      <c r="A14" t="s">
        <v>240</v>
      </c>
      <c r="B14" s="100" t="s">
        <v>460</v>
      </c>
      <c r="C14" s="67" t="s">
        <v>547</v>
      </c>
      <c r="D14" s="151">
        <v>2.7519999999999998</v>
      </c>
      <c r="E14" s="151">
        <v>2.4729999999999999</v>
      </c>
      <c r="F14" s="151">
        <v>2.3610000000000002</v>
      </c>
      <c r="G14" s="151">
        <v>2.4950000000000001</v>
      </c>
      <c r="H14" s="151">
        <v>2.1669999999999998</v>
      </c>
      <c r="I14" s="151">
        <v>1.9370000000000001</v>
      </c>
      <c r="J14" s="151">
        <v>2.2010000000000001</v>
      </c>
      <c r="K14" s="151">
        <v>1.8939999999999999</v>
      </c>
    </row>
    <row r="15" spans="1:13" x14ac:dyDescent="0.25">
      <c r="A15" t="s">
        <v>241</v>
      </c>
      <c r="B15" s="100" t="s">
        <v>592</v>
      </c>
      <c r="C15" s="67" t="s">
        <v>547</v>
      </c>
      <c r="D15" s="151">
        <v>2.637</v>
      </c>
      <c r="E15" s="151">
        <v>2.2989999999999999</v>
      </c>
      <c r="F15" s="151">
        <v>2.2549999999999999</v>
      </c>
      <c r="G15" s="151">
        <v>2.3370000000000002</v>
      </c>
      <c r="H15" s="151">
        <v>1.996</v>
      </c>
      <c r="I15" s="151">
        <v>1.8660000000000001</v>
      </c>
      <c r="J15" s="151">
        <v>2.121</v>
      </c>
      <c r="K15" s="151">
        <v>1.847</v>
      </c>
    </row>
    <row r="16" spans="1:13" x14ac:dyDescent="0.25">
      <c r="B16" s="100"/>
      <c r="C16" s="67"/>
      <c r="D16" s="106"/>
      <c r="E16" s="106"/>
      <c r="F16" s="106"/>
      <c r="G16" s="106"/>
      <c r="H16" s="106"/>
      <c r="I16" s="106"/>
      <c r="J16" s="106"/>
      <c r="K16" s="106"/>
    </row>
    <row r="17" spans="1:11" ht="15.75" x14ac:dyDescent="0.25">
      <c r="A17" s="2"/>
      <c r="B17" s="98" t="s">
        <v>539</v>
      </c>
      <c r="C17" s="67"/>
      <c r="D17" s="106"/>
      <c r="E17" s="106"/>
      <c r="F17" s="106"/>
      <c r="G17" s="106"/>
      <c r="H17" s="106"/>
      <c r="I17" s="106"/>
      <c r="J17" s="106"/>
      <c r="K17" s="106"/>
    </row>
    <row r="18" spans="1:11" x14ac:dyDescent="0.25">
      <c r="A18" s="2" t="s">
        <v>218</v>
      </c>
      <c r="B18" s="9" t="s">
        <v>29</v>
      </c>
      <c r="C18" s="45" t="s">
        <v>51</v>
      </c>
      <c r="D18" s="157">
        <v>1.1946834081110522</v>
      </c>
      <c r="E18" s="157">
        <v>1.1950127181073935</v>
      </c>
      <c r="F18" s="157">
        <v>1.6704186626738775</v>
      </c>
      <c r="G18" s="157">
        <v>2.2808626364036777</v>
      </c>
      <c r="H18" s="157">
        <v>2.706059025648957</v>
      </c>
      <c r="I18" s="157">
        <v>3.5120111766943296</v>
      </c>
      <c r="J18" s="157">
        <v>3.3757565724325955</v>
      </c>
      <c r="K18" s="151">
        <v>3.6906580200044039</v>
      </c>
    </row>
    <row r="19" spans="1:11" x14ac:dyDescent="0.25">
      <c r="A19" s="2" t="s">
        <v>219</v>
      </c>
      <c r="B19" s="9" t="s">
        <v>30</v>
      </c>
      <c r="C19" s="45" t="s">
        <v>51</v>
      </c>
      <c r="D19" s="157">
        <v>7.8661160305093549</v>
      </c>
      <c r="E19" s="157">
        <v>5.8137664188037466</v>
      </c>
      <c r="F19" s="157">
        <v>5.5213347585725767</v>
      </c>
      <c r="G19" s="157">
        <v>7.9489026017356466</v>
      </c>
      <c r="H19" s="157">
        <v>5.3331289383227185</v>
      </c>
      <c r="I19" s="157">
        <v>5.9175233954978319</v>
      </c>
      <c r="J19" s="157">
        <v>6.0508211630503874</v>
      </c>
      <c r="K19" s="151">
        <v>8.6425024745479977</v>
      </c>
    </row>
    <row r="20" spans="1:11" x14ac:dyDescent="0.25">
      <c r="A20" s="2" t="s">
        <v>199</v>
      </c>
      <c r="B20" s="18" t="s">
        <v>28</v>
      </c>
      <c r="C20" s="45" t="s">
        <v>51</v>
      </c>
      <c r="D20" s="157">
        <v>9.0607994386204069</v>
      </c>
      <c r="E20" s="157">
        <v>7.0087791369111399</v>
      </c>
      <c r="F20" s="157">
        <v>7.191753421246454</v>
      </c>
      <c r="G20" s="182">
        <v>10.229765238139324</v>
      </c>
      <c r="H20" s="157">
        <v>8.0391879639716759</v>
      </c>
      <c r="I20" s="157">
        <v>9.4295345721921606</v>
      </c>
      <c r="J20" s="157">
        <v>9.4265777354829829</v>
      </c>
      <c r="K20" s="164">
        <v>12.333160494552402</v>
      </c>
    </row>
    <row r="21" spans="1:11" x14ac:dyDescent="0.25">
      <c r="A21" s="2"/>
      <c r="B21" s="100"/>
      <c r="C21" s="67"/>
    </row>
    <row r="22" spans="1:11" ht="15.75" x14ac:dyDescent="0.25">
      <c r="A22" s="2"/>
      <c r="B22" s="98" t="s">
        <v>540</v>
      </c>
      <c r="C22" s="67"/>
    </row>
    <row r="23" spans="1:11" x14ac:dyDescent="0.25">
      <c r="A23" s="96" t="s">
        <v>200</v>
      </c>
      <c r="B23" s="101" t="s">
        <v>420</v>
      </c>
      <c r="C23" s="67" t="s">
        <v>63</v>
      </c>
      <c r="D23" s="183">
        <f>(('5. Operational data'!D20+'5. Operational data'!D26)-'5. Operational data'!D6)/('5. Operational data'!D20+'5. Operational data'!D26)</f>
        <v>7.1714011668475852E-2</v>
      </c>
      <c r="E23" s="183">
        <f>(('5. Operational data'!E20+'5. Operational data'!E26)-'5. Operational data'!E6)/('5. Operational data'!E20+'5. Operational data'!E26)</f>
        <v>7.470678905930854E-2</v>
      </c>
      <c r="F23" s="183">
        <f>(('5. Operational data'!F20+'5. Operational data'!F26)-'5. Operational data'!F6)/('5. Operational data'!F20+'5. Operational data'!F26)</f>
        <v>6.8297546970487122E-2</v>
      </c>
      <c r="G23" s="183">
        <f>(('5. Operational data'!G20+'5. Operational data'!G26)-'5. Operational data'!G6)/('5. Operational data'!G20+'5. Operational data'!G26)</f>
        <v>9.666143928366637E-2</v>
      </c>
      <c r="H23" s="181">
        <f>(SUM('5. Operational data'!H17:H19,'5. Operational data'!H23:H25,'5. Operational data'!H30)-'5. Operational data'!H6)/SUM('5. Operational data'!H17:H19,'5. Operational data'!H23:H25,'5. Operational data'!H30)</f>
        <v>7.2419898342218347E-2</v>
      </c>
      <c r="I23" s="181">
        <f>(SUM('5. Operational data'!I17:I19,'5. Operational data'!I23:I25,'5. Operational data'!I30)-'5. Operational data'!I6)/SUM('5. Operational data'!I17:I19,'5. Operational data'!I23:I25,'5. Operational data'!I30)</f>
        <v>7.1273855550982382E-2</v>
      </c>
      <c r="J23" s="181">
        <f>(SUM('5. Operational data'!J17:J19,'5. Operational data'!J23:J25,'5. Operational data'!J30)-'5. Operational data'!J6)/SUM('5. Operational data'!J17:J19,'5. Operational data'!J23:J25,'5. Operational data'!J30)</f>
        <v>7.5198926704448221E-2</v>
      </c>
      <c r="K23" s="181">
        <f>(SUM('5. Operational data'!K17:K19,'5. Operational data'!K23:K25,'5. Operational data'!K30)-'5. Operational data'!K6)/SUM('5. Operational data'!K17:K19,'5. Operational data'!K23:K25,'5. Operational data'!K30)</f>
        <v>6.3854342004589559E-2</v>
      </c>
    </row>
    <row r="24" spans="1:11" x14ac:dyDescent="0.25">
      <c r="A24" s="96"/>
      <c r="B24" s="100"/>
      <c r="C24" s="67"/>
    </row>
    <row r="25" spans="1:11" ht="15.75" x14ac:dyDescent="0.25">
      <c r="A25" s="2"/>
      <c r="B25" s="98" t="s">
        <v>541</v>
      </c>
      <c r="C25" s="67"/>
    </row>
    <row r="26" spans="1:11" x14ac:dyDescent="0.25">
      <c r="A26" s="96" t="s">
        <v>237</v>
      </c>
      <c r="B26" s="18" t="s">
        <v>272</v>
      </c>
      <c r="C26" s="67" t="s">
        <v>63</v>
      </c>
      <c r="D26" s="180">
        <f>'5. Operational data'!D74/'6. Physical Assets'!D67</f>
        <v>0.32106719776300047</v>
      </c>
      <c r="E26" s="180">
        <f>'5. Operational data'!E74/'6. Physical Assets'!E67</f>
        <v>0.28812571335920639</v>
      </c>
      <c r="F26" s="180">
        <f>'5. Operational data'!F74/'6. Physical Assets'!F67</f>
        <v>0.26148585421991549</v>
      </c>
      <c r="G26" s="180">
        <f>'5. Operational data'!G74/'6. Physical Assets'!G67</f>
        <v>0.26633041093968901</v>
      </c>
      <c r="H26" s="180">
        <f>'5. Operational data'!H74/'6. Physical Assets'!H67</f>
        <v>0.24963544045392397</v>
      </c>
      <c r="I26" s="180">
        <f>'5. Operational data'!I74/'6. Physical Assets'!I67</f>
        <v>0.23598333294256602</v>
      </c>
      <c r="J26" s="180">
        <f>'5. Operational data'!J74/'6. Physical Assets'!J67</f>
        <v>0.21253848044885701</v>
      </c>
      <c r="K26" s="180">
        <f>'5. Operational data'!K74/'6. Physical Assets'!K67</f>
        <v>0.2207003612724919</v>
      </c>
    </row>
    <row r="27" spans="1:11" x14ac:dyDescent="0.25">
      <c r="A27" s="2"/>
    </row>
    <row r="28" spans="1:11" x14ac:dyDescent="0.25">
      <c r="A28" s="2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zoomScale="85" zoomScaleNormal="85" workbookViewId="0">
      <selection activeCell="M28" sqref="M28"/>
    </sheetView>
  </sheetViews>
  <sheetFormatPr defaultRowHeight="15" x14ac:dyDescent="0.25"/>
  <cols>
    <col min="1" max="1" width="16.7109375" customWidth="1"/>
    <col min="2" max="2" width="37.140625" customWidth="1"/>
    <col min="3" max="3" width="24.42578125" customWidth="1"/>
    <col min="4" max="4" width="16.7109375" bestFit="1" customWidth="1"/>
    <col min="5" max="5" width="14.140625" bestFit="1" customWidth="1"/>
    <col min="6" max="6" width="10.7109375" customWidth="1"/>
    <col min="12" max="12" width="21.28515625" customWidth="1"/>
  </cols>
  <sheetData>
    <row r="1" spans="1:12" ht="15.75" x14ac:dyDescent="0.25">
      <c r="B1" s="59" t="s">
        <v>600</v>
      </c>
    </row>
    <row r="3" spans="1:12" ht="30" x14ac:dyDescent="0.25">
      <c r="B3" s="1" t="s">
        <v>236</v>
      </c>
      <c r="D3" s="55">
        <v>2006</v>
      </c>
      <c r="E3" s="55">
        <v>2007</v>
      </c>
      <c r="F3" s="55">
        <v>2008</v>
      </c>
      <c r="G3" s="55">
        <v>2009</v>
      </c>
      <c r="H3" s="55">
        <v>2010</v>
      </c>
      <c r="I3" s="55">
        <v>2011</v>
      </c>
      <c r="J3" s="55">
        <v>2012</v>
      </c>
      <c r="K3" s="55">
        <v>2013</v>
      </c>
      <c r="L3" s="97" t="s">
        <v>377</v>
      </c>
    </row>
    <row r="4" spans="1:12" x14ac:dyDescent="0.25">
      <c r="A4" s="1" t="s">
        <v>64</v>
      </c>
      <c r="B4" s="1" t="s">
        <v>2</v>
      </c>
      <c r="C4" s="1" t="s">
        <v>3</v>
      </c>
    </row>
    <row r="5" spans="1:12" ht="15.75" x14ac:dyDescent="0.25">
      <c r="B5" s="60" t="s">
        <v>542</v>
      </c>
      <c r="C5" s="49"/>
    </row>
    <row r="6" spans="1:12" x14ac:dyDescent="0.25">
      <c r="A6" t="s">
        <v>365</v>
      </c>
      <c r="B6" s="70" t="s">
        <v>201</v>
      </c>
      <c r="C6" s="49" t="s">
        <v>205</v>
      </c>
      <c r="D6" s="128">
        <f>'5. Operational data'!D54/'8. Operating environment'!D27</f>
        <v>4.2160772002978426</v>
      </c>
      <c r="E6" s="128">
        <f>'5. Operational data'!E54/'8. Operating environment'!E27</f>
        <v>4.4772191551798048</v>
      </c>
      <c r="F6" s="128">
        <f>'5. Operational data'!F54/'8. Operating environment'!F27</f>
        <v>4.6194159469213645</v>
      </c>
      <c r="G6" s="128">
        <f>'5. Operational data'!G54/'8. Operating environment'!G27</f>
        <v>4.6097653633066118</v>
      </c>
      <c r="H6" s="128">
        <f>'5. Operational data'!H54/'8. Operating environment'!H27</f>
        <v>4.5661013287522199</v>
      </c>
      <c r="I6" s="128">
        <f>'5. Operational data'!I54/'8. Operating environment'!I27</f>
        <v>4.626802111520206</v>
      </c>
      <c r="J6" s="128">
        <f>'5. Operational data'!J54/'8. Operating environment'!J27</f>
        <v>4.6469548155374243</v>
      </c>
      <c r="K6" s="128">
        <f>'5. Operational data'!K54/'8. Operating environment'!K27</f>
        <v>4.6710154309204883</v>
      </c>
    </row>
    <row r="7" spans="1:12" x14ac:dyDescent="0.25">
      <c r="A7" t="s">
        <v>366</v>
      </c>
      <c r="B7" s="70" t="s">
        <v>202</v>
      </c>
      <c r="C7" s="49" t="s">
        <v>204</v>
      </c>
      <c r="D7" s="133">
        <f>('5. Operational data'!D6*1000)/'5. Operational data'!D54</f>
        <v>14.974243706102918</v>
      </c>
      <c r="E7" s="133">
        <f>('5. Operational data'!E6*1000)/'5. Operational data'!E54</f>
        <v>14.871173263453347</v>
      </c>
      <c r="F7" s="133">
        <f>('5. Operational data'!F6*1000)/'5. Operational data'!F54</f>
        <v>14.771649291600452</v>
      </c>
      <c r="G7" s="133">
        <f>('5. Operational data'!G6*1000)/'5. Operational data'!G54</f>
        <v>14.75383990686216</v>
      </c>
      <c r="H7" s="164">
        <f>('5. Operational data'!H6*1000)/'5. Operational data'!H54</f>
        <v>14.667110995316374</v>
      </c>
      <c r="I7" s="164">
        <f>('5. Operational data'!I6*1000)/'5. Operational data'!I54</f>
        <v>14.313355688289773</v>
      </c>
      <c r="J7" s="164">
        <f>('5. Operational data'!J6*1000)/'5. Operational data'!J54</f>
        <v>14.138259579396468</v>
      </c>
      <c r="K7" s="164">
        <f>('5. Operational data'!K6*1000)/'5. Operational data'!K54</f>
        <v>14.558753841455982</v>
      </c>
    </row>
    <row r="8" spans="1:12" x14ac:dyDescent="0.25">
      <c r="A8" t="s">
        <v>367</v>
      </c>
      <c r="B8" s="70" t="s">
        <v>203</v>
      </c>
      <c r="C8" s="49" t="s">
        <v>206</v>
      </c>
      <c r="D8" s="151">
        <f>'5. Operational data'!D74*1000/'5. Operational data'!D54</f>
        <v>3.2447746286937291</v>
      </c>
      <c r="E8" s="151">
        <f>'5. Operational data'!E74*1000/'5. Operational data'!E54</f>
        <v>3.1443558193027115</v>
      </c>
      <c r="F8" s="151">
        <f>'5. Operational data'!F74*1000/'5. Operational data'!F54</f>
        <v>3.0315403013918556</v>
      </c>
      <c r="G8" s="151">
        <f>'5. Operational data'!G74*1000/'5. Operational data'!G54</f>
        <v>3.1175853194323975</v>
      </c>
      <c r="H8" s="151">
        <f>'5. Operational data'!H74*1000/'5. Operational data'!H54</f>
        <v>3.0885169012080547</v>
      </c>
      <c r="I8" s="151">
        <f>'5. Operational data'!I74*1000/'5. Operational data'!I54</f>
        <v>2.9697158072991838</v>
      </c>
      <c r="J8" s="151">
        <f>'5. Operational data'!J74*1000/'5. Operational data'!J54</f>
        <v>2.7497277610651372</v>
      </c>
      <c r="K8" s="151">
        <f>'5. Operational data'!K74*1000/'5. Operational data'!K54</f>
        <v>2.8612564130531157</v>
      </c>
    </row>
    <row r="9" spans="1:12" x14ac:dyDescent="0.25">
      <c r="B9" s="70"/>
      <c r="C9" s="49"/>
    </row>
    <row r="10" spans="1:12" ht="15.75" x14ac:dyDescent="0.25">
      <c r="B10" s="60" t="s">
        <v>543</v>
      </c>
      <c r="C10" s="49"/>
    </row>
    <row r="11" spans="1:12" x14ac:dyDescent="0.25">
      <c r="A11" t="s">
        <v>368</v>
      </c>
      <c r="B11" s="70" t="s">
        <v>207</v>
      </c>
      <c r="C11" s="49" t="s">
        <v>54</v>
      </c>
      <c r="G11" s="184">
        <v>0.78619362362802292</v>
      </c>
      <c r="H11" s="184">
        <v>0.78619362362802292</v>
      </c>
      <c r="I11" s="184">
        <v>0.78619362362802292</v>
      </c>
      <c r="J11" s="184">
        <v>0.78619362362802292</v>
      </c>
      <c r="K11" s="188">
        <v>0.78619362362802292</v>
      </c>
    </row>
    <row r="12" spans="1:12" ht="30" x14ac:dyDescent="0.25">
      <c r="A12" t="s">
        <v>369</v>
      </c>
      <c r="B12" s="70" t="s">
        <v>461</v>
      </c>
      <c r="C12" s="49" t="s">
        <v>563</v>
      </c>
      <c r="G12" s="185">
        <v>77392.814642306053</v>
      </c>
      <c r="H12" s="185">
        <v>77467.804791718256</v>
      </c>
      <c r="I12" s="185">
        <v>77487.467873720394</v>
      </c>
      <c r="J12" s="185">
        <v>77565.106059963829</v>
      </c>
      <c r="K12" s="185">
        <v>77546.51346093601</v>
      </c>
    </row>
    <row r="13" spans="1:12" x14ac:dyDescent="0.25">
      <c r="A13" t="s">
        <v>370</v>
      </c>
      <c r="B13" s="70" t="s">
        <v>462</v>
      </c>
      <c r="C13" s="49" t="s">
        <v>563</v>
      </c>
      <c r="G13" s="185">
        <v>244074.09503921241</v>
      </c>
      <c r="H13" s="185">
        <v>244310.59135907449</v>
      </c>
      <c r="I13" s="185">
        <v>244372.60279080391</v>
      </c>
      <c r="J13" s="185">
        <v>244617.45022038312</v>
      </c>
      <c r="K13" s="185">
        <v>244558.81476917761</v>
      </c>
    </row>
    <row r="14" spans="1:12" x14ac:dyDescent="0.25">
      <c r="A14" t="s">
        <v>371</v>
      </c>
      <c r="B14" s="70" t="s">
        <v>463</v>
      </c>
      <c r="C14" s="49" t="s">
        <v>563</v>
      </c>
      <c r="G14" s="185">
        <v>321466.90968151845</v>
      </c>
      <c r="H14" s="185">
        <v>321778.39615079272</v>
      </c>
      <c r="I14" s="185">
        <v>321860.07066452433</v>
      </c>
      <c r="J14" s="185">
        <v>322182.55628034694</v>
      </c>
      <c r="K14" s="185">
        <v>322105.32823011361</v>
      </c>
    </row>
    <row r="15" spans="1:12" x14ac:dyDescent="0.25">
      <c r="A15" t="s">
        <v>372</v>
      </c>
      <c r="B15" s="70" t="s">
        <v>464</v>
      </c>
      <c r="C15" s="49" t="s">
        <v>563</v>
      </c>
      <c r="G15" s="189">
        <v>1373648</v>
      </c>
      <c r="H15" s="189">
        <v>1374979</v>
      </c>
      <c r="I15" s="189">
        <v>1375328</v>
      </c>
      <c r="J15" s="189">
        <v>1376706</v>
      </c>
      <c r="K15" s="189">
        <v>1377211</v>
      </c>
    </row>
    <row r="16" spans="1:12" ht="30" x14ac:dyDescent="0.25">
      <c r="A16" t="s">
        <v>373</v>
      </c>
      <c r="B16" s="70" t="s">
        <v>465</v>
      </c>
      <c r="C16" s="49" t="s">
        <v>566</v>
      </c>
      <c r="G16" s="186">
        <v>2.3826377276410642</v>
      </c>
      <c r="H16" s="186">
        <v>2.2648358623190976</v>
      </c>
      <c r="I16" s="186">
        <v>2.5004395929630308</v>
      </c>
      <c r="J16" s="190">
        <v>1.71900826446281</v>
      </c>
      <c r="K16" s="190">
        <v>1.6186770428015564</v>
      </c>
    </row>
    <row r="17" spans="1:11" ht="30" x14ac:dyDescent="0.25">
      <c r="A17" t="s">
        <v>374</v>
      </c>
      <c r="B17" s="70" t="s">
        <v>466</v>
      </c>
      <c r="C17" s="49" t="s">
        <v>566</v>
      </c>
      <c r="G17" s="186">
        <v>5.1408458352723958</v>
      </c>
      <c r="H17" s="186">
        <v>4.8866732341664232</v>
      </c>
      <c r="I17" s="186">
        <v>5.3950184363783675</v>
      </c>
      <c r="J17" s="190">
        <v>6.5</v>
      </c>
      <c r="K17" s="190">
        <v>3.4925028835063436</v>
      </c>
    </row>
    <row r="18" spans="1:11" ht="30" x14ac:dyDescent="0.25">
      <c r="A18" t="s">
        <v>375</v>
      </c>
      <c r="B18" s="70" t="s">
        <v>467</v>
      </c>
      <c r="C18" s="49" t="s">
        <v>567</v>
      </c>
      <c r="G18" s="138"/>
      <c r="H18" s="138"/>
      <c r="I18" s="138"/>
      <c r="J18" s="138"/>
      <c r="K18" s="187">
        <v>2.4</v>
      </c>
    </row>
    <row r="19" spans="1:11" ht="30" x14ac:dyDescent="0.25">
      <c r="A19" t="s">
        <v>470</v>
      </c>
      <c r="B19" s="70" t="s">
        <v>468</v>
      </c>
      <c r="C19" s="49" t="s">
        <v>567</v>
      </c>
      <c r="G19" s="138"/>
      <c r="H19" s="138"/>
      <c r="I19" s="138"/>
      <c r="J19" s="138"/>
      <c r="K19" s="187">
        <v>3.7</v>
      </c>
    </row>
    <row r="20" spans="1:11" ht="30" x14ac:dyDescent="0.25">
      <c r="A20" t="s">
        <v>471</v>
      </c>
      <c r="B20" s="70" t="s">
        <v>474</v>
      </c>
      <c r="C20" s="49" t="s">
        <v>568</v>
      </c>
      <c r="G20" s="138"/>
      <c r="H20" s="138"/>
      <c r="I20" s="138"/>
      <c r="J20" s="138"/>
      <c r="K20" s="187">
        <v>0.6083390027528176</v>
      </c>
    </row>
    <row r="21" spans="1:11" ht="30" x14ac:dyDescent="0.25">
      <c r="A21" t="s">
        <v>472</v>
      </c>
      <c r="B21" s="70" t="s">
        <v>475</v>
      </c>
      <c r="C21" s="49" t="s">
        <v>568</v>
      </c>
      <c r="G21" s="138"/>
      <c r="H21" s="138"/>
      <c r="I21" s="138"/>
      <c r="J21" s="138"/>
      <c r="K21" s="187">
        <v>1.1774700907932101</v>
      </c>
    </row>
    <row r="22" spans="1:11" x14ac:dyDescent="0.25">
      <c r="A22" t="s">
        <v>473</v>
      </c>
      <c r="B22" s="70" t="s">
        <v>469</v>
      </c>
      <c r="C22" s="49" t="s">
        <v>563</v>
      </c>
      <c r="G22" s="138"/>
      <c r="H22" s="138"/>
      <c r="I22" s="138"/>
      <c r="J22" s="138"/>
      <c r="K22" s="189">
        <v>186614</v>
      </c>
    </row>
    <row r="23" spans="1:11" x14ac:dyDescent="0.25">
      <c r="A23" t="s">
        <v>476</v>
      </c>
      <c r="B23" s="70" t="s">
        <v>208</v>
      </c>
      <c r="C23" s="49" t="s">
        <v>54</v>
      </c>
      <c r="G23" s="138"/>
      <c r="H23" s="138"/>
      <c r="I23" s="138"/>
      <c r="J23" s="138"/>
      <c r="K23" s="185">
        <v>22152.729237406056</v>
      </c>
    </row>
    <row r="24" spans="1:11" x14ac:dyDescent="0.25">
      <c r="A24" t="s">
        <v>477</v>
      </c>
      <c r="B24" s="70" t="s">
        <v>235</v>
      </c>
      <c r="C24" s="49" t="s">
        <v>563</v>
      </c>
      <c r="G24" s="138"/>
      <c r="H24" s="138"/>
      <c r="I24" s="138"/>
      <c r="J24" s="138"/>
      <c r="K24" s="185">
        <v>1041306.3938121726</v>
      </c>
    </row>
    <row r="25" spans="1:11" x14ac:dyDescent="0.25">
      <c r="B25" s="70"/>
      <c r="C25" s="49"/>
    </row>
    <row r="26" spans="1:11" ht="15.75" x14ac:dyDescent="0.25">
      <c r="B26" s="60" t="s">
        <v>544</v>
      </c>
      <c r="C26" s="49"/>
    </row>
    <row r="27" spans="1:11" x14ac:dyDescent="0.25">
      <c r="A27" t="s">
        <v>376</v>
      </c>
      <c r="B27" s="70" t="s">
        <v>601</v>
      </c>
      <c r="C27" s="49" t="s">
        <v>54</v>
      </c>
      <c r="D27" s="185">
        <v>189519.30006014908</v>
      </c>
      <c r="E27" s="185">
        <v>179841.54272824817</v>
      </c>
      <c r="F27" s="185">
        <v>176400.00583690053</v>
      </c>
      <c r="G27" s="185">
        <v>178225.55710529207</v>
      </c>
      <c r="H27" s="189">
        <v>180726.38791515975</v>
      </c>
      <c r="I27" s="189">
        <v>180344</v>
      </c>
      <c r="J27" s="189">
        <v>180416</v>
      </c>
      <c r="K27" s="189">
        <v>180741</v>
      </c>
    </row>
    <row r="28" spans="1:11" ht="19.5" customHeight="1" x14ac:dyDescent="0.25">
      <c r="B28" s="70"/>
      <c r="C28" s="49"/>
    </row>
    <row r="29" spans="1:11" ht="15.75" x14ac:dyDescent="0.25">
      <c r="B29" s="60" t="s">
        <v>545</v>
      </c>
      <c r="D29" s="58" t="s">
        <v>220</v>
      </c>
      <c r="E29" s="58" t="s">
        <v>79</v>
      </c>
      <c r="F29" s="58" t="s">
        <v>564</v>
      </c>
    </row>
    <row r="30" spans="1:11" x14ac:dyDescent="0.25">
      <c r="A30" s="105" t="s">
        <v>456</v>
      </c>
      <c r="B30" s="191">
        <v>40717</v>
      </c>
      <c r="C30" s="191" t="s">
        <v>703</v>
      </c>
      <c r="D30" s="192">
        <v>4225</v>
      </c>
      <c r="E30" s="192" t="s">
        <v>704</v>
      </c>
      <c r="F30" s="192" t="s">
        <v>705</v>
      </c>
    </row>
    <row r="31" spans="1:11" x14ac:dyDescent="0.25">
      <c r="A31" s="105" t="s">
        <v>593</v>
      </c>
      <c r="B31" s="191">
        <v>41521</v>
      </c>
      <c r="C31" s="191" t="s">
        <v>706</v>
      </c>
      <c r="D31" s="192">
        <v>4390</v>
      </c>
      <c r="E31" s="192" t="s">
        <v>707</v>
      </c>
      <c r="F31" s="192" t="s">
        <v>705</v>
      </c>
    </row>
    <row r="32" spans="1:11" x14ac:dyDescent="0.25">
      <c r="A32" s="105" t="s">
        <v>637</v>
      </c>
      <c r="B32" s="191">
        <v>47048</v>
      </c>
      <c r="C32" s="191" t="s">
        <v>708</v>
      </c>
      <c r="D32" s="192">
        <v>2880</v>
      </c>
      <c r="E32" s="192" t="s">
        <v>709</v>
      </c>
      <c r="F32" s="192" t="s">
        <v>705</v>
      </c>
    </row>
    <row r="33" spans="1:6" x14ac:dyDescent="0.25">
      <c r="A33" s="105" t="s">
        <v>638</v>
      </c>
      <c r="B33" s="191">
        <v>49002</v>
      </c>
      <c r="C33" s="191" t="s">
        <v>710</v>
      </c>
      <c r="D33" s="192">
        <v>2715</v>
      </c>
      <c r="E33" s="192" t="s">
        <v>711</v>
      </c>
      <c r="F33" s="192" t="s">
        <v>705</v>
      </c>
    </row>
    <row r="34" spans="1:6" x14ac:dyDescent="0.25">
      <c r="A34" s="105" t="s">
        <v>639</v>
      </c>
      <c r="B34" s="191">
        <v>53115</v>
      </c>
      <c r="C34" s="191" t="s">
        <v>712</v>
      </c>
      <c r="D34" s="192">
        <v>2400</v>
      </c>
      <c r="E34" s="192" t="s">
        <v>713</v>
      </c>
      <c r="F34" s="192" t="s">
        <v>705</v>
      </c>
    </row>
    <row r="35" spans="1:6" x14ac:dyDescent="0.25">
      <c r="A35" s="105" t="s">
        <v>640</v>
      </c>
      <c r="B35" s="191">
        <v>54038</v>
      </c>
      <c r="C35" s="191" t="s">
        <v>714</v>
      </c>
      <c r="D35" s="192">
        <v>2390</v>
      </c>
      <c r="E35" s="192" t="s">
        <v>715</v>
      </c>
      <c r="F35" s="192" t="s">
        <v>705</v>
      </c>
    </row>
    <row r="36" spans="1:6" x14ac:dyDescent="0.25">
      <c r="A36" s="105" t="s">
        <v>641</v>
      </c>
      <c r="B36" s="191">
        <v>55202</v>
      </c>
      <c r="C36" s="191" t="s">
        <v>716</v>
      </c>
      <c r="D36" s="192">
        <v>2380</v>
      </c>
      <c r="E36" s="192" t="s">
        <v>717</v>
      </c>
      <c r="F36" s="192" t="s">
        <v>705</v>
      </c>
    </row>
    <row r="37" spans="1:6" x14ac:dyDescent="0.25">
      <c r="A37" s="105" t="s">
        <v>642</v>
      </c>
      <c r="B37" s="191">
        <v>55325</v>
      </c>
      <c r="C37" s="191" t="s">
        <v>718</v>
      </c>
      <c r="D37" s="192">
        <v>2340</v>
      </c>
      <c r="E37" s="192" t="s">
        <v>719</v>
      </c>
      <c r="F37" s="192" t="s">
        <v>705</v>
      </c>
    </row>
    <row r="38" spans="1:6" x14ac:dyDescent="0.25">
      <c r="A38" s="105" t="s">
        <v>643</v>
      </c>
      <c r="B38" s="191">
        <v>56032</v>
      </c>
      <c r="C38" s="191" t="s">
        <v>720</v>
      </c>
      <c r="D38" s="192">
        <v>2372</v>
      </c>
      <c r="E38" s="192" t="s">
        <v>721</v>
      </c>
      <c r="F38" s="192" t="s">
        <v>705</v>
      </c>
    </row>
    <row r="39" spans="1:6" x14ac:dyDescent="0.25">
      <c r="A39" s="105" t="s">
        <v>644</v>
      </c>
      <c r="B39" s="191">
        <v>56238</v>
      </c>
      <c r="C39" s="191" t="s">
        <v>722</v>
      </c>
      <c r="D39" s="192">
        <v>2350</v>
      </c>
      <c r="E39" s="192" t="s">
        <v>723</v>
      </c>
      <c r="F39" s="192" t="s">
        <v>705</v>
      </c>
    </row>
    <row r="40" spans="1:6" x14ac:dyDescent="0.25">
      <c r="A40" s="105" t="s">
        <v>645</v>
      </c>
      <c r="B40" s="191">
        <v>56242</v>
      </c>
      <c r="C40" s="191" t="s">
        <v>724</v>
      </c>
      <c r="D40" s="192">
        <v>2360</v>
      </c>
      <c r="E40" s="192" t="s">
        <v>725</v>
      </c>
      <c r="F40" s="192" t="s">
        <v>705</v>
      </c>
    </row>
    <row r="41" spans="1:6" x14ac:dyDescent="0.25">
      <c r="A41" s="105" t="s">
        <v>646</v>
      </c>
      <c r="B41" s="191">
        <v>56243</v>
      </c>
      <c r="C41" s="191" t="s">
        <v>726</v>
      </c>
      <c r="D41" s="192">
        <v>2370</v>
      </c>
      <c r="E41" s="192" t="s">
        <v>727</v>
      </c>
      <c r="F41" s="192" t="s">
        <v>705</v>
      </c>
    </row>
    <row r="42" spans="1:6" x14ac:dyDescent="0.25">
      <c r="A42" s="105" t="s">
        <v>647</v>
      </c>
      <c r="B42" s="191">
        <v>58161</v>
      </c>
      <c r="C42" s="191" t="s">
        <v>728</v>
      </c>
      <c r="D42" s="192">
        <v>2460</v>
      </c>
      <c r="E42" s="192" t="s">
        <v>729</v>
      </c>
      <c r="F42" s="192" t="s">
        <v>705</v>
      </c>
    </row>
    <row r="43" spans="1:6" x14ac:dyDescent="0.25">
      <c r="A43" s="105" t="s">
        <v>648</v>
      </c>
      <c r="B43" s="191">
        <v>58208</v>
      </c>
      <c r="C43" s="191" t="s">
        <v>730</v>
      </c>
      <c r="D43" s="192">
        <v>2470</v>
      </c>
      <c r="E43" s="192" t="s">
        <v>731</v>
      </c>
      <c r="F43" s="192" t="s">
        <v>705</v>
      </c>
    </row>
    <row r="44" spans="1:6" x14ac:dyDescent="0.25">
      <c r="A44" s="105" t="s">
        <v>649</v>
      </c>
      <c r="B44" s="191">
        <v>58214</v>
      </c>
      <c r="C44" s="191" t="s">
        <v>732</v>
      </c>
      <c r="D44" s="192">
        <v>2480</v>
      </c>
      <c r="E44" s="192" t="s">
        <v>733</v>
      </c>
      <c r="F44" s="192" t="s">
        <v>705</v>
      </c>
    </row>
    <row r="45" spans="1:6" x14ac:dyDescent="0.25">
      <c r="A45" s="105" t="s">
        <v>650</v>
      </c>
      <c r="B45" s="191">
        <v>59007</v>
      </c>
      <c r="C45" s="191" t="s">
        <v>734</v>
      </c>
      <c r="D45" s="192">
        <v>2440</v>
      </c>
      <c r="E45" s="192" t="s">
        <v>735</v>
      </c>
      <c r="F45" s="192" t="s">
        <v>705</v>
      </c>
    </row>
    <row r="46" spans="1:6" x14ac:dyDescent="0.25">
      <c r="A46" s="105" t="s">
        <v>651</v>
      </c>
      <c r="B46" s="191">
        <v>59040</v>
      </c>
      <c r="C46" s="191" t="s">
        <v>736</v>
      </c>
      <c r="D46" s="192">
        <v>2450</v>
      </c>
      <c r="E46" s="192" t="s">
        <v>737</v>
      </c>
      <c r="F46" s="192" t="s">
        <v>705</v>
      </c>
    </row>
    <row r="47" spans="1:6" x14ac:dyDescent="0.25">
      <c r="A47" s="105" t="s">
        <v>652</v>
      </c>
      <c r="B47" s="191">
        <v>59140</v>
      </c>
      <c r="C47" s="191" t="s">
        <v>738</v>
      </c>
      <c r="D47" s="192">
        <v>2453</v>
      </c>
      <c r="E47" s="192" t="s">
        <v>739</v>
      </c>
      <c r="F47" s="192" t="s">
        <v>705</v>
      </c>
    </row>
    <row r="48" spans="1:6" x14ac:dyDescent="0.25">
      <c r="A48" s="105" t="s">
        <v>653</v>
      </c>
      <c r="B48" s="191">
        <v>60139</v>
      </c>
      <c r="C48" s="191" t="s">
        <v>740</v>
      </c>
      <c r="D48" s="192">
        <v>2444</v>
      </c>
      <c r="E48" s="192" t="s">
        <v>688</v>
      </c>
      <c r="F48" s="192" t="s">
        <v>705</v>
      </c>
    </row>
    <row r="49" spans="1:6" x14ac:dyDescent="0.25">
      <c r="A49" s="105" t="s">
        <v>654</v>
      </c>
      <c r="B49" s="191">
        <v>60141</v>
      </c>
      <c r="C49" s="191" t="s">
        <v>741</v>
      </c>
      <c r="D49" s="192">
        <v>2430</v>
      </c>
      <c r="E49" s="192" t="s">
        <v>742</v>
      </c>
      <c r="F49" s="192" t="s">
        <v>705</v>
      </c>
    </row>
    <row r="50" spans="1:6" x14ac:dyDescent="0.25">
      <c r="A50" s="105" t="s">
        <v>655</v>
      </c>
      <c r="B50" s="191">
        <v>61054</v>
      </c>
      <c r="C50" s="191" t="s">
        <v>743</v>
      </c>
      <c r="D50" s="192">
        <v>2315</v>
      </c>
      <c r="E50" s="192" t="s">
        <v>744</v>
      </c>
      <c r="F50" s="192" t="s">
        <v>705</v>
      </c>
    </row>
    <row r="51" spans="1:6" x14ac:dyDescent="0.25">
      <c r="A51" s="105" t="s">
        <v>656</v>
      </c>
      <c r="B51" s="191">
        <v>61388</v>
      </c>
      <c r="C51" s="191" t="s">
        <v>745</v>
      </c>
      <c r="D51" s="192">
        <v>2320</v>
      </c>
      <c r="E51" s="192" t="s">
        <v>746</v>
      </c>
      <c r="F51" s="192" t="s">
        <v>705</v>
      </c>
    </row>
    <row r="52" spans="1:6" x14ac:dyDescent="0.25">
      <c r="A52" s="105" t="s">
        <v>657</v>
      </c>
      <c r="B52" s="191">
        <v>61397</v>
      </c>
      <c r="C52" s="191" t="s">
        <v>747</v>
      </c>
      <c r="D52" s="192">
        <v>2330</v>
      </c>
      <c r="E52" s="192" t="s">
        <v>748</v>
      </c>
      <c r="F52" s="192" t="s">
        <v>705</v>
      </c>
    </row>
    <row r="53" spans="1:6" x14ac:dyDescent="0.25">
      <c r="A53" s="105" t="s">
        <v>658</v>
      </c>
      <c r="B53" s="191">
        <v>62101</v>
      </c>
      <c r="C53" s="191" t="s">
        <v>749</v>
      </c>
      <c r="D53" s="192">
        <v>2850</v>
      </c>
      <c r="E53" s="192" t="s">
        <v>750</v>
      </c>
      <c r="F53" s="192" t="s">
        <v>705</v>
      </c>
    </row>
    <row r="54" spans="1:6" x14ac:dyDescent="0.25">
      <c r="A54" s="105" t="s">
        <v>659</v>
      </c>
      <c r="B54" s="191">
        <v>63063</v>
      </c>
      <c r="C54" s="191" t="s">
        <v>751</v>
      </c>
      <c r="D54" s="192">
        <v>2787</v>
      </c>
      <c r="E54" s="192" t="s">
        <v>752</v>
      </c>
      <c r="F54" s="192" t="s">
        <v>705</v>
      </c>
    </row>
    <row r="55" spans="1:6" x14ac:dyDescent="0.25">
      <c r="A55" s="105" t="s">
        <v>660</v>
      </c>
      <c r="B55" s="191">
        <v>63291</v>
      </c>
      <c r="C55" s="191" t="s">
        <v>753</v>
      </c>
      <c r="D55" s="192">
        <v>2795</v>
      </c>
      <c r="E55" s="192" t="s">
        <v>754</v>
      </c>
      <c r="F55" s="192" t="s">
        <v>705</v>
      </c>
    </row>
    <row r="56" spans="1:6" x14ac:dyDescent="0.25">
      <c r="A56" s="105" t="s">
        <v>661</v>
      </c>
      <c r="B56" s="191">
        <v>63303</v>
      </c>
      <c r="C56" s="191" t="s">
        <v>755</v>
      </c>
      <c r="D56" s="192">
        <v>2800</v>
      </c>
      <c r="E56" s="192" t="s">
        <v>756</v>
      </c>
      <c r="F56" s="192" t="s">
        <v>705</v>
      </c>
    </row>
    <row r="57" spans="1:6" x14ac:dyDescent="0.25">
      <c r="A57" s="105" t="s">
        <v>662</v>
      </c>
      <c r="B57" s="191">
        <v>65068</v>
      </c>
      <c r="C57" s="191" t="s">
        <v>757</v>
      </c>
      <c r="D57" s="192">
        <v>2870</v>
      </c>
      <c r="E57" s="192" t="s">
        <v>758</v>
      </c>
      <c r="F57" s="192" t="s">
        <v>705</v>
      </c>
    </row>
    <row r="58" spans="1:6" x14ac:dyDescent="0.25">
      <c r="A58" s="105" t="s">
        <v>663</v>
      </c>
      <c r="B58" s="191">
        <v>65070</v>
      </c>
      <c r="C58" s="191" t="s">
        <v>759</v>
      </c>
      <c r="D58" s="192">
        <v>2830</v>
      </c>
      <c r="E58" s="192" t="s">
        <v>760</v>
      </c>
      <c r="F58" s="192" t="s">
        <v>705</v>
      </c>
    </row>
    <row r="59" spans="1:6" x14ac:dyDescent="0.25">
      <c r="A59" s="105" t="s">
        <v>664</v>
      </c>
      <c r="B59" s="191">
        <v>65103</v>
      </c>
      <c r="C59" s="191" t="s">
        <v>761</v>
      </c>
      <c r="D59" s="192">
        <v>2871</v>
      </c>
      <c r="E59" s="192" t="s">
        <v>762</v>
      </c>
      <c r="F59" s="192" t="s">
        <v>705</v>
      </c>
    </row>
    <row r="60" spans="1:6" x14ac:dyDescent="0.25">
      <c r="A60" s="105" t="s">
        <v>665</v>
      </c>
      <c r="B60" s="191">
        <v>65111</v>
      </c>
      <c r="C60" s="191" t="s">
        <v>763</v>
      </c>
      <c r="D60" s="192">
        <v>2794</v>
      </c>
      <c r="E60" s="192" t="s">
        <v>764</v>
      </c>
      <c r="F60" s="192" t="s">
        <v>705</v>
      </c>
    </row>
    <row r="61" spans="1:6" x14ac:dyDescent="0.25">
      <c r="A61" s="105" t="s">
        <v>666</v>
      </c>
      <c r="B61" s="191">
        <v>67020</v>
      </c>
      <c r="C61" s="191" t="s">
        <v>765</v>
      </c>
      <c r="D61" s="192">
        <v>2170</v>
      </c>
      <c r="E61" s="192" t="s">
        <v>766</v>
      </c>
      <c r="F61" s="192" t="s">
        <v>705</v>
      </c>
    </row>
    <row r="62" spans="1:6" x14ac:dyDescent="0.25">
      <c r="A62" s="105" t="s">
        <v>667</v>
      </c>
      <c r="B62" s="191">
        <v>69134</v>
      </c>
      <c r="C62" s="191" t="s">
        <v>767</v>
      </c>
      <c r="D62" s="192">
        <v>2536</v>
      </c>
      <c r="E62" s="192" t="s">
        <v>768</v>
      </c>
      <c r="F62" s="192" t="s">
        <v>705</v>
      </c>
    </row>
    <row r="63" spans="1:6" x14ac:dyDescent="0.25">
      <c r="A63" s="105" t="s">
        <v>668</v>
      </c>
      <c r="B63" s="191">
        <v>70091</v>
      </c>
      <c r="C63" s="191" t="s">
        <v>769</v>
      </c>
      <c r="D63" s="192">
        <v>2582</v>
      </c>
      <c r="E63" s="192" t="s">
        <v>770</v>
      </c>
      <c r="F63" s="192" t="s">
        <v>705</v>
      </c>
    </row>
    <row r="64" spans="1:6" x14ac:dyDescent="0.25">
      <c r="A64" s="105" t="s">
        <v>669</v>
      </c>
      <c r="B64" s="191">
        <v>70217</v>
      </c>
      <c r="C64" s="191" t="s">
        <v>771</v>
      </c>
      <c r="D64" s="192">
        <v>2630</v>
      </c>
      <c r="E64" s="192" t="s">
        <v>772</v>
      </c>
      <c r="F64" s="192" t="s">
        <v>705</v>
      </c>
    </row>
    <row r="65" spans="1:6" x14ac:dyDescent="0.25">
      <c r="A65" s="105" t="s">
        <v>670</v>
      </c>
      <c r="B65" s="191">
        <v>70330</v>
      </c>
      <c r="C65" s="191" t="s">
        <v>773</v>
      </c>
      <c r="D65" s="192">
        <v>2580</v>
      </c>
      <c r="E65" s="192" t="s">
        <v>774</v>
      </c>
      <c r="F65" s="192" t="s">
        <v>705</v>
      </c>
    </row>
    <row r="66" spans="1:6" x14ac:dyDescent="0.25">
      <c r="A66" s="105" t="s">
        <v>671</v>
      </c>
      <c r="B66" s="191">
        <v>70351</v>
      </c>
      <c r="C66" s="191" t="s">
        <v>775</v>
      </c>
      <c r="D66" s="192">
        <v>2600</v>
      </c>
      <c r="E66" s="192" t="s">
        <v>776</v>
      </c>
      <c r="F66" s="192" t="s">
        <v>705</v>
      </c>
    </row>
    <row r="67" spans="1:6" x14ac:dyDescent="0.25">
      <c r="A67" s="105" t="s">
        <v>672</v>
      </c>
      <c r="B67" s="191">
        <v>71032</v>
      </c>
      <c r="C67" s="191" t="s">
        <v>777</v>
      </c>
      <c r="D67" s="192">
        <v>2625</v>
      </c>
      <c r="E67" s="192" t="s">
        <v>778</v>
      </c>
      <c r="F67" s="192" t="s">
        <v>705</v>
      </c>
    </row>
    <row r="68" spans="1:6" x14ac:dyDescent="0.25">
      <c r="A68" s="105" t="s">
        <v>673</v>
      </c>
      <c r="B68" s="191">
        <v>72150</v>
      </c>
      <c r="C68" s="191" t="s">
        <v>779</v>
      </c>
      <c r="D68" s="192">
        <v>2650</v>
      </c>
      <c r="E68" s="192" t="s">
        <v>780</v>
      </c>
      <c r="F68" s="192" t="s">
        <v>705</v>
      </c>
    </row>
    <row r="69" spans="1:6" x14ac:dyDescent="0.25">
      <c r="A69" s="105" t="s">
        <v>674</v>
      </c>
      <c r="B69" s="191">
        <v>72160</v>
      </c>
      <c r="C69" s="191" t="s">
        <v>781</v>
      </c>
      <c r="D69" s="192">
        <v>2640</v>
      </c>
      <c r="E69" s="192" t="s">
        <v>782</v>
      </c>
      <c r="F69" s="192" t="s">
        <v>705</v>
      </c>
    </row>
    <row r="70" spans="1:6" x14ac:dyDescent="0.25">
      <c r="A70" s="105" t="s">
        <v>675</v>
      </c>
      <c r="B70" s="191">
        <v>72162</v>
      </c>
      <c r="C70" s="191" t="s">
        <v>783</v>
      </c>
      <c r="D70" s="192">
        <v>2642</v>
      </c>
      <c r="E70" s="192" t="s">
        <v>784</v>
      </c>
      <c r="F70" s="192" t="s">
        <v>705</v>
      </c>
    </row>
    <row r="71" spans="1:6" x14ac:dyDescent="0.25">
      <c r="A71" s="105" t="s">
        <v>676</v>
      </c>
      <c r="B71" s="191">
        <v>73007</v>
      </c>
      <c r="C71" s="191" t="s">
        <v>785</v>
      </c>
      <c r="D71" s="192">
        <v>2582</v>
      </c>
      <c r="E71" s="192" t="s">
        <v>786</v>
      </c>
      <c r="F71" s="192" t="s">
        <v>705</v>
      </c>
    </row>
    <row r="72" spans="1:6" x14ac:dyDescent="0.25">
      <c r="A72" s="105" t="s">
        <v>677</v>
      </c>
      <c r="B72" s="191">
        <v>73138</v>
      </c>
      <c r="C72" s="191" t="s">
        <v>787</v>
      </c>
      <c r="D72" s="192">
        <v>2594</v>
      </c>
      <c r="E72" s="192" t="s">
        <v>788</v>
      </c>
      <c r="F72" s="192" t="s">
        <v>705</v>
      </c>
    </row>
    <row r="73" spans="1:6" x14ac:dyDescent="0.25">
      <c r="A73" s="105" t="s">
        <v>678</v>
      </c>
      <c r="B73" s="191">
        <v>73141</v>
      </c>
      <c r="C73" s="191" t="s">
        <v>789</v>
      </c>
      <c r="D73" s="192">
        <v>2722</v>
      </c>
      <c r="E73" s="192" t="s">
        <v>790</v>
      </c>
      <c r="F73" s="192" t="s">
        <v>705</v>
      </c>
    </row>
    <row r="74" spans="1:6" x14ac:dyDescent="0.25">
      <c r="A74" s="105" t="s">
        <v>679</v>
      </c>
      <c r="B74" s="191">
        <v>74037</v>
      </c>
      <c r="C74" s="191" t="s">
        <v>791</v>
      </c>
      <c r="D74" s="192">
        <v>2703</v>
      </c>
      <c r="E74" s="192" t="s">
        <v>792</v>
      </c>
      <c r="F74" s="192" t="s">
        <v>705</v>
      </c>
    </row>
    <row r="75" spans="1:6" x14ac:dyDescent="0.25">
      <c r="A75" s="105" t="s">
        <v>680</v>
      </c>
      <c r="B75" s="191">
        <v>74258</v>
      </c>
      <c r="C75" s="191" t="s">
        <v>793</v>
      </c>
      <c r="D75" s="192">
        <v>2710</v>
      </c>
      <c r="E75" s="192" t="s">
        <v>794</v>
      </c>
      <c r="F75" s="192" t="s">
        <v>705</v>
      </c>
    </row>
    <row r="76" spans="1:6" x14ac:dyDescent="0.25">
      <c r="A76" s="105" t="s">
        <v>681</v>
      </c>
      <c r="B76" s="191">
        <v>75019</v>
      </c>
      <c r="C76" s="191" t="s">
        <v>795</v>
      </c>
      <c r="D76" s="192">
        <v>2711</v>
      </c>
      <c r="E76" s="192" t="s">
        <v>796</v>
      </c>
      <c r="F76" s="192" t="s">
        <v>705</v>
      </c>
    </row>
    <row r="77" spans="1:6" x14ac:dyDescent="0.25">
      <c r="A77" s="105" t="s">
        <v>682</v>
      </c>
      <c r="B77" s="191">
        <v>75041</v>
      </c>
      <c r="C77" s="191" t="s">
        <v>797</v>
      </c>
      <c r="D77" s="192">
        <v>2680</v>
      </c>
      <c r="E77" s="192" t="s">
        <v>797</v>
      </c>
      <c r="F77" s="192" t="s">
        <v>705</v>
      </c>
    </row>
    <row r="78" spans="1:6" x14ac:dyDescent="0.25">
      <c r="A78" s="105" t="s">
        <v>683</v>
      </c>
      <c r="B78" s="191">
        <v>76031</v>
      </c>
      <c r="C78" s="191" t="s">
        <v>798</v>
      </c>
      <c r="D78" s="192">
        <v>3500</v>
      </c>
      <c r="E78" s="192" t="s">
        <v>799</v>
      </c>
      <c r="F78" s="192" t="s">
        <v>705</v>
      </c>
    </row>
    <row r="79" spans="1:6" ht="15" customHeight="1" x14ac:dyDescent="0.25">
      <c r="A79" s="102"/>
      <c r="B79" s="199" t="s">
        <v>598</v>
      </c>
      <c r="C79" s="200"/>
      <c r="D79" s="200"/>
      <c r="E79" s="200"/>
      <c r="F79" s="201"/>
    </row>
  </sheetData>
  <mergeCells count="1">
    <mergeCell ref="B79:F79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Cover</vt:lpstr>
      <vt:lpstr>1. Contents</vt:lpstr>
      <vt:lpstr>2. Revenue</vt:lpstr>
      <vt:lpstr>3. Opex</vt:lpstr>
      <vt:lpstr>4. Assets (RAB)-Standard</vt:lpstr>
      <vt:lpstr>5. Operational data</vt:lpstr>
      <vt:lpstr>6. Physical Assets</vt:lpstr>
      <vt:lpstr>7. Quality of services</vt:lpstr>
      <vt:lpstr>8. Operating environment</vt:lpstr>
      <vt:lpstr>'5. Operational data'!_ftn1</vt:lpstr>
      <vt:lpstr>'5. Operational data'!_ftnref1</vt:lpstr>
      <vt:lpstr>'4. Assets (RAB)-Standard'!OLE_LINK5</vt:lpstr>
      <vt:lpstr>'2. Revenue'!Print_Area</vt:lpstr>
      <vt:lpstr>'3. Opex'!Print_Area</vt:lpstr>
      <vt:lpstr>'4. Assets (RAB)-Standard'!Print_Area</vt:lpstr>
      <vt:lpstr>'5. Operational data'!Print_Area</vt:lpstr>
      <vt:lpstr>'6. Physical Assets'!Print_Area</vt:lpstr>
      <vt:lpstr>'7. Quality of services'!Print_Area</vt:lpstr>
      <vt:lpstr>'8. Operating environment'!Print_Area</vt:lpstr>
    </vt:vector>
  </TitlesOfParts>
  <Company>ACCC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kcheu</dc:creator>
  <cp:lastModifiedBy>Catherine Waddell</cp:lastModifiedBy>
  <cp:lastPrinted>2014-02-19T04:43:33Z</cp:lastPrinted>
  <dcterms:created xsi:type="dcterms:W3CDTF">2013-06-17T05:26:37Z</dcterms:created>
  <dcterms:modified xsi:type="dcterms:W3CDTF">2014-04-29T07:21:58Z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8071040</vt:lpwstr>
  </property>
  <property fmtid="{D5CDD505-2E9C-101B-9397-08002B2CF9AE}" pid="3" name="Status">
    <vt:lpwstr>Ready</vt:lpwstr>
  </property>
  <property fmtid="{D5CDD505-2E9C-101B-9397-08002B2CF9AE}" pid="4" name="DatabaseID">
    <vt:lpwstr>AC</vt:lpwstr>
  </property>
  <property fmtid="{D5CDD505-2E9C-101B-9397-08002B2CF9AE}" pid="5" name="OnClose">
    <vt:lpwstr/>
  </property>
  <property fmtid="{D5CDD505-2E9C-101B-9397-08002B2CF9AE}" pid="6" name="cf">
    <vt:lpwstr>H:\TRIMDATA\TRIM\TEMP\HPTRIM.3772\D13 121666  Draft RIN - DNSP economic benchmarking data template EFA guidelines.XLSX</vt:lpwstr>
  </property>
  <property fmtid="{D5CDD505-2E9C-101B-9397-08002B2CF9AE}" pid="7" name="currfile">
    <vt:lpwstr>\\cbrvpwxfs01\home$\anley\1.4 final rin - dnsp economic (D2013-00141204).xlsx</vt:lpwstr>
  </property>
</Properties>
</file>