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820" yWindow="225" windowWidth="18510" windowHeight="11250" tabRatio="879"/>
  </bookViews>
  <sheets>
    <sheet name="Cover" sheetId="31" r:id="rId1"/>
    <sheet name="Contents" sheetId="32" r:id="rId2"/>
    <sheet name="Definitions" sheetId="72" r:id="rId3"/>
    <sheet name="1a. STPIS Reliability" sheetId="47" r:id="rId4"/>
    <sheet name="1b. STPIS Customer Service" sheetId="68" r:id="rId5"/>
    <sheet name="1c. STPIS Daily Performance" sheetId="60" r:id="rId6"/>
    <sheet name="1e. STPIS Exclusions" sheetId="50" r:id="rId7"/>
    <sheet name="1f. STPIS - GSL" sheetId="70" r:id="rId8"/>
    <sheet name="2. Customer Service" sheetId="58" r:id="rId9"/>
    <sheet name="4a. Network perf - Feeders" sheetId="63" r:id="rId10"/>
    <sheet name="4c. Network perf - reliability" sheetId="71" r:id="rId11"/>
    <sheet name="Amendments" sheetId="73" r:id="rId12"/>
  </sheets>
  <externalReferences>
    <externalReference r:id="rId13"/>
    <externalReference r:id="rId14"/>
  </externalReferences>
  <definedNames>
    <definedName name="abc" localSheetId="3">#REF!</definedName>
    <definedName name="abc" localSheetId="4">#REF!</definedName>
    <definedName name="abc" localSheetId="6">#REF!</definedName>
    <definedName name="abc" localSheetId="1">#REF!</definedName>
    <definedName name="abc">#REF!</definedName>
    <definedName name="Asset1" localSheetId="3">#REF!</definedName>
    <definedName name="Asset1" localSheetId="4">#REF!</definedName>
    <definedName name="Asset1" localSheetId="6">#REF!</definedName>
    <definedName name="Asset1" localSheetId="1">'[1]4. RAB'!#REF!</definedName>
    <definedName name="Asset1" localSheetId="0">#REF!</definedName>
    <definedName name="Asset1">#REF!</definedName>
    <definedName name="Asset10" localSheetId="3">#REF!</definedName>
    <definedName name="Asset10" localSheetId="4">#REF!</definedName>
    <definedName name="Asset10" localSheetId="6">#REF!</definedName>
    <definedName name="Asset10" localSheetId="1">'[1]4. RAB'!#REF!</definedName>
    <definedName name="Asset10" localSheetId="0">#REF!</definedName>
    <definedName name="Asset10">#REF!</definedName>
    <definedName name="Asset11" localSheetId="3">#REF!</definedName>
    <definedName name="Asset11" localSheetId="4">#REF!</definedName>
    <definedName name="Asset11" localSheetId="6">#REF!</definedName>
    <definedName name="Asset11" localSheetId="1">'[1]4. RAB'!#REF!</definedName>
    <definedName name="Asset11" localSheetId="0">#REF!</definedName>
    <definedName name="Asset11">#REF!</definedName>
    <definedName name="asset11a" localSheetId="3">#REF!</definedName>
    <definedName name="asset11a" localSheetId="4">#REF!</definedName>
    <definedName name="asset11a" localSheetId="6">#REF!</definedName>
    <definedName name="asset11a" localSheetId="1">#REF!</definedName>
    <definedName name="asset11a" localSheetId="0">#REF!</definedName>
    <definedName name="asset11a">#REF!</definedName>
    <definedName name="Asset12" localSheetId="3">#REF!</definedName>
    <definedName name="Asset12" localSheetId="4">#REF!</definedName>
    <definedName name="Asset12" localSheetId="6">#REF!</definedName>
    <definedName name="Asset12" localSheetId="1">'[1]4. RAB'!#REF!</definedName>
    <definedName name="Asset12" localSheetId="0">#REF!</definedName>
    <definedName name="Asset12">#REF!</definedName>
    <definedName name="Asset13" localSheetId="3">#REF!</definedName>
    <definedName name="Asset13" localSheetId="4">#REF!</definedName>
    <definedName name="Asset13" localSheetId="6">#REF!</definedName>
    <definedName name="Asset13" localSheetId="1">'[1]4. RAB'!#REF!</definedName>
    <definedName name="Asset13" localSheetId="0">#REF!</definedName>
    <definedName name="Asset13">#REF!</definedName>
    <definedName name="Asset14" localSheetId="3">#REF!</definedName>
    <definedName name="Asset14" localSheetId="4">#REF!</definedName>
    <definedName name="Asset14" localSheetId="6">#REF!</definedName>
    <definedName name="Asset14" localSheetId="1">'[1]4. RAB'!#REF!</definedName>
    <definedName name="Asset14" localSheetId="0">#REF!</definedName>
    <definedName name="Asset14">#REF!</definedName>
    <definedName name="Asset15" localSheetId="3">#REF!</definedName>
    <definedName name="Asset15" localSheetId="4">#REF!</definedName>
    <definedName name="Asset15" localSheetId="6">#REF!</definedName>
    <definedName name="Asset15" localSheetId="1">'[1]4. RAB'!#REF!</definedName>
    <definedName name="Asset15" localSheetId="0">#REF!</definedName>
    <definedName name="Asset15">#REF!</definedName>
    <definedName name="Asset16" localSheetId="3">#REF!</definedName>
    <definedName name="Asset16" localSheetId="4">#REF!</definedName>
    <definedName name="Asset16" localSheetId="6">#REF!</definedName>
    <definedName name="Asset16" localSheetId="1">'[1]4. RAB'!#REF!</definedName>
    <definedName name="Asset16" localSheetId="0">#REF!</definedName>
    <definedName name="Asset16">#REF!</definedName>
    <definedName name="Asset17" localSheetId="3">#REF!</definedName>
    <definedName name="Asset17" localSheetId="4">#REF!</definedName>
    <definedName name="Asset17" localSheetId="6">#REF!</definedName>
    <definedName name="Asset17" localSheetId="1">'[1]4. RAB'!#REF!</definedName>
    <definedName name="Asset17" localSheetId="0">#REF!</definedName>
    <definedName name="Asset17">#REF!</definedName>
    <definedName name="Asset18" localSheetId="3">#REF!</definedName>
    <definedName name="Asset18" localSheetId="4">#REF!</definedName>
    <definedName name="Asset18" localSheetId="6">#REF!</definedName>
    <definedName name="Asset18" localSheetId="1">'[1]4. RAB'!#REF!</definedName>
    <definedName name="Asset18" localSheetId="0">#REF!</definedName>
    <definedName name="Asset18">#REF!</definedName>
    <definedName name="Asset19" localSheetId="3">#REF!</definedName>
    <definedName name="Asset19" localSheetId="4">#REF!</definedName>
    <definedName name="Asset19" localSheetId="6">#REF!</definedName>
    <definedName name="Asset19" localSheetId="1">'[1]4. RAB'!#REF!</definedName>
    <definedName name="Asset19" localSheetId="0">#REF!</definedName>
    <definedName name="Asset19">#REF!</definedName>
    <definedName name="Asset2" localSheetId="3">#REF!</definedName>
    <definedName name="Asset2" localSheetId="4">#REF!</definedName>
    <definedName name="Asset2" localSheetId="6">#REF!</definedName>
    <definedName name="Asset2" localSheetId="1">'[1]4. RAB'!#REF!</definedName>
    <definedName name="Asset2" localSheetId="0">#REF!</definedName>
    <definedName name="Asset2">#REF!</definedName>
    <definedName name="Asset20" localSheetId="3">#REF!</definedName>
    <definedName name="Asset20" localSheetId="4">#REF!</definedName>
    <definedName name="Asset20" localSheetId="6">#REF!</definedName>
    <definedName name="Asset20" localSheetId="1">'[1]4. RAB'!#REF!</definedName>
    <definedName name="Asset20" localSheetId="0">#REF!</definedName>
    <definedName name="Asset20">#REF!</definedName>
    <definedName name="Asset3" localSheetId="3">#REF!</definedName>
    <definedName name="Asset3" localSheetId="4">#REF!</definedName>
    <definedName name="Asset3" localSheetId="6">#REF!</definedName>
    <definedName name="Asset3" localSheetId="1">'[1]4. RAB'!#REF!</definedName>
    <definedName name="Asset3" localSheetId="0">#REF!</definedName>
    <definedName name="Asset3">#REF!</definedName>
    <definedName name="Asset4" localSheetId="3">#REF!</definedName>
    <definedName name="Asset4" localSheetId="4">#REF!</definedName>
    <definedName name="Asset4" localSheetId="6">#REF!</definedName>
    <definedName name="Asset4" localSheetId="1">'[1]4. RAB'!#REF!</definedName>
    <definedName name="Asset4" localSheetId="0">#REF!</definedName>
    <definedName name="Asset4">#REF!</definedName>
    <definedName name="Asset5" localSheetId="3">#REF!</definedName>
    <definedName name="Asset5" localSheetId="4">#REF!</definedName>
    <definedName name="Asset5" localSheetId="6">#REF!</definedName>
    <definedName name="Asset5" localSheetId="1">'[1]4. RAB'!#REF!</definedName>
    <definedName name="Asset5" localSheetId="0">#REF!</definedName>
    <definedName name="Asset5">#REF!</definedName>
    <definedName name="Asset6" localSheetId="3">#REF!</definedName>
    <definedName name="Asset6" localSheetId="4">#REF!</definedName>
    <definedName name="Asset6" localSheetId="6">#REF!</definedName>
    <definedName name="Asset6" localSheetId="1">'[1]4. RAB'!#REF!</definedName>
    <definedName name="Asset6" localSheetId="0">#REF!</definedName>
    <definedName name="Asset6">#REF!</definedName>
    <definedName name="Asset7" localSheetId="3">#REF!</definedName>
    <definedName name="Asset7" localSheetId="4">#REF!</definedName>
    <definedName name="Asset7" localSheetId="6">#REF!</definedName>
    <definedName name="Asset7" localSheetId="1">'[1]4. RAB'!#REF!</definedName>
    <definedName name="Asset7" localSheetId="0">#REF!</definedName>
    <definedName name="Asset7">#REF!</definedName>
    <definedName name="Asset8" localSheetId="3">#REF!</definedName>
    <definedName name="Asset8" localSheetId="4">#REF!</definedName>
    <definedName name="Asset8" localSheetId="6">#REF!</definedName>
    <definedName name="Asset8" localSheetId="1">'[1]4. RAB'!#REF!</definedName>
    <definedName name="Asset8" localSheetId="0">#REF!</definedName>
    <definedName name="Asset8">#REF!</definedName>
    <definedName name="Asset9" localSheetId="3">#REF!</definedName>
    <definedName name="Asset9" localSheetId="4">#REF!</definedName>
    <definedName name="Asset9" localSheetId="6">#REF!</definedName>
    <definedName name="Asset9" localSheetId="1">'[1]4. RAB'!#REF!</definedName>
    <definedName name="Asset9" localSheetId="0">#REF!</definedName>
    <definedName name="Asset9">#REF!</definedName>
    <definedName name="DNSP" localSheetId="3">[2]Outcomes!$B$2</definedName>
    <definedName name="DNSP" localSheetId="4">[2]Outcomes!$B$2</definedName>
    <definedName name="DNSP" localSheetId="6">[2]Outcomes!$B$2</definedName>
    <definedName name="DNSP">[2]Outcomes!$B$2</definedName>
    <definedName name="_xlnm.Print_Area" localSheetId="3">'1a. STPIS Reliability'!$B$1:$G$35</definedName>
    <definedName name="_xlnm.Print_Area" localSheetId="4">'1b. STPIS Customer Service'!$B$1:$H$32</definedName>
    <definedName name="_xlnm.Print_Area" localSheetId="5">'1c. STPIS Daily Performance'!$A$1:$R$378</definedName>
    <definedName name="_xlnm.Print_Area" localSheetId="6">'1e. STPIS Exclusions'!$B$1:$M$24</definedName>
    <definedName name="_xlnm.Print_Area" localSheetId="8">'2. Customer Service'!$A$1:$K$66</definedName>
    <definedName name="_xlnm.Print_Area" localSheetId="9">'4a. Network perf - Feeders'!$A$1:$X$233</definedName>
    <definedName name="_xlnm.Print_Area" localSheetId="1">Contents!$A$1:$N$18</definedName>
    <definedName name="_xlnm.Print_Area" localSheetId="0">Cover!$A$1:$I$44</definedName>
    <definedName name="YEAR" localSheetId="3">[2]Outcomes!$B$3</definedName>
    <definedName name="YEAR" localSheetId="4">[2]Outcomes!$B$3</definedName>
    <definedName name="YEAR" localSheetId="6">[2]Outcomes!$B$3</definedName>
    <definedName name="YEAR">[2]Outcomes!$B$3</definedName>
  </definedNames>
  <calcPr calcId="145621" calcMode="manual" concurrentCalc="0"/>
</workbook>
</file>

<file path=xl/calcChain.xml><?xml version="1.0" encoding="utf-8"?>
<calcChain xmlns="http://schemas.openxmlformats.org/spreadsheetml/2006/main">
  <c r="B3" i="72" l="1"/>
  <c r="B1" i="72"/>
  <c r="B3" i="71"/>
  <c r="B1" i="71"/>
  <c r="H60" i="58"/>
  <c r="H64" i="58"/>
  <c r="H51" i="58"/>
  <c r="H49" i="58"/>
  <c r="H46" i="58"/>
  <c r="H45" i="58"/>
  <c r="B3" i="70"/>
  <c r="B1" i="70"/>
  <c r="D49" i="70"/>
  <c r="D12" i="68"/>
  <c r="H54" i="58"/>
  <c r="D11" i="68"/>
  <c r="C13" i="68"/>
  <c r="B3" i="68"/>
  <c r="B3" i="60"/>
  <c r="B14" i="60"/>
  <c r="B15" i="60"/>
  <c r="B16" i="60"/>
  <c r="B17" i="60"/>
  <c r="B18" i="60"/>
  <c r="B19" i="60"/>
  <c r="B20" i="60"/>
  <c r="B21" i="60"/>
  <c r="B22" i="60"/>
  <c r="B23" i="60"/>
  <c r="B24" i="60"/>
  <c r="B25" i="60"/>
  <c r="B26" i="60"/>
  <c r="B27" i="60"/>
  <c r="B28" i="60"/>
  <c r="B29" i="60"/>
  <c r="B30" i="60"/>
  <c r="B31" i="60"/>
  <c r="B32" i="60"/>
  <c r="B33" i="60"/>
  <c r="B34" i="60"/>
  <c r="B35" i="60"/>
  <c r="B36" i="60"/>
  <c r="B37" i="60"/>
  <c r="B38" i="60"/>
  <c r="B39" i="60"/>
  <c r="B40" i="60"/>
  <c r="B41" i="60"/>
  <c r="B42" i="60"/>
  <c r="B43" i="60"/>
  <c r="B44" i="60"/>
  <c r="B45" i="60"/>
  <c r="B46" i="60"/>
  <c r="B47" i="60"/>
  <c r="B48" i="60"/>
  <c r="B49" i="60"/>
  <c r="B50" i="60"/>
  <c r="B51" i="60"/>
  <c r="B52" i="60"/>
  <c r="B53" i="60"/>
  <c r="B54" i="60"/>
  <c r="B55" i="60"/>
  <c r="B56" i="60"/>
  <c r="B57" i="60"/>
  <c r="B58" i="60"/>
  <c r="B59" i="60"/>
  <c r="B60" i="60"/>
  <c r="B61" i="60"/>
  <c r="B62" i="60"/>
  <c r="B63" i="60"/>
  <c r="B64" i="60"/>
  <c r="B65" i="60"/>
  <c r="B66" i="60"/>
  <c r="B67" i="60"/>
  <c r="B68" i="60"/>
  <c r="B69" i="60"/>
  <c r="B70" i="60"/>
  <c r="B71" i="60"/>
  <c r="B72" i="60"/>
  <c r="B73" i="60"/>
  <c r="B74" i="60"/>
  <c r="B75" i="60"/>
  <c r="B76" i="60"/>
  <c r="B77" i="60"/>
  <c r="B78" i="60"/>
  <c r="B79" i="60"/>
  <c r="B80" i="60"/>
  <c r="B81" i="60"/>
  <c r="B82" i="60"/>
  <c r="B83" i="60"/>
  <c r="B84" i="60"/>
  <c r="B85" i="60"/>
  <c r="B86" i="60"/>
  <c r="B87" i="60"/>
  <c r="B88" i="60"/>
  <c r="B89" i="60"/>
  <c r="B90" i="60"/>
  <c r="B91" i="60"/>
  <c r="B92" i="60"/>
  <c r="B93" i="60"/>
  <c r="B94" i="60"/>
  <c r="B95" i="60"/>
  <c r="B96" i="60"/>
  <c r="B97" i="60"/>
  <c r="B98" i="60"/>
  <c r="B99" i="60"/>
  <c r="B100" i="60"/>
  <c r="B101" i="60"/>
  <c r="B102" i="60"/>
  <c r="B103" i="60"/>
  <c r="B104" i="60"/>
  <c r="B105" i="60"/>
  <c r="B106" i="60"/>
  <c r="B107" i="60"/>
  <c r="B108" i="60"/>
  <c r="B109" i="60"/>
  <c r="B110" i="60"/>
  <c r="B111" i="60"/>
  <c r="B112" i="60"/>
  <c r="B113" i="60"/>
  <c r="B114" i="60"/>
  <c r="B115" i="60"/>
  <c r="B116" i="60"/>
  <c r="B117" i="60"/>
  <c r="B118" i="60"/>
  <c r="B119" i="60"/>
  <c r="B120" i="60"/>
  <c r="B121" i="60"/>
  <c r="B122" i="60"/>
  <c r="B123" i="60"/>
  <c r="B124" i="60"/>
  <c r="B125" i="60"/>
  <c r="B126" i="60"/>
  <c r="B127" i="60"/>
  <c r="B128" i="60"/>
  <c r="B129" i="60"/>
  <c r="B130" i="60"/>
  <c r="B131" i="60"/>
  <c r="B132" i="60"/>
  <c r="B133" i="60"/>
  <c r="B134" i="60"/>
  <c r="B135" i="60"/>
  <c r="B136" i="60"/>
  <c r="B137" i="60"/>
  <c r="B138" i="60"/>
  <c r="B139" i="60"/>
  <c r="B140" i="60"/>
  <c r="B141" i="60"/>
  <c r="B142" i="60"/>
  <c r="B143" i="60"/>
  <c r="B144" i="60"/>
  <c r="B145" i="60"/>
  <c r="B146" i="60"/>
  <c r="B147" i="60"/>
  <c r="B148" i="60"/>
  <c r="B149" i="60"/>
  <c r="B150" i="60"/>
  <c r="B151" i="60"/>
  <c r="B152" i="60"/>
  <c r="B153" i="60"/>
  <c r="B154" i="60"/>
  <c r="B155" i="60"/>
  <c r="B156" i="60"/>
  <c r="B157" i="60"/>
  <c r="B158" i="60"/>
  <c r="B159" i="60"/>
  <c r="B160" i="60"/>
  <c r="B161" i="60"/>
  <c r="B162" i="60"/>
  <c r="B163" i="60"/>
  <c r="B164" i="60"/>
  <c r="B165" i="60"/>
  <c r="B166" i="60"/>
  <c r="B167" i="60"/>
  <c r="B168" i="60"/>
  <c r="B169" i="60"/>
  <c r="B170" i="60"/>
  <c r="B171" i="60"/>
  <c r="B172" i="60"/>
  <c r="B173" i="60"/>
  <c r="B174" i="60"/>
  <c r="B175" i="60"/>
  <c r="B176" i="60"/>
  <c r="B177" i="60"/>
  <c r="B178" i="60"/>
  <c r="B179" i="60"/>
  <c r="B180" i="60"/>
  <c r="B181" i="60"/>
  <c r="B182" i="60"/>
  <c r="B183" i="60"/>
  <c r="B184" i="60"/>
  <c r="B185" i="60"/>
  <c r="B186" i="60"/>
  <c r="B187" i="60"/>
  <c r="B188" i="60"/>
  <c r="B189" i="60"/>
  <c r="B190" i="60"/>
  <c r="B191" i="60"/>
  <c r="B192" i="60"/>
  <c r="B193" i="60"/>
  <c r="B194" i="60"/>
  <c r="B195" i="60"/>
  <c r="B196" i="60"/>
  <c r="B197" i="60"/>
  <c r="B198" i="60"/>
  <c r="B199" i="60"/>
  <c r="B200" i="60"/>
  <c r="B201" i="60"/>
  <c r="B202" i="60"/>
  <c r="B203" i="60"/>
  <c r="B204" i="60"/>
  <c r="B205" i="60"/>
  <c r="B206" i="60"/>
  <c r="B207" i="60"/>
  <c r="B208" i="60"/>
  <c r="B209" i="60"/>
  <c r="B210" i="60"/>
  <c r="B211" i="60"/>
  <c r="B212" i="60"/>
  <c r="B213" i="60"/>
  <c r="B214" i="60"/>
  <c r="B215" i="60"/>
  <c r="B216" i="60"/>
  <c r="B217" i="60"/>
  <c r="B218" i="60"/>
  <c r="B219" i="60"/>
  <c r="B220" i="60"/>
  <c r="B221" i="60"/>
  <c r="B222" i="60"/>
  <c r="B223" i="60"/>
  <c r="B224" i="60"/>
  <c r="B225" i="60"/>
  <c r="B226" i="60"/>
  <c r="B227" i="60"/>
  <c r="B228" i="60"/>
  <c r="B229" i="60"/>
  <c r="B230" i="60"/>
  <c r="B231" i="60"/>
  <c r="B232" i="60"/>
  <c r="B233" i="60"/>
  <c r="B234" i="60"/>
  <c r="B235" i="60"/>
  <c r="B236" i="60"/>
  <c r="B237" i="60"/>
  <c r="B238" i="60"/>
  <c r="B239" i="60"/>
  <c r="B240" i="60"/>
  <c r="B241" i="60"/>
  <c r="B242" i="60"/>
  <c r="B243" i="60"/>
  <c r="B244" i="60"/>
  <c r="B245" i="60"/>
  <c r="B246" i="60"/>
  <c r="B247" i="60"/>
  <c r="B248" i="60"/>
  <c r="B249" i="60"/>
  <c r="B250" i="60"/>
  <c r="B251" i="60"/>
  <c r="B252" i="60"/>
  <c r="B253" i="60"/>
  <c r="B254" i="60"/>
  <c r="B255" i="60"/>
  <c r="B256" i="60"/>
  <c r="B257" i="60"/>
  <c r="B258" i="60"/>
  <c r="B259" i="60"/>
  <c r="B260" i="60"/>
  <c r="B261" i="60"/>
  <c r="B262" i="60"/>
  <c r="B263" i="60"/>
  <c r="B264" i="60"/>
  <c r="B265" i="60"/>
  <c r="B266" i="60"/>
  <c r="B267" i="60"/>
  <c r="B268" i="60"/>
  <c r="B269" i="60"/>
  <c r="B270" i="60"/>
  <c r="B271" i="60"/>
  <c r="B272" i="60"/>
  <c r="B273" i="60"/>
  <c r="B274" i="60"/>
  <c r="B275" i="60"/>
  <c r="B276" i="60"/>
  <c r="B277" i="60"/>
  <c r="B278" i="60"/>
  <c r="B279" i="60"/>
  <c r="B280" i="60"/>
  <c r="B281" i="60"/>
  <c r="B282" i="60"/>
  <c r="B283" i="60"/>
  <c r="B284" i="60"/>
  <c r="B285" i="60"/>
  <c r="B286" i="60"/>
  <c r="B287" i="60"/>
  <c r="B288" i="60"/>
  <c r="B289" i="60"/>
  <c r="B290" i="60"/>
  <c r="B291" i="60"/>
  <c r="B292" i="60"/>
  <c r="B293" i="60"/>
  <c r="B294" i="60"/>
  <c r="B295" i="60"/>
  <c r="B296" i="60"/>
  <c r="B297" i="60"/>
  <c r="B298" i="60"/>
  <c r="B299" i="60"/>
  <c r="B300" i="60"/>
  <c r="B301" i="60"/>
  <c r="B302" i="60"/>
  <c r="B303" i="60"/>
  <c r="B304" i="60"/>
  <c r="B305" i="60"/>
  <c r="B306" i="60"/>
  <c r="B307" i="60"/>
  <c r="B308" i="60"/>
  <c r="B309" i="60"/>
  <c r="B310" i="60"/>
  <c r="B311" i="60"/>
  <c r="B312" i="60"/>
  <c r="B313" i="60"/>
  <c r="B314" i="60"/>
  <c r="B315" i="60"/>
  <c r="B316" i="60"/>
  <c r="B317" i="60"/>
  <c r="B318" i="60"/>
  <c r="B319" i="60"/>
  <c r="B320" i="60"/>
  <c r="B321" i="60"/>
  <c r="B322" i="60"/>
  <c r="B323" i="60"/>
  <c r="B324" i="60"/>
  <c r="B325" i="60"/>
  <c r="B326" i="60"/>
  <c r="B327" i="60"/>
  <c r="B328" i="60"/>
  <c r="B329" i="60"/>
  <c r="B330" i="60"/>
  <c r="B331" i="60"/>
  <c r="B332" i="60"/>
  <c r="B333" i="60"/>
  <c r="B334" i="60"/>
  <c r="B335" i="60"/>
  <c r="B336" i="60"/>
  <c r="B337" i="60"/>
  <c r="B338" i="60"/>
  <c r="B339" i="60"/>
  <c r="B340" i="60"/>
  <c r="B341" i="60"/>
  <c r="B342" i="60"/>
  <c r="B343" i="60"/>
  <c r="B344" i="60"/>
  <c r="B345" i="60"/>
  <c r="B346" i="60"/>
  <c r="B347" i="60"/>
  <c r="B348" i="60"/>
  <c r="B349" i="60"/>
  <c r="B350" i="60"/>
  <c r="B351" i="60"/>
  <c r="B352" i="60"/>
  <c r="B353" i="60"/>
  <c r="B354" i="60"/>
  <c r="B355" i="60"/>
  <c r="B356" i="60"/>
  <c r="B357" i="60"/>
  <c r="B358" i="60"/>
  <c r="B359" i="60"/>
  <c r="B360" i="60"/>
  <c r="B361" i="60"/>
  <c r="B362" i="60"/>
  <c r="B363" i="60"/>
  <c r="B364" i="60"/>
  <c r="B365" i="60"/>
  <c r="B366" i="60"/>
  <c r="B367" i="60"/>
  <c r="B368" i="60"/>
  <c r="B369" i="60"/>
  <c r="B370" i="60"/>
  <c r="B371" i="60"/>
  <c r="B372" i="60"/>
  <c r="B373" i="60"/>
  <c r="B374" i="60"/>
  <c r="B375" i="60"/>
  <c r="B376" i="60"/>
  <c r="B377" i="60"/>
  <c r="B378" i="60"/>
  <c r="B3" i="50"/>
  <c r="B3" i="58"/>
  <c r="B3" i="63"/>
  <c r="B3" i="47"/>
  <c r="B1" i="68"/>
  <c r="B1" i="60"/>
  <c r="B1" i="50"/>
  <c r="B1" i="58"/>
  <c r="B1" i="63"/>
  <c r="B1" i="47"/>
  <c r="G34" i="47"/>
  <c r="F34" i="47"/>
  <c r="E34" i="47"/>
  <c r="D34" i="47"/>
  <c r="C34" i="47"/>
  <c r="C31" i="68"/>
  <c r="C22" i="68"/>
  <c r="D13" i="68"/>
</calcChain>
</file>

<file path=xl/sharedStrings.xml><?xml version="1.0" encoding="utf-8"?>
<sst xmlns="http://schemas.openxmlformats.org/spreadsheetml/2006/main" count="1455" uniqueCount="697">
  <si>
    <t>Customer service</t>
  </si>
  <si>
    <t>CBD</t>
  </si>
  <si>
    <t>Urban</t>
  </si>
  <si>
    <t>Table 1: Telephone answering</t>
  </si>
  <si>
    <t>Table 2:  New connections</t>
  </si>
  <si>
    <t>Table 3: Streetlight repair</t>
  </si>
  <si>
    <t>Reliability</t>
  </si>
  <si>
    <t>Network categorisation</t>
  </si>
  <si>
    <t>Rural short</t>
  </si>
  <si>
    <t>Rural long</t>
  </si>
  <si>
    <t>Whole network</t>
  </si>
  <si>
    <t>Percentage of calls answered within 30 seconds</t>
  </si>
  <si>
    <t>Number of new connections</t>
  </si>
  <si>
    <t>Number of new connections not provided on or before the agreed date</t>
  </si>
  <si>
    <t xml:space="preserve">Percentage of new connections not provided on or before the agreed date </t>
  </si>
  <si>
    <t>Total number of streetlights</t>
  </si>
  <si>
    <t>Total number of streetlight faults</t>
  </si>
  <si>
    <t>Date</t>
  </si>
  <si>
    <t>Exclusions</t>
  </si>
  <si>
    <t>Voltage variations - one minute (zone sub)</t>
  </si>
  <si>
    <t>Voltage variations - 10 seconds (zone sub) Min&lt;0.7</t>
  </si>
  <si>
    <t>Voltage variations - 10 seconds (zone sub) Min&lt;0.8</t>
  </si>
  <si>
    <t>Voltage variations - 10 seconds (zone sub) Min&lt;0.9</t>
  </si>
  <si>
    <t>Voltage variations - steady state (feeder)</t>
  </si>
  <si>
    <t>Voltage variations - % zone subs monitored</t>
  </si>
  <si>
    <t>Voltage variations - % feeders monitored</t>
  </si>
  <si>
    <t>Complaints by category (%)</t>
  </si>
  <si>
    <t>Low voltage supply</t>
  </si>
  <si>
    <t>Voltage dips</t>
  </si>
  <si>
    <t>Voltage swell</t>
  </si>
  <si>
    <t>Voltage spike (impulsive transient)</t>
  </si>
  <si>
    <t>TV or radio interference</t>
  </si>
  <si>
    <t>Noise from appliances</t>
  </si>
  <si>
    <t>Timely provision of services</t>
  </si>
  <si>
    <t>Connections made</t>
  </si>
  <si>
    <t>Connections not made on agreed date</t>
  </si>
  <si>
    <t>Timely repair of faulty streetlights</t>
  </si>
  <si>
    <t>Streetlights - average monthly number "out"</t>
  </si>
  <si>
    <t>Streetlights - not repaired by "fix by" date</t>
  </si>
  <si>
    <t>Streetlights - average number of days to repair</t>
  </si>
  <si>
    <t>Total streetlights</t>
  </si>
  <si>
    <t>Complaint - reliability of supply</t>
  </si>
  <si>
    <t>Complaint - technical quality of supply</t>
  </si>
  <si>
    <t>Complaint - administrative process or customer service</t>
  </si>
  <si>
    <t>Complaint - connection or augmentation</t>
  </si>
  <si>
    <t>Complaint - other</t>
  </si>
  <si>
    <t>Total complaints</t>
  </si>
  <si>
    <t>Appointments</t>
  </si>
  <si>
    <t>Connections</t>
  </si>
  <si>
    <t>Reliability of supply</t>
  </si>
  <si>
    <t>Street lights</t>
  </si>
  <si>
    <t>Street lights "out" during period</t>
  </si>
  <si>
    <t>Street lights not repaired by "fix by" date</t>
  </si>
  <si>
    <t>Low reliability payments - 20 hours - number</t>
  </si>
  <si>
    <t>Low reliability payments - 30 hours - number</t>
  </si>
  <si>
    <t>Low reliability payments - 60 hours - number</t>
  </si>
  <si>
    <t>Low reliability payments - 10 events - number</t>
  </si>
  <si>
    <t>Low reliability payments - 15 events - number</t>
  </si>
  <si>
    <t>Low reliability payments - 30 events - number</t>
  </si>
  <si>
    <t>Low reliability payments - 24 momentary events - number</t>
  </si>
  <si>
    <t>Low reliability payments - 36 momentary events - number</t>
  </si>
  <si>
    <t>Connections - GSL payments - 1-4 day delay - number</t>
  </si>
  <si>
    <t>Connections - GSL payments - 5+ day delay - number</t>
  </si>
  <si>
    <t>Appointments - GSL payments - number</t>
  </si>
  <si>
    <t>Customer arranged appointments Central - number</t>
  </si>
  <si>
    <t>Appointments not met within 15 minutes of agreed time - number</t>
  </si>
  <si>
    <t>Low reliability payments - 20 hours - ($)</t>
  </si>
  <si>
    <t>Low reliability payments - 30 hours - ($)</t>
  </si>
  <si>
    <t>Low reliability payments - 60 hours - ($)</t>
  </si>
  <si>
    <t>Low reliability payments - 10 events - ($)</t>
  </si>
  <si>
    <t>Low reliability payments - 15 events - ($)</t>
  </si>
  <si>
    <t>Low reliability payments - 30 events - ($)</t>
  </si>
  <si>
    <t>Low reliability payments - 24 momentary events - ($)</t>
  </si>
  <si>
    <t>Low reliability payments - 36 momentary events - ($)</t>
  </si>
  <si>
    <t>Connections - GSL payments - 1-4 day delay - ($)</t>
  </si>
  <si>
    <t>Connections - GSL payments - 5+ day delay - ($)</t>
  </si>
  <si>
    <t>Appointments - GSL payments - ($)</t>
  </si>
  <si>
    <t>Street lights - GSL payments - ($)</t>
  </si>
  <si>
    <t>Street lights - GSL payments - number</t>
  </si>
  <si>
    <t>Total GSL payments made ($)</t>
  </si>
  <si>
    <t>Customer numbers at the start of period</t>
  </si>
  <si>
    <t>Customer numbers at the end of period</t>
  </si>
  <si>
    <t>Average distribution customer numbers</t>
  </si>
  <si>
    <t>Feeder ID / name</t>
  </si>
  <si>
    <t>Planned interruptions</t>
  </si>
  <si>
    <t>Weather</t>
  </si>
  <si>
    <t>Equipment failure</t>
  </si>
  <si>
    <t>Operational error</t>
  </si>
  <si>
    <t>Vegetation</t>
  </si>
  <si>
    <t>Animals</t>
  </si>
  <si>
    <t>Third party impacts</t>
  </si>
  <si>
    <t>Transmission failure</t>
  </si>
  <si>
    <t>Load shedding</t>
  </si>
  <si>
    <t>Inter-distributor connection failure</t>
  </si>
  <si>
    <t>Distribution Network Service Provider</t>
  </si>
  <si>
    <t>Annual reporting template</t>
  </si>
  <si>
    <t xml:space="preserve">This template is to be used by a DNSP to fulfil its annual reporting obligations to the AER. </t>
  </si>
  <si>
    <t>Colour coding of input sheets:</t>
  </si>
  <si>
    <t>Yellow = Input cells</t>
  </si>
  <si>
    <t>Grey - Not applicable/No inputs required</t>
  </si>
  <si>
    <t>Leave coloured cells blank if no information exists - PLEASE DO NOT ENTER TEXT unless specifically requested to do so.</t>
  </si>
  <si>
    <t>All dollar amounts are to be unrounded, and in nominal terms.</t>
  </si>
  <si>
    <t>DNSP - trading name:</t>
  </si>
  <si>
    <t xml:space="preserve">DNSP - Australian business number: </t>
  </si>
  <si>
    <t>Reporting year:</t>
  </si>
  <si>
    <t>Business address</t>
  </si>
  <si>
    <t>Address</t>
  </si>
  <si>
    <t>Suburb</t>
  </si>
  <si>
    <t>State</t>
  </si>
  <si>
    <t>Postcode</t>
  </si>
  <si>
    <t>Postal address</t>
  </si>
  <si>
    <t>Contact name/s</t>
  </si>
  <si>
    <t>Contact phone/s</t>
  </si>
  <si>
    <t>Contact email address/s</t>
  </si>
  <si>
    <t xml:space="preserve"> </t>
  </si>
  <si>
    <t>Table of contents</t>
  </si>
  <si>
    <t>Other</t>
  </si>
  <si>
    <t>Over voltage events - due to high voltage injection</t>
  </si>
  <si>
    <t>Customers receiving over-voltage - due to high voltage injection</t>
  </si>
  <si>
    <t>Over voltage events - due to voltage regulation or other cause</t>
  </si>
  <si>
    <t>Voltage variations - steady state (zone sub)</t>
  </si>
  <si>
    <t>Customers receiving over-voltage - due to lightning</t>
  </si>
  <si>
    <t>Customers receiving over-voltage - due to voltage regulation or other cause</t>
  </si>
  <si>
    <t>Table 1: Exclusions</t>
  </si>
  <si>
    <t>Number of calls received</t>
  </si>
  <si>
    <t>Complaints - technical quality of supply - number</t>
  </si>
  <si>
    <t>Complaints by Likely Cause (%)</t>
  </si>
  <si>
    <t>Network equipment faulty</t>
  </si>
  <si>
    <t>Network interference by NSP equipment</t>
  </si>
  <si>
    <t>Network interference by another customer</t>
  </si>
  <si>
    <t>Network limitation</t>
  </si>
  <si>
    <t>Customer internal problem</t>
  </si>
  <si>
    <t>No problem identified</t>
  </si>
  <si>
    <t>Environmental</t>
  </si>
  <si>
    <t>Call Centre Performance (number, unless stated)</t>
  </si>
  <si>
    <t>Calls to call centre fault line</t>
  </si>
  <si>
    <t>Calls to fault line - average waiting time before call answered</t>
  </si>
  <si>
    <t>Calls abandoned - percentage</t>
  </si>
  <si>
    <t>Call centre - number of overload events</t>
  </si>
  <si>
    <t>Customer complaints (number)</t>
  </si>
  <si>
    <r>
      <t xml:space="preserve">Note: </t>
    </r>
    <r>
      <rPr>
        <sz val="10"/>
        <rFont val="Arial"/>
        <family val="2"/>
      </rPr>
      <t>This is for newly energised properties only</t>
    </r>
  </si>
  <si>
    <t>Table 1 Quality of supply</t>
  </si>
  <si>
    <t>Table 2 Complaints - technical quality of supply</t>
  </si>
  <si>
    <t>Table 3 Customer service</t>
  </si>
  <si>
    <t>STPIS Data Reporting</t>
  </si>
  <si>
    <t>STPIS Data Reporting - AER Definitions</t>
  </si>
  <si>
    <t xml:space="preserve">STPIS Data Reporting </t>
  </si>
  <si>
    <t>Daily Performance Data</t>
  </si>
  <si>
    <t>Dark blue = AER instructions/headings</t>
  </si>
  <si>
    <t>1. Service Target Performance Incentive Scheme</t>
  </si>
  <si>
    <t>Total number of streetlight faults reported by person who is the occupier of an immediately neighbouring residence or is the proprietor of an immediately neighbouring business</t>
  </si>
  <si>
    <t>Over voltage events - due to lightning</t>
  </si>
  <si>
    <t>Annual Feeder Reliability</t>
  </si>
  <si>
    <t>Table 1 Annual Feeder Reliability Data</t>
  </si>
  <si>
    <t xml:space="preserve">Customer Service </t>
  </si>
  <si>
    <t>Date of event
(DD/MM/YYYY)</t>
  </si>
  <si>
    <t xml:space="preserve">Please provide separate explanation to confirm the outage was not due to inadequate transmission connection planning </t>
  </si>
  <si>
    <t>Description of the service area for the feeder</t>
  </si>
  <si>
    <t>Total</t>
  </si>
  <si>
    <t>Total number of unplanned outages</t>
  </si>
  <si>
    <t>Total number of momentary feeder outages</t>
  </si>
  <si>
    <t>Street lights – number of business days to repair</t>
  </si>
  <si>
    <r>
      <t>Planned interruptions - 4 business</t>
    </r>
    <r>
      <rPr>
        <sz val="10"/>
        <color indexed="10"/>
        <rFont val="Arial"/>
        <family val="2"/>
      </rPr>
      <t xml:space="preserve"> </t>
    </r>
    <r>
      <rPr>
        <sz val="10"/>
        <color indexed="9"/>
        <rFont val="Arial"/>
        <family val="2"/>
      </rPr>
      <t>days notice not given</t>
    </r>
  </si>
  <si>
    <t>Street lights not repaired in 2 business days</t>
  </si>
  <si>
    <t>Table 1: SAIDI (System Average Interruption Duration Index)</t>
  </si>
  <si>
    <t>Table 2: SAIFI (System Average Interruption Frequency Index)</t>
  </si>
  <si>
    <t>Table 3: MAIFI (Momentary Average Interruption Frequency Index)</t>
  </si>
  <si>
    <t>Table 1 Daily Performance Data (unplanned)</t>
  </si>
  <si>
    <t>Feeder classification</t>
  </si>
  <si>
    <t>Total unplanned minutes off supply</t>
  </si>
  <si>
    <t>Length of high voltage distribution lines (overhead)</t>
  </si>
  <si>
    <t>Length of high voltage distribution lines (underground)</t>
  </si>
  <si>
    <t>Maximum demand
(MVA)</t>
  </si>
  <si>
    <t>Energy not supplied (unplanned)
(MWh)</t>
  </si>
  <si>
    <t>Energy not supplied (planned)
(MWh)</t>
  </si>
  <si>
    <t>Low Reliability Feeder (SAIDI)</t>
  </si>
  <si>
    <t>Duration of interruption
(unplanned) (mins)</t>
  </si>
  <si>
    <t>Number of  interruptions (unplanned)</t>
  </si>
  <si>
    <t>Total (after removing excluded events and MED)</t>
  </si>
  <si>
    <t>Faulty streetlights not repaired within 2 business days of fault report or agreed date</t>
  </si>
  <si>
    <t>Percentage of faulty streetlights not repaired within 2 business days of fault report or agreed date</t>
  </si>
  <si>
    <t>Electricity DNSP Annual Reporting Template</t>
  </si>
  <si>
    <t>Cover sheet</t>
  </si>
  <si>
    <t>1a. STPIS - Reliability</t>
  </si>
  <si>
    <t>1b. STPIS - Customer service</t>
  </si>
  <si>
    <t>1c. STPIS - Daily performance</t>
  </si>
  <si>
    <t>1e. STPIS - Exclusions</t>
  </si>
  <si>
    <t>1f. STPIS - GSL</t>
  </si>
  <si>
    <t>This information is collected to inform the application of the STPIS to the DNSP in future regulatory periods. The information is also collected to monitor network performance, and may be used in performance reports.</t>
  </si>
  <si>
    <t>Table 4: Distribution customer numbers</t>
  </si>
  <si>
    <t>Total - after removing excluded events</t>
  </si>
  <si>
    <t>Cause of event</t>
  </si>
  <si>
    <t>Outage ID</t>
  </si>
  <si>
    <t>Table 1 Guaranteed service levels - jurisdictional GSL scheme</t>
  </si>
  <si>
    <t>Did the AER's GSL Scheme apply at any time during the regulatory year?</t>
  </si>
  <si>
    <t>No</t>
  </si>
  <si>
    <r>
      <t xml:space="preserve">If the AER's GSL scheme applied at any time during the regulatory year, table 2 must be completed. </t>
    </r>
    <r>
      <rPr>
        <b/>
        <sz val="10"/>
        <rFont val="Arial"/>
        <family val="2"/>
      </rPr>
      <t>Do not complete</t>
    </r>
    <r>
      <rPr>
        <sz val="10"/>
        <rFont val="Arial"/>
        <family val="2"/>
      </rPr>
      <t xml:space="preserve"> table 2 if the AER's GSL scheme did not apply during the regulatory year.</t>
    </r>
  </si>
  <si>
    <t>Table 2: Guaranteed service levels - AER GSL scheme</t>
  </si>
  <si>
    <t>Frequency of interruptions CBD feeders – 9 interruptions</t>
  </si>
  <si>
    <t>Low reliability payments - 9 interruptions - ($)</t>
  </si>
  <si>
    <t>Frequency of interruptions Urban feeders – 9 interruptions</t>
  </si>
  <si>
    <t>Frequency of interruptions Rural (short and long) feeders – 15 interruptions</t>
  </si>
  <si>
    <t>Low reliability payments - 15 interruptions - ($)</t>
  </si>
  <si>
    <t>Duration of interruptions CBD feeders – 12 hours</t>
  </si>
  <si>
    <t>Low reliability payments - 12 hours - ($)</t>
  </si>
  <si>
    <t>Duration of interruptions urban feeders – 12 hours</t>
  </si>
  <si>
    <t>Duration of interruptions Rural (short and long) feeders – 18 hours</t>
  </si>
  <si>
    <t>Low reliability payments - 18 hours - ($)</t>
  </si>
  <si>
    <t>Total duration of interruptions Level 1 – 20 hours</t>
  </si>
  <si>
    <t>Total duration of interruptions Level 2 – 30 hours</t>
  </si>
  <si>
    <t>Total duration of interruptions Level 3 – 60 hours</t>
  </si>
  <si>
    <t>Streetlight repair 5 days - GSL payments - number</t>
  </si>
  <si>
    <t xml:space="preserve">New connections </t>
  </si>
  <si>
    <t>Connection not made on or before the day agreed - number</t>
  </si>
  <si>
    <t>Connection not made on or before the day agreed - ($)</t>
  </si>
  <si>
    <t>Connections - GSL payments - 1-6 day delay - number</t>
  </si>
  <si>
    <t>Connections - GSL payments - 1-6 day delay - ($)</t>
  </si>
  <si>
    <t>Connections - GSL payments - 7+ day delay - number</t>
  </si>
  <si>
    <t>Connections - GSL payments - 7+ day delay - ($)</t>
  </si>
  <si>
    <t>Notice of planned interruptions -  4 days not given - number</t>
  </si>
  <si>
    <t>Notice of planned interruptions -  4 days not given - ($)</t>
  </si>
  <si>
    <t>Total GSL payments payable under the AER's GSL scheme ($)</t>
  </si>
  <si>
    <t>Guaranteed Service Level</t>
  </si>
  <si>
    <t>Total unplanned customer minutes off supply (Mins)</t>
  </si>
  <si>
    <t>Effect on unplanned MAIFI</t>
  </si>
  <si>
    <t>Note</t>
  </si>
  <si>
    <t>(1) The sum of the number of distribution customers for each feeder category may not equal the average distribution customer numbers shown on sheet 1a, due to rounding.</t>
  </si>
  <si>
    <t>Unplanned customer minutes off-supply (including excluded events and MEDs)</t>
  </si>
  <si>
    <t>Unplanned customer minutes off-supply
(after removing excluded events and MED)</t>
  </si>
  <si>
    <t>Unplanned interruptions
(SAIFI) (including excluded events and MEDs)</t>
  </si>
  <si>
    <t>Unplanned interruptions (SAIFI)
(after removing excluded events and MEDs)</t>
  </si>
  <si>
    <t>Number of planned outages</t>
  </si>
  <si>
    <t>Planned customer minutes off-supply (including excluded events and MEDs)</t>
  </si>
  <si>
    <t>Planned customer minutes off-supply
(after removing excluded events and MED)</t>
  </si>
  <si>
    <t>Planned interruptions
(SAIFI) (including excluded events and MEDs)</t>
  </si>
  <si>
    <t>Planned interruptions (SAIFI)
(after removing excluded events and MEDs)</t>
  </si>
  <si>
    <t>Momentary interruptions due to feeder outages (MAIFI) (including excluded events and MEDs)</t>
  </si>
  <si>
    <t>Momentary interruptions due to feeder outages
(MAIFI)
(after removing excluded events and MEDs)</t>
  </si>
  <si>
    <t>Table 1: Planned outages</t>
  </si>
  <si>
    <t>Reliability - planned outages</t>
  </si>
  <si>
    <r>
      <t>Number of distribution customers</t>
    </r>
    <r>
      <rPr>
        <b/>
        <vertAlign val="superscript"/>
        <sz val="8"/>
        <color indexed="9"/>
        <rFont val="Arial"/>
        <family val="2"/>
      </rPr>
      <t>(1)</t>
    </r>
  </si>
  <si>
    <t>SAIDI</t>
  </si>
  <si>
    <t xml:space="preserve">SAIFI  </t>
  </si>
  <si>
    <t>Effect on unplanned MAIFI (by feeder classification)</t>
  </si>
  <si>
    <t>Event category (use exclusion categories listed in section 3.3(a) of the AER's STPIS)</t>
  </si>
  <si>
    <t>Definitions</t>
  </si>
  <si>
    <t>Appendix C – non- financial templates</t>
  </si>
  <si>
    <t>Definition</t>
  </si>
  <si>
    <t>STPIS</t>
  </si>
  <si>
    <t>SAIDI System Average Interruption Duration Index</t>
  </si>
  <si>
    <t>As per the STPIS: the sum of the duration of each sustained interruption (in minutes) divided by the total number of distribution customers as defined in the service target performance incentive scheme</t>
  </si>
  <si>
    <t>SAIFI System Average Interruption Frequency Index</t>
  </si>
  <si>
    <t>As per the STPIS: the total number of sustained interruptions divided by the total number of distribution customers as defined in the service target performance incentive scheme</t>
  </si>
  <si>
    <t>MAIFI Momentary Average Interruption Frequency Index</t>
  </si>
  <si>
    <t>As per the ESCV's Information specification (Service performance) for Victorian Electricity Distributors,  1 January 2009, p. 30:
The total number of momentary interruptions divided by the total number of distribution customers. 
The number of Distribution Customers used to derive MAIFI should reflect the relevant network type:
• Whole network – total Distribution Customers
• Network classification (CBD/Urban/Rural short/Rural long) – CBD/Urban/Rural short/Rural long Customers respectively
• Individual Feeder – Customers on that feeder.</t>
  </si>
  <si>
    <t xml:space="preserve">The following classification of the network as:
- CBD: network is predominantly commercial, high-rise buildings, supplied by a predominantly underground distribution network containing significant interconnection and redundancy when compared to urban areas.
- Urban: the network is not a CBD network, with actual maximum demand over the reporting period per total feeder (network) route length greater than 0.3 MVA/km;
- Rural Short: not a CBD or urban network with a network route length less than 200 km;
- Rural Long: not a CBD or urban network with a total network route length greater than 200 km.
or as otherwise agreed with by the AER </t>
  </si>
  <si>
    <t>The number of Distribution Customers, measured on the first day of the Relevant Regulatory Year.</t>
  </si>
  <si>
    <t>The number of Distribution Customers, measured on the last day of the Relevant Regulatory Year.</t>
  </si>
  <si>
    <t>Exclusion category/ Excluded event/Event category</t>
  </si>
  <si>
    <t>The exclusions allowed under clauses 3.3 and 5.4 of the service target performance incentive scheme that applies to the DNSP.</t>
  </si>
  <si>
    <t>MED - Major Event Day</t>
  </si>
  <si>
    <t>As per the STPIS, Appendix D.</t>
  </si>
  <si>
    <t>Distribution Customer/Customer</t>
  </si>
  <si>
    <t>A Distribution Customer (with active accounts) with an active National Metering Identifier (NMI).</t>
  </si>
  <si>
    <t>the total number of calls to the fault line to be reported, including any answered by an automated response service and terminated without being answered by an operator. Excludes missed calls where the fault line is overloaded.</t>
  </si>
  <si>
    <t>The number of calls to the fault line excluding:
(a) calls to payment lines and automated interactive services;
(b)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t>
  </si>
  <si>
    <t>The number of calls to the fault line answered in 30 seconds where the time to answer a call is measured from when the call enters the telephone system of the call centre (including that time when it may be ringing unanswered by any response) and the caller speaks with a human operator, but excluding the time that the caller is connected to an automated interactive service that provides substantive information. This measure does not apply to:
(a) calls to payment lines and automated interactive services
(b)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
Note: being placed in an automated queuing system (automated or otherwise) does not constitute a response.</t>
  </si>
  <si>
    <t>New connections - number</t>
  </si>
  <si>
    <t>Total number of connections to customers' premises (excluding re-energisations).</t>
  </si>
  <si>
    <t>New connections - number not provided on or before the agreed date</t>
  </si>
  <si>
    <t>The number of connections to customers' premises (excluding re-energisations) made after the date agreed to with the customer</t>
  </si>
  <si>
    <t>Streetlight repair - number of streetlights</t>
  </si>
  <si>
    <t>The total number of street lights</t>
  </si>
  <si>
    <t>Streetlight repair - number of streetlight faults</t>
  </si>
  <si>
    <t>The number of streetlights reported by customers as not working in the reporting period</t>
  </si>
  <si>
    <t>Streetlight repair - number of streetlight faults reported by person who is the occupier of an immediately neighbouring residence or is the proprietor of an immediately neighbouring business</t>
  </si>
  <si>
    <t>Streetlight repair - Faulty streetlights not repaired within 5 business days of fault report or agreed date</t>
  </si>
  <si>
    <t>The number of streetlights reported as not working within the reporting period that were not repaired within 5 days of the fault report, or were not repaired by the agreed date</t>
  </si>
  <si>
    <t>Feeder ID/name</t>
  </si>
  <si>
    <t>The unique code or feeder identifier that the DNSP uses internally.</t>
  </si>
  <si>
    <t>Outage ID/Event ID</t>
  </si>
  <si>
    <t>The unique identifier for an outage used by the DNSP.</t>
  </si>
  <si>
    <t>Interruption</t>
  </si>
  <si>
    <t>Any planned or unplanned, monetary on sustained, loss of electricity supply to a customer associated with an outage of any part of the electricity supply network, including generation facilities and transmission networks, of more than 0.5 seconds (as recorded by equipment such as SCADA or, where such equipment does not exist, at the time of the first customer call relating to the network outage), including outages affecting a single premises; and
not including subsequent interruptions caused by network switching during fault finding.
An interruption ends when supply is again generally available to the customer.</t>
  </si>
  <si>
    <t>Duration of interruption (unplanned) (mins)</t>
  </si>
  <si>
    <t>The duration of an unplanned interruption experienced by a customer.</t>
  </si>
  <si>
    <t>The sum of the duration of each unplanned interruption experienced by customers on a feeder, including single premise outages but not including momentary interruptions.</t>
  </si>
  <si>
    <t>Unplanned MAIFI for the event on the identified feeder.</t>
  </si>
  <si>
    <t>STPIS - GSL</t>
  </si>
  <si>
    <t>AER GSL scheme</t>
  </si>
  <si>
    <t>The Guaranteed service level component, in chapter 6 of the AER, Electricity distribution network service providers Service target performance incentive scheme, November 2009.</t>
  </si>
  <si>
    <t>All other terms</t>
  </si>
  <si>
    <t>As per the AER GSL Scheme, or the Victorian jurisdictional GSL scheme.</t>
  </si>
  <si>
    <t>Victorian jurisdictional GSL scheme</t>
  </si>
  <si>
    <t>As per the Victorian Electricity Distribution Code and the Public Lighting Code.</t>
  </si>
  <si>
    <t>The number of over-voltage events, due to high voltage injection, in the distribution or transmission system leading to at least one customer complaint</t>
  </si>
  <si>
    <t>The estimated number of customers affected by over-voltage events due to high voltage injection, based on customer’s with confirmed damage (including estimated damage) as investigated by the DNSP</t>
  </si>
  <si>
    <t>The number of over-voltage events, due to lightning, in the distribution or transmission system leading to at least one customer complaint</t>
  </si>
  <si>
    <t>The estimated number of customers affected by over-voltage events due to lightning, based on customer with confirmed damage (including estimated damage) and investigated by the DNSP</t>
  </si>
  <si>
    <t>The number of over-voltage events, due to voltage regulation or other cause, in the distribution or transmission system leading to at least one customer complaint, including events due to an unknown cause</t>
  </si>
  <si>
    <t>The estimated number of customers affected by over-voltage events due to voltage regulations or other causes (including events due to unknown causes), based on confirmed damage (including estimated damage)  and investigated by the DNSP</t>
  </si>
  <si>
    <t>The aggregate number, in the Relevant Regulatory Year, of variations at each monitored location in a zone substation, outside of the standard nominal voltage range or set point voltage under steady state (greater than or equal to 1 minute) conditions</t>
  </si>
  <si>
    <t>The aggregate number, in the Relevant Regulatory Year, of variations at each monitored location in a zone substation, outside of the standard nominal voltage range or set point voltage, and with a duration greater than or equal to 10 seconds and less than 1 minute</t>
  </si>
  <si>
    <t>The aggregate number, in the Relevant Regulatory Year, of variations at each monitored location in a zone substation, outside the standard nominal voltage range or set point voltage, and with a duration greater than or equal to 0.01 seconds (0.5 cycles) and less than 10 seconds, and where the minimum voltage variation during that excursion is less than 70% of the nominal voltage or set point voltage</t>
  </si>
  <si>
    <t>The aggregate number, in the Relevant Regulatory Year, of variations at each monitored location in a zone substation, outside the standard nominal voltage range or set point voltage, and with a duration greater than or equal to 0.01 seconds (0.5 cycles) and less than 10 seconds, and where the minimum voltage during that excursion is less than 80% of the nominal voltage or set point voltage</t>
  </si>
  <si>
    <t>The aggregate number, in the Relevant Regulatory Year, of variations at each monitored location in a zone substation, outside of the standard nominal voltage range or set point voltage and with a duration greater than or equal to 0.01 seconds (0.5 cycles) and less than 10 seconds, and where the minimum voltage variation during that excursion is less than 90% of the nominal voltage or set point voltage</t>
  </si>
  <si>
    <t>The aggregate number, in the Relevant Regulatory Year, of variations at each monitored location on a feeder, outside the standard nominal voltage range or set point voltage under steady state (greater than or equal to 1 minute) conditions</t>
  </si>
  <si>
    <t>The percentage of zone substations with recorders installed at the end of each Relevant Regulatory Year</t>
  </si>
  <si>
    <t>The percentage of feeders required to be monitored (i.e. one feeder supplied from each zone substation) that have recorders installed at the end of each Relevant Regulatory Year</t>
  </si>
  <si>
    <t>Complaint</t>
  </si>
  <si>
    <t>A written or verbal expression of dissatisfaction about an action, a proposed action, or a failure to act by a distributor, its employees or contractors. This includes failure by a distributor to observe its published practices or procedures</t>
  </si>
  <si>
    <t>The total number of complaints made to the DNSP where the complaint raised issues about voltage variations.</t>
  </si>
  <si>
    <t>Complaints by category - Low voltage supply</t>
  </si>
  <si>
    <t>The proportion of complaints made to the DNSP where the complainant raised issues about low voltage supply</t>
  </si>
  <si>
    <t>Complaints by category - Voltage dips</t>
  </si>
  <si>
    <t>Complaints by category - Voltage swell</t>
  </si>
  <si>
    <t>The proportion of complaints made to the DNSP where the complainant raised issues about voltage swell</t>
  </si>
  <si>
    <t>Complaints by category - Voltage spike (impulsive transient)</t>
  </si>
  <si>
    <t>The proportion of complaints made to the DNSP where the complainant raised issues about voltage spikes (impulsive transient)</t>
  </si>
  <si>
    <t>Complaints by category - TV or radio interference</t>
  </si>
  <si>
    <t>The proportion of complaints made to the DNSP where the complainant raised issues about TV or radio interference</t>
  </si>
  <si>
    <t>Complaints by category - Noise from appliances</t>
  </si>
  <si>
    <t>The proportion of complaints made to the DNSP where the complainant raised issues about noise from appliances</t>
  </si>
  <si>
    <t>Complaints by category - Other</t>
  </si>
  <si>
    <t>The proportion of complaints made to the DNSP where the complainant raised issues about any matter that is not low voltage supply, voltage dips, volctage swell, voltage spike, TV or radio interference or noise from appliances.</t>
  </si>
  <si>
    <t>Complaints by Likely Cause - Network equipment faulty</t>
  </si>
  <si>
    <t>The proportion of complaints where the event that gave rise to the complaint was likely to be faulty network equipment</t>
  </si>
  <si>
    <t>Complaints by Likely Cause - Network interference by NSP equipment</t>
  </si>
  <si>
    <t>The proportion of complaints where the event that gave rise to the complaint was likely to be network interference by NSP equipment</t>
  </si>
  <si>
    <t>Complaints by Likely Cause - Network interference by another customer</t>
  </si>
  <si>
    <t>The proportion of complaints where the event that gave rise to the complaint was likely to be network interference by another customer</t>
  </si>
  <si>
    <t>Complaints by Likely Cause - Network limitation</t>
  </si>
  <si>
    <t>The proportion of complaints where the event that gave rise to the complaint was likely to be a network limitation</t>
  </si>
  <si>
    <t>Complaints by Likely Cause - Customer internal problem</t>
  </si>
  <si>
    <t xml:space="preserve">The proportion of complaints where the event that gave rise to the complaint was likely to be a customer internal problem </t>
  </si>
  <si>
    <t>Complaints by Likely Cause - No problem identified</t>
  </si>
  <si>
    <t>The proportion of complaints where the event that gave rise to the complaint was not able to be identified</t>
  </si>
  <si>
    <t>Complaints by Likely Cause - Environmental</t>
  </si>
  <si>
    <t>The proportion of complaints where the event that gave rise to the complaint was likely to be environmental</t>
  </si>
  <si>
    <t>Complaints by Likely Cause - Other</t>
  </si>
  <si>
    <t>The proportion of complaints where the event that gave rise to the complaint was likely to be a cause other than faulty network equipment, network interference by NSP equipment, network interference by another customer, a network limitation, a customer internal problem, environmental, or not able to be identified.</t>
  </si>
  <si>
    <t>The total number of street lights reported by customers as not working over the year, divided by twelve</t>
  </si>
  <si>
    <t>The average number of days to repair street lights that were reported as not working</t>
  </si>
  <si>
    <t>The average time in seconds from when calls enter the system (including that time when a call may be ringing unanswered) and the caller speaks to a human operator or is connected to an interactive service that provides the information requested</t>
  </si>
  <si>
    <t>Calls abandoned</t>
  </si>
  <si>
    <t>The number of calls abandoned by the customer within 30 seconds of the call being queued for response by a human operator</t>
  </si>
  <si>
    <t>(calls abandoned/calls to call centre fault line)* 100</t>
  </si>
  <si>
    <t>The number of times that the call centre queuing system is inadequate to queue all incoming calls</t>
  </si>
  <si>
    <t>The number of complaints relating to the reliability of supply</t>
  </si>
  <si>
    <t>The number of complaints relating to the technical quality of supply</t>
  </si>
  <si>
    <t>The number of complaints about:
(a) the quality and timeliness of a new connection; and
(b) the cost, timeliness and quality of augmentation works</t>
  </si>
  <si>
    <t>The number of complaints that are not under the categories of 'connection &amp; augmentation', 'reliability of supply', 'quality of supply' and 'administrative process or customer service'</t>
  </si>
  <si>
    <t>Network performance (outages, feeders, WSC, reliability)</t>
  </si>
  <si>
    <t>Unplanned outage</t>
  </si>
  <si>
    <t>The number of unplanned events causing interruptions on the DNSP's network, including deliberate interruptions in response to an emergency event but does not include:
(a) momentary outages and single premise outages
(b) subsequent outages caused by network switching during fault finding.</t>
  </si>
  <si>
    <t>Planned outage</t>
  </si>
  <si>
    <t>Outage</t>
  </si>
  <si>
    <t>An event causing an interuption</t>
  </si>
  <si>
    <t>The following classification of the Feeder as:
CBD: network is predominantly commercial, high-rise buildings, supplied by a predominantly underground distribution network containing significant interconnection and redundancy when compared to urban areas.
Urban: the network is not a CBD network, with actual maximum demand over the reporting period per total feeder (network) route length greater than 0.3 MVA/km;
Rural Short: not a CBD or urban network with a network route length less than 200 km;
Rural Long: not a CBD or urban network with a total network route length greater than 200 km.or as otherwise agreed with by the AER.</t>
  </si>
  <si>
    <t>Duration of interruption</t>
  </si>
  <si>
    <t>The sum of the duration of each unplanned interruption experienced by Customers on a Feeder, including single premise outages but not including momentary interruptions.</t>
  </si>
  <si>
    <t>Description of feeder service area</t>
  </si>
  <si>
    <t>A description of the location of the Feeder</t>
  </si>
  <si>
    <t>Number of distribution customers</t>
  </si>
  <si>
    <t>The average of the number of Distribution Customers at the beginning of each Relevant Regulatory Year and the number of Distribution Customers at the end of the Relevant Regulatory Year.</t>
  </si>
  <si>
    <t>The route length (measured in kilometres) of overhead lines in service (the total length of Feeders including all spurs), where each SWER line, single-phase line, and three-phase line counts as one line. A double circuit line counts as two lines.</t>
  </si>
  <si>
    <t>The route length (measured in kilometres) of underground lines in service (the total length of Feeders including all spurs), where each SWER line, single-phase line, and three-phase line counts as one line. A double circuit line counts as two lines.</t>
  </si>
  <si>
    <t>Maximum demand (MVA)</t>
  </si>
  <si>
    <t>The recorded maximum demand for the Feeder.</t>
  </si>
  <si>
    <t>Energy not supplied (unplanned) (MWh)</t>
  </si>
  <si>
    <t>The estimate of energy not supplied (due to unplanned outage) to be based on average Customer demand (multiplied by number of customers interrupted and the duration of the interruption). Average Customer demand to be determined from (in order of preference):
(a) average consumption of the Customers interrupted based on their billing history
(b) Feeder demand at the time of the interruption divided by the number of Customers on the Feeder
(c) average consumption of Customers on the Feeder based on their billing history
(d) average feeder demand derived from Feeder maximum demand  and estimated load factor, divided by the number of customers on the Feeder.</t>
  </si>
  <si>
    <t>Energy not supplied (planned) (MWh)</t>
  </si>
  <si>
    <t>Total energy not supplied (measured in MWh) minus Energy not supplied - Unplanned.</t>
  </si>
  <si>
    <t>Unplanned interruptions (SAIFI)</t>
  </si>
  <si>
    <t>The total number of unplanned sustained Customer interruptions divided by the total number of Distribution Customers. Unplanned SAIFI excludes momentary interruptions (one minute or less). SAIFI is expressed per 0.01 interruptions.
The number of Distribution Customers used to derive SAIFI should reflect the relevant network type:
o Whole network - total Distribution Customers
o Network classification (CBD/Urban/Rural short/Rural long) - CBD/Urban/Rural short/Rural long Customers respectively
o Individual Feeder - Customers on that Feeder.
Note: The number of Distribution Customers used to derive SAIDI and SAIFI is defined in the STPIS as: the average of the number of Customers at the beginning of the reporting period and the number of Customers at the end of the reporting period.</t>
  </si>
  <si>
    <t>Planned interruptions (SAIFI)</t>
  </si>
  <si>
    <t>The total number of planned sustained Customer interruptions divided by the total number of Distribution Customers. Planned SAIFI excludes momentary interruptions (one minute or less). SAIFI is expressed per 0.01 interruptions.
The number of Distribution Customers used to derive SAIFI should reflect the relevant network type:
o Whole network - total Distribution Customers
o Network classification (CBD/Urban/Rural short/Rural long) - CBD/Urban/Rural short/Rural long Customers respectively
o Individual Feeder - Customers on that Feeder.
Note: The number of Distribution Customers used to derive SAIDI and SAIFI is defined in the STPIS as: the average of the number of Customers at the beginning of the reporting period and the number of Customers at the end of the reporting period.</t>
  </si>
  <si>
    <t xml:space="preserve">The number of feeder outages of less than or equal to 1 minute (where each sequence of auto-reclose attempts resulting in a successful auto re-close is counted as one outage), but greater than 0.5 seconds, in duration, including any outage of an entire feeder (including due to a sub-transmission fault) that results in an interruption, and does not include an outage of a feeder section. Each sequence of auto-reclose attempts resulting in a successful auto re-close is counted as one momentary outage if the sequence is completed in no more than one minute. Re-closes that are followed by lockout are to be excluded from the momentary outage indicator. </t>
  </si>
  <si>
    <t>Total number of momentary feeder section outages</t>
  </si>
  <si>
    <t xml:space="preserve">The number of feeder section outages of less than or equal to 1 minute (where each sequence of auto-reclose attempts resulting in a successful auto re-close is counted as one outage), but greater than 0.5 seconds, in duration, including outages of a feeder section that result in an interruption but does not include feeder outages;Each sequence of auto-reclose attempts resulting in a successful auto re-close is counted as one momentary outage if the sequence is completed in no more than one minute. Re-closes that are followed by lockout are to be excluded from the momentary outage indicator. </t>
  </si>
  <si>
    <t>Momentary Interruptions</t>
  </si>
  <si>
    <t>the sum of Momentary Interruptions Due to Feeder Outages and Momentary Interruptions Due to Feeder Section Outages</t>
  </si>
  <si>
    <t xml:space="preserve">Momentary interruptions due to feeder outages </t>
  </si>
  <si>
    <t>the number of interruptions caused by momentary feeder outages</t>
  </si>
  <si>
    <t>A Yes or No answer describing whether the annual reported SAIDI for a feeder is above or below the reporting threshold:
CBD Feeder - 70, where the number of interuptions is greater than 1;
Urban - 270;
Short rural - 600;
Long rural - 850.
An answer of Yes is required if the reported SAIDI exceeds the threshold, and an answer of No is required if the reported SAIDI is less than or equal to the threshold. This definition includes both planned and unplanned SAIDI.</t>
  </si>
  <si>
    <t>Planned SAIDI</t>
  </si>
  <si>
    <t xml:space="preserve">The sum of the duration of each planned sustained customer interruption (in minutes) divided by the total number of Distribution Customers.
Planned SAIDI excludes momentary interruptions (one minute or less).  
The number of Distribution Customers used to derive SAIDI should reflect the relevant network type:
• Whole network – total Distribution Customers
• Network classification (CBD/Urban/Rural short/Rural long) – CBD/Urban/Rural short/Rural long Customers respectively
• Individual Feeder – Customers on that feeder.
Note: The number of Distribution Customers used to derive SAIDI and SAIFI is defined in the STPIS as: the average of the number of customers at the beginning of the reporting period and the number of customers at the end of the reporting period. </t>
  </si>
  <si>
    <t>The number of planned events causing interruptions and does not include single premise outages.</t>
  </si>
  <si>
    <t>The duration of an interruption from the time as recorded by equipment such as SCADA or, where such equipment does not exist, the time of notification of an unplanned interruption by a customer or the commencement of a planned interruption to restoration of supply.</t>
  </si>
  <si>
    <t>The number of complaints relating to the administrative process or customer service of Jemena, excluding those reported under 'connection and augmentation'</t>
  </si>
  <si>
    <t>The proportion of complaints made to the DNSP where the complainant raised issues about voltage dips</t>
  </si>
  <si>
    <t>Calls to fault line answered within 30 seconds</t>
  </si>
  <si>
    <t>The number of streetlight faults reported by person who is the occupier of an immediately neighbouring residence or is the proprietor of an immediately neighbouring business as not working in the reporting period</t>
  </si>
  <si>
    <t>The following classification of the Feeder as:
CBD: network is predominantly commercial, high-rise buildings, supplied by a predominantly underground distribution network containing significant interconnection and redundancy when compared to urban areas.
Urban: the network is not a CBD network, with actual maximum demand over the reporting period per total feeder (network) route length greater than 0.3 MVA/km;
Rural Short: not a CBD or urban network with a network route length less than 200 km;
Rural Long: not a CBD or urban network with a total network route length greater than 200 km;
or as otherwise agreed with by the AER.</t>
  </si>
  <si>
    <t>Telephone answering excluded events</t>
  </si>
  <si>
    <t>The events listed in section 3.3 of the STPIS, November 2009.</t>
  </si>
  <si>
    <t>Number of calls answered in 30 seconds</t>
  </si>
  <si>
    <t>Customer service*</t>
  </si>
  <si>
    <t>*Customer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t>
  </si>
  <si>
    <t>2. Quality of service and customer service</t>
  </si>
  <si>
    <t>4. Network performance</t>
  </si>
  <si>
    <t xml:space="preserve">  4a. Network performance - feeder reliability</t>
  </si>
  <si>
    <t xml:space="preserve">  4c. Network performance - planned outages</t>
  </si>
  <si>
    <t>Number of calls answered within 30 seconds</t>
  </si>
  <si>
    <t>Short rural</t>
  </si>
  <si>
    <t>Long rural</t>
  </si>
  <si>
    <t>Network</t>
  </si>
  <si>
    <t>MAIFI
All events</t>
  </si>
  <si>
    <t>MAIFI
(after removing excluded events)</t>
  </si>
  <si>
    <t>Click here for details.</t>
  </si>
  <si>
    <t>Amendments - RIN rationalisation</t>
  </si>
  <si>
    <t>Information no longer required from Annual Reporting RIN</t>
  </si>
  <si>
    <t>Reasoning</t>
  </si>
  <si>
    <t>(workbook/worksheet/table/row-column-cell)</t>
  </si>
  <si>
    <t>Non-financial information templates</t>
  </si>
  <si>
    <t>1c. STPIS Daily performance (customer service data and MAIFI data retained)</t>
  </si>
  <si>
    <t>All SAIDI, SAIFI and MED information – columns C-F, I-L, O-R, U-X, AA-AD, AI</t>
  </si>
  <si>
    <t>Information in Category analysis RIN  Worksheet 6.3</t>
  </si>
  <si>
    <t xml:space="preserve">1d. STPIS MED threshold </t>
  </si>
  <si>
    <t>Entire worksheet</t>
  </si>
  <si>
    <t>Information derived from Category analysis RIN  Worksheet 6.3</t>
  </si>
  <si>
    <t>1e. STPIS Exclusions</t>
  </si>
  <si>
    <t>SAIDI and SAIFI data – col K,L (MAIFI data retained)</t>
  </si>
  <si>
    <t>3. General information</t>
  </si>
  <si>
    <r>
      <t>·</t>
    </r>
    <r>
      <rPr>
        <sz val="7"/>
        <rFont val="Times New Roman"/>
        <family val="1"/>
      </rPr>
      <t xml:space="preserve">         </t>
    </r>
    <r>
      <rPr>
        <sz val="10"/>
        <rFont val="Calibri"/>
        <family val="2"/>
      </rPr>
      <t>Information in Benchmarking RIN Worksheet 5; table 5.1.1; table 5.2; table 7.3</t>
    </r>
  </si>
  <si>
    <r>
      <t>·</t>
    </r>
    <r>
      <rPr>
        <sz val="7"/>
        <rFont val="Times New Roman"/>
        <family val="1"/>
      </rPr>
      <t xml:space="preserve">         </t>
    </r>
    <r>
      <rPr>
        <sz val="10"/>
        <rFont val="Calibri"/>
        <family val="2"/>
      </rPr>
      <t>Information in Category analysis RIN  Worksheet 5.2</t>
    </r>
  </si>
  <si>
    <r>
      <t>·</t>
    </r>
    <r>
      <rPr>
        <sz val="7"/>
        <rFont val="Times New Roman"/>
        <family val="1"/>
      </rPr>
      <t xml:space="preserve">         </t>
    </r>
    <r>
      <rPr>
        <sz val="10"/>
        <rFont val="Calibri"/>
        <family val="2"/>
      </rPr>
      <t xml:space="preserve">Redundant Information </t>
    </r>
  </si>
  <si>
    <t>4b Network perf – causes and WSC</t>
  </si>
  <si>
    <t>Information in or derived from Category analysis RIN Worksheet 6.3</t>
  </si>
  <si>
    <t>1d. STPIS - MED threshold (deleted)</t>
  </si>
  <si>
    <t>3. General Information (deleted)</t>
  </si>
  <si>
    <t xml:space="preserve">  4b. Network performance - outages (deleted)</t>
  </si>
  <si>
    <t>The information in templates 4a &amp; c is used to monitor network performance and service outcomes for network customers. It will inform the AER's review of service improvement expenditure in future regulatory periods.</t>
  </si>
  <si>
    <t>Amendments made on 6 August 2014.</t>
  </si>
  <si>
    <t>AW 01</t>
  </si>
  <si>
    <t>Airport West</t>
  </si>
  <si>
    <t>N</t>
  </si>
  <si>
    <t>AW 02</t>
  </si>
  <si>
    <t>AW 03</t>
  </si>
  <si>
    <t>AW 04</t>
  </si>
  <si>
    <t>AW 05</t>
  </si>
  <si>
    <t>AW 06</t>
  </si>
  <si>
    <t>AW 07</t>
  </si>
  <si>
    <t>AW 08</t>
  </si>
  <si>
    <t>Y</t>
  </si>
  <si>
    <t>AW 09</t>
  </si>
  <si>
    <t>AW 11</t>
  </si>
  <si>
    <t>AW 12</t>
  </si>
  <si>
    <t>AW 14</t>
  </si>
  <si>
    <t>BD 01</t>
  </si>
  <si>
    <t>Broadmeadows</t>
  </si>
  <si>
    <t>BD 02</t>
  </si>
  <si>
    <t>BD 03</t>
  </si>
  <si>
    <t>BD 04</t>
  </si>
  <si>
    <t>BD 06</t>
  </si>
  <si>
    <t>BD 07</t>
  </si>
  <si>
    <t>BD 08</t>
  </si>
  <si>
    <t>BD 09</t>
  </si>
  <si>
    <t>BD 10</t>
  </si>
  <si>
    <t>BD 11</t>
  </si>
  <si>
    <t>BD 13</t>
  </si>
  <si>
    <t>BD 14</t>
  </si>
  <si>
    <t>BD 15</t>
  </si>
  <si>
    <t>BD 16</t>
  </si>
  <si>
    <t>BMS11</t>
  </si>
  <si>
    <t>Broadmeadows South</t>
  </si>
  <si>
    <t>BMS12</t>
  </si>
  <si>
    <t>BMS21</t>
  </si>
  <si>
    <t>BMS23</t>
  </si>
  <si>
    <t>BMS25</t>
  </si>
  <si>
    <t>BY 11</t>
  </si>
  <si>
    <t>Braybrook</t>
  </si>
  <si>
    <t>BY 12</t>
  </si>
  <si>
    <t>BY 13</t>
  </si>
  <si>
    <t>BY 14</t>
  </si>
  <si>
    <t>BY 15</t>
  </si>
  <si>
    <t>CN 01</t>
  </si>
  <si>
    <t>Coburg North</t>
  </si>
  <si>
    <t>CN 02</t>
  </si>
  <si>
    <t>CN 03</t>
  </si>
  <si>
    <t>CN 04</t>
  </si>
  <si>
    <t>CN 05</t>
  </si>
  <si>
    <t>CN 06</t>
  </si>
  <si>
    <t>CN 07</t>
  </si>
  <si>
    <t>CN 08</t>
  </si>
  <si>
    <t>CN 09</t>
  </si>
  <si>
    <t>CN 10</t>
  </si>
  <si>
    <t>CN 11</t>
  </si>
  <si>
    <t>COO11</t>
  </si>
  <si>
    <t>Coolaroo</t>
  </si>
  <si>
    <t>Rural-short</t>
  </si>
  <si>
    <t>COO12</t>
  </si>
  <si>
    <t>COO13</t>
  </si>
  <si>
    <t>COO14</t>
  </si>
  <si>
    <t>COO21</t>
  </si>
  <si>
    <t>COO22</t>
  </si>
  <si>
    <t>CS 02</t>
  </si>
  <si>
    <t>Coburg South</t>
  </si>
  <si>
    <t>CS 03</t>
  </si>
  <si>
    <t>CS 05</t>
  </si>
  <si>
    <t>CS 08</t>
  </si>
  <si>
    <t>CS 09</t>
  </si>
  <si>
    <t>CS 12</t>
  </si>
  <si>
    <t>CS 13</t>
  </si>
  <si>
    <t>EP 02</t>
  </si>
  <si>
    <t>East Preston</t>
  </si>
  <si>
    <t>EP 03</t>
  </si>
  <si>
    <t>EP 04</t>
  </si>
  <si>
    <t>EP 07</t>
  </si>
  <si>
    <t>EP 09</t>
  </si>
  <si>
    <t>EP 11</t>
  </si>
  <si>
    <t>EP 16</t>
  </si>
  <si>
    <t>EP 17</t>
  </si>
  <si>
    <t>EP 18</t>
  </si>
  <si>
    <t>EP 20</t>
  </si>
  <si>
    <t>EP 27</t>
  </si>
  <si>
    <t>EP 34</t>
  </si>
  <si>
    <t>EP 35</t>
  </si>
  <si>
    <t>EP 36</t>
  </si>
  <si>
    <t>EP 37</t>
  </si>
  <si>
    <t>EP 41</t>
  </si>
  <si>
    <t>EP 42</t>
  </si>
  <si>
    <t>ES 11</t>
  </si>
  <si>
    <t>Essendon</t>
  </si>
  <si>
    <t>ES 12</t>
  </si>
  <si>
    <t>ES 13</t>
  </si>
  <si>
    <t>ES 15</t>
  </si>
  <si>
    <t>ES 16</t>
  </si>
  <si>
    <t>ES 21</t>
  </si>
  <si>
    <t>ES 23</t>
  </si>
  <si>
    <t>ES 24</t>
  </si>
  <si>
    <t>ES 25</t>
  </si>
  <si>
    <t>ES 26</t>
  </si>
  <si>
    <t>FE 02</t>
  </si>
  <si>
    <t>Footscray</t>
  </si>
  <si>
    <t>FE 05</t>
  </si>
  <si>
    <t>FE 06</t>
  </si>
  <si>
    <t>FE 08</t>
  </si>
  <si>
    <t>FE 09</t>
  </si>
  <si>
    <t>FF 87</t>
  </si>
  <si>
    <t>Fairfield</t>
  </si>
  <si>
    <t>FF 88</t>
  </si>
  <si>
    <t>FF 89</t>
  </si>
  <si>
    <t>FF 90</t>
  </si>
  <si>
    <t>FF 95</t>
  </si>
  <si>
    <t>FF 96</t>
  </si>
  <si>
    <t>FT 01</t>
  </si>
  <si>
    <t>Flemington</t>
  </si>
  <si>
    <t>FT 02</t>
  </si>
  <si>
    <t>FT 04</t>
  </si>
  <si>
    <t>FT 05</t>
  </si>
  <si>
    <t>FT 06</t>
  </si>
  <si>
    <t>FT 09</t>
  </si>
  <si>
    <t>FT 10</t>
  </si>
  <si>
    <t>FT 13</t>
  </si>
  <si>
    <t>FT 14</t>
  </si>
  <si>
    <t>FT 15</t>
  </si>
  <si>
    <t>FW 04</t>
  </si>
  <si>
    <t>Footscray West</t>
  </si>
  <si>
    <t>FW 05</t>
  </si>
  <si>
    <t>FW 06</t>
  </si>
  <si>
    <t>FW 08</t>
  </si>
  <si>
    <t>FW 09</t>
  </si>
  <si>
    <t>FW 13</t>
  </si>
  <si>
    <t>FW 16</t>
  </si>
  <si>
    <t>FW 17</t>
  </si>
  <si>
    <t>HB 14</t>
  </si>
  <si>
    <t>Heidelberg</t>
  </si>
  <si>
    <t>HB 15</t>
  </si>
  <si>
    <t>HB 22</t>
  </si>
  <si>
    <t>HB 23</t>
  </si>
  <si>
    <t>HB 24</t>
  </si>
  <si>
    <t>HB 31</t>
  </si>
  <si>
    <t>HB 32</t>
  </si>
  <si>
    <t>KLO13</t>
  </si>
  <si>
    <t>Kalkallo</t>
  </si>
  <si>
    <t>KLO21</t>
  </si>
  <si>
    <t>KLO22</t>
  </si>
  <si>
    <t>NH 02</t>
  </si>
  <si>
    <t>North Heidelberg</t>
  </si>
  <si>
    <t>NH 03</t>
  </si>
  <si>
    <t>NH 05</t>
  </si>
  <si>
    <t>NH 08</t>
  </si>
  <si>
    <t>NH 09</t>
  </si>
  <si>
    <t>NH 12</t>
  </si>
  <si>
    <t>NH 13</t>
  </si>
  <si>
    <t>NH 16</t>
  </si>
  <si>
    <t>NH 17</t>
  </si>
  <si>
    <t>NH 20</t>
  </si>
  <si>
    <t>NS 07</t>
  </si>
  <si>
    <t>North Essendon</t>
  </si>
  <si>
    <t>NS 08</t>
  </si>
  <si>
    <t>NS 09</t>
  </si>
  <si>
    <t>NS 11</t>
  </si>
  <si>
    <t>NS 12</t>
  </si>
  <si>
    <t>NS 14</t>
  </si>
  <si>
    <t>NS 15</t>
  </si>
  <si>
    <t>NS 16</t>
  </si>
  <si>
    <t>NS 17</t>
  </si>
  <si>
    <t>NS 18</t>
  </si>
  <si>
    <t>NT 03</t>
  </si>
  <si>
    <t>Newport</t>
  </si>
  <si>
    <t>NT 04</t>
  </si>
  <si>
    <t>NT 08</t>
  </si>
  <si>
    <t>NT 10</t>
  </si>
  <si>
    <t>NT 11</t>
  </si>
  <si>
    <t>NT 15</t>
  </si>
  <si>
    <t>NT 16</t>
  </si>
  <si>
    <t>NT 17</t>
  </si>
  <si>
    <t>P  56</t>
  </si>
  <si>
    <t>Preston</t>
  </si>
  <si>
    <t>P  57</t>
  </si>
  <si>
    <t>P  58</t>
  </si>
  <si>
    <t>P  59</t>
  </si>
  <si>
    <t>P  61</t>
  </si>
  <si>
    <t>P  62</t>
  </si>
  <si>
    <t>P  63</t>
  </si>
  <si>
    <t>P  65</t>
  </si>
  <si>
    <t>P  66</t>
  </si>
  <si>
    <t>PV 12</t>
  </si>
  <si>
    <t>Pascoe Vale</t>
  </si>
  <si>
    <t>PV 13</t>
  </si>
  <si>
    <t>PV 14</t>
  </si>
  <si>
    <t>PV 15</t>
  </si>
  <si>
    <t>PV 21</t>
  </si>
  <si>
    <t>PV 22</t>
  </si>
  <si>
    <t>PV 23</t>
  </si>
  <si>
    <t>PV 24</t>
  </si>
  <si>
    <t>PV 31</t>
  </si>
  <si>
    <t>SA 02</t>
  </si>
  <si>
    <t>St Alban</t>
  </si>
  <si>
    <t>SA 06</t>
  </si>
  <si>
    <t>SA 10</t>
  </si>
  <si>
    <t>SA 12</t>
  </si>
  <si>
    <t>SBY11</t>
  </si>
  <si>
    <t>Sunbury</t>
  </si>
  <si>
    <t>SBY13</t>
  </si>
  <si>
    <t>SBY14</t>
  </si>
  <si>
    <t>SBY31</t>
  </si>
  <si>
    <t>SBY32</t>
  </si>
  <si>
    <t>SBY33</t>
  </si>
  <si>
    <t>SHM11</t>
  </si>
  <si>
    <t>Sydenham</t>
  </si>
  <si>
    <t>SHM12</t>
  </si>
  <si>
    <t>SHM14</t>
  </si>
  <si>
    <t>SHM21</t>
  </si>
  <si>
    <t>SHM24</t>
  </si>
  <si>
    <t>ST 11</t>
  </si>
  <si>
    <t>Somerton</t>
  </si>
  <si>
    <t>ST 12</t>
  </si>
  <si>
    <t>ST 13</t>
  </si>
  <si>
    <t>ST 14</t>
  </si>
  <si>
    <t>ST 21</t>
  </si>
  <si>
    <t>ST 22</t>
  </si>
  <si>
    <t>ST 23</t>
  </si>
  <si>
    <t>ST 24</t>
  </si>
  <si>
    <t>ST 31</t>
  </si>
  <si>
    <t>ST 32</t>
  </si>
  <si>
    <t>ST 33</t>
  </si>
  <si>
    <t>ST 34</t>
  </si>
  <si>
    <t>TH 11</t>
  </si>
  <si>
    <t>Tottenham</t>
  </si>
  <si>
    <t>TH 12</t>
  </si>
  <si>
    <t>TH 13</t>
  </si>
  <si>
    <t>TH 14</t>
  </si>
  <si>
    <t>TH 21</t>
  </si>
  <si>
    <t>TH 22</t>
  </si>
  <si>
    <t>TH 23</t>
  </si>
  <si>
    <t>TH 24</t>
  </si>
  <si>
    <t>TT 03</t>
  </si>
  <si>
    <t>Thomastown</t>
  </si>
  <si>
    <t>TT 08</t>
  </si>
  <si>
    <t>TT 10</t>
  </si>
  <si>
    <t>TT 11</t>
  </si>
  <si>
    <t>WT 04</t>
  </si>
  <si>
    <t>Watsonia</t>
  </si>
  <si>
    <t>YVE10</t>
  </si>
  <si>
    <t>Yarraville</t>
  </si>
  <si>
    <t>YVE11</t>
  </si>
  <si>
    <t>YVE12</t>
  </si>
  <si>
    <t>YVE14</t>
  </si>
  <si>
    <t>YVE15</t>
  </si>
  <si>
    <t>YVE21</t>
  </si>
  <si>
    <t>YVE22</t>
  </si>
  <si>
    <t>YVE23</t>
  </si>
  <si>
    <t>YVE24</t>
  </si>
  <si>
    <t>YVE25</t>
  </si>
  <si>
    <t>Calls to call centre fault line is equal to 94,363</t>
  </si>
  <si>
    <t>The equation originally in cell H53 linked to Number of calls received in 1b. STPIS Customer Service Cell D11</t>
  </si>
  <si>
    <t>JEN</t>
  </si>
  <si>
    <t>567 Collins Street</t>
  </si>
  <si>
    <t>Melbourne</t>
  </si>
  <si>
    <t xml:space="preserve">VIC </t>
  </si>
  <si>
    <t>VIC</t>
  </si>
  <si>
    <t>Robert McMillan</t>
  </si>
  <si>
    <t>03 9173 7000</t>
  </si>
  <si>
    <t>robert.mcmillan@jemena.com.au</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</si>
</sst>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_(&quot;$&quot;* #,##0.00_);_(&quot;$&quot;* \(#,##0.00\);_(&quot;$&quot;* &quot;-&quot;??_);_(@_)"/>
    <numFmt numFmtId="165" formatCode="_(* #,##0.00_);_(* \(#,##0.00\);_(* &quot;-&quot;??_);_(@_)"/>
    <numFmt numFmtId="166" formatCode="_(* #,##0_);_(* \(#,##0\);_(* &quot;-&quot;?_);_(@_)"/>
    <numFmt numFmtId="167" formatCode="_(* #,##0_);_(* \(#,##0\);_(* &quot;-&quot;_);_(@_)"/>
    <numFmt numFmtId="168" formatCode="#,##0.0000"/>
  </numFmts>
  <fonts count="7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8"/>
      <name val="Arial"/>
      <family val="2"/>
    </font>
    <font>
      <b/>
      <sz val="14"/>
      <color indexed="51"/>
      <name val="Arial"/>
      <family val="2"/>
    </font>
    <font>
      <b/>
      <sz val="14"/>
      <name val="Arial"/>
      <family val="2"/>
    </font>
    <font>
      <sz val="10"/>
      <color indexed="9"/>
      <name val="Arial"/>
      <family val="2"/>
    </font>
    <font>
      <sz val="8"/>
      <name val="Arial"/>
      <family val="2"/>
    </font>
    <font>
      <sz val="18"/>
      <name val="Arial"/>
      <family val="2"/>
    </font>
    <font>
      <b/>
      <sz val="18"/>
      <color indexed="62"/>
      <name val="Arial Black"/>
      <family val="2"/>
    </font>
    <font>
      <b/>
      <sz val="18"/>
      <color indexed="62"/>
      <name val="Arial"/>
      <family val="2"/>
    </font>
    <font>
      <sz val="18"/>
      <color indexed="62"/>
      <name val="Arial"/>
      <family val="2"/>
    </font>
    <font>
      <u/>
      <sz val="18"/>
      <color indexed="12"/>
      <name val="Arial"/>
      <family val="2"/>
    </font>
    <font>
      <b/>
      <sz val="10"/>
      <color indexed="62"/>
      <name val="Arial"/>
      <family val="2"/>
    </font>
    <font>
      <b/>
      <sz val="12"/>
      <color indexed="8"/>
      <name val="Arial"/>
      <family val="2"/>
    </font>
    <font>
      <sz val="12"/>
      <name val="Arial"/>
      <family val="2"/>
    </font>
    <font>
      <sz val="10"/>
      <color indexed="8"/>
      <name val="Arial"/>
      <family val="2"/>
    </font>
    <font>
      <b/>
      <sz val="10"/>
      <color indexed="9"/>
      <name val="Arial"/>
      <family val="2"/>
    </font>
    <font>
      <sz val="10"/>
      <color indexed="9"/>
      <name val="Arial"/>
      <family val="2"/>
    </font>
    <font>
      <sz val="12"/>
      <color indexed="51"/>
      <name val="Arial"/>
      <family val="2"/>
    </font>
    <font>
      <sz val="12"/>
      <color indexed="9"/>
      <name val="Arial"/>
      <family val="2"/>
    </font>
    <font>
      <b/>
      <sz val="12"/>
      <color indexed="9"/>
      <name val="Arial"/>
      <family val="2"/>
    </font>
    <font>
      <b/>
      <sz val="10"/>
      <color indexed="47"/>
      <name val="Arial"/>
      <family val="2"/>
    </font>
    <font>
      <sz val="16"/>
      <color indexed="9"/>
      <name val="Arial"/>
      <family val="2"/>
    </font>
    <font>
      <sz val="10"/>
      <color indexed="10"/>
      <name val="Arial"/>
      <family val="2"/>
    </font>
    <font>
      <sz val="10"/>
      <name val="Verdana"/>
      <family val="2"/>
    </font>
    <font>
      <sz val="10"/>
      <name val="Verdana"/>
      <family val="2"/>
    </font>
    <font>
      <sz val="10"/>
      <color theme="0"/>
      <name val="Arial"/>
      <family val="2"/>
    </font>
    <font>
      <sz val="10"/>
      <name val="Arial"/>
      <family val="2"/>
    </font>
    <font>
      <sz val="10"/>
      <name val="Arial"/>
      <family val="2"/>
    </font>
    <font>
      <sz val="14"/>
      <name val="Arial Black"/>
      <family val="2"/>
    </font>
    <font>
      <b/>
      <sz val="14"/>
      <name val="Arial Black"/>
      <family val="2"/>
    </font>
    <font>
      <sz val="16"/>
      <name val="Arial Black"/>
      <family val="2"/>
    </font>
    <font>
      <b/>
      <sz val="16"/>
      <name val="Arial Black"/>
      <family val="2"/>
    </font>
    <font>
      <b/>
      <sz val="10"/>
      <name val="Arial Black"/>
      <family val="2"/>
    </font>
    <font>
      <b/>
      <sz val="16"/>
      <color theme="0"/>
      <name val="Arial"/>
      <family val="2"/>
    </font>
    <font>
      <sz val="10"/>
      <color theme="0" tint="-0.14999847407452621"/>
      <name val="Arial"/>
      <family val="2"/>
    </font>
    <font>
      <u/>
      <sz val="11"/>
      <color theme="10"/>
      <name val="Calibri"/>
      <family val="2"/>
    </font>
    <font>
      <b/>
      <vertAlign val="superscript"/>
      <sz val="8"/>
      <color indexed="9"/>
      <name val="Arial"/>
      <family val="2"/>
    </font>
    <font>
      <b/>
      <sz val="10"/>
      <color theme="0"/>
      <name val="Arial"/>
      <family val="2"/>
    </font>
    <font>
      <sz val="10"/>
      <color rgb="FF000000"/>
      <name val="Arial"/>
      <family val="2"/>
    </font>
    <font>
      <b/>
      <sz val="14"/>
      <color indexed="9"/>
      <name val="Arial"/>
      <family val="2"/>
    </font>
    <font>
      <sz val="10"/>
      <color rgb="FFFF0000"/>
      <name val="Arial"/>
      <family val="2"/>
    </font>
    <font>
      <sz val="10"/>
      <name val="Calibri"/>
      <family val="2"/>
    </font>
    <font>
      <sz val="10"/>
      <name val="Symbol"/>
      <family val="1"/>
      <charset val="2"/>
    </font>
    <font>
      <sz val="7"/>
      <name val="Times New Roman"/>
      <family val="1"/>
    </font>
    <font>
      <sz val="10"/>
      <name val="Arial"/>
    </font>
  </fonts>
  <fills count="32">
    <fill>
      <patternFill patternType="none"/>
    </fill>
    <fill>
      <patternFill patternType="gray125"/>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42"/>
        <bgColor indexed="64"/>
      </patternFill>
    </fill>
    <fill>
      <patternFill patternType="solid">
        <fgColor indexed="26"/>
        <bgColor indexed="64"/>
      </patternFill>
    </fill>
    <fill>
      <patternFill patternType="solid">
        <fgColor indexed="62"/>
        <bgColor indexed="64"/>
      </patternFill>
    </fill>
    <fill>
      <patternFill patternType="solid">
        <fgColor indexed="43"/>
        <bgColor indexed="64"/>
      </patternFill>
    </fill>
    <fill>
      <patternFill patternType="solid">
        <fgColor indexed="63"/>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D581"/>
        <bgColor indexed="64"/>
      </patternFill>
    </fill>
    <fill>
      <patternFill patternType="solid">
        <fgColor rgb="FF333399"/>
        <bgColor indexed="64"/>
      </patternFill>
    </fill>
    <fill>
      <patternFill patternType="solid">
        <fgColor rgb="FFFFFFFF"/>
        <bgColor indexed="64"/>
      </patternFill>
    </fill>
    <fill>
      <patternFill patternType="solid">
        <fgColor rgb="FFFABF8F"/>
        <bgColor indexed="64"/>
      </patternFill>
    </fill>
    <fill>
      <patternFill patternType="solid">
        <fgColor rgb="FFB2A1C7"/>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2"/>
      </left>
      <right/>
      <top style="medium">
        <color indexed="62"/>
      </top>
      <bottom/>
      <diagonal/>
    </border>
    <border>
      <left/>
      <right/>
      <top style="medium">
        <color indexed="62"/>
      </top>
      <bottom/>
      <diagonal/>
    </border>
    <border>
      <left/>
      <right style="medium">
        <color indexed="62"/>
      </right>
      <top style="medium">
        <color indexed="62"/>
      </top>
      <bottom/>
      <diagonal/>
    </border>
    <border>
      <left style="medium">
        <color indexed="62"/>
      </left>
      <right/>
      <top/>
      <bottom/>
      <diagonal/>
    </border>
    <border>
      <left/>
      <right style="medium">
        <color indexed="62"/>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2"/>
      </left>
      <right/>
      <top/>
      <bottom style="medium">
        <color indexed="62"/>
      </bottom>
      <diagonal/>
    </border>
    <border>
      <left/>
      <right/>
      <top/>
      <bottom style="medium">
        <color indexed="62"/>
      </bottom>
      <diagonal/>
    </border>
    <border>
      <left/>
      <right style="medium">
        <color indexed="62"/>
      </right>
      <top/>
      <bottom style="medium">
        <color indexed="62"/>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s>
  <cellStyleXfs count="157">
    <xf numFmtId="0" fontId="0" fillId="2"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167" fontId="8" fillId="15" borderId="0" applyNumberFormat="0" applyFont="0" applyBorder="0" applyAlignment="0">
      <alignment horizontal="right"/>
    </xf>
    <xf numFmtId="0" fontId="9" fillId="6" borderId="1" applyNumberFormat="0" applyAlignment="0" applyProtection="0"/>
    <xf numFmtId="0" fontId="10" fillId="16" borderId="2" applyNumberFormat="0" applyAlignment="0" applyProtection="0"/>
    <xf numFmtId="0" fontId="11" fillId="0" borderId="0" applyNumberFormat="0" applyFill="0" applyBorder="0" applyAlignment="0" applyProtection="0"/>
    <xf numFmtId="0" fontId="12" fillId="17"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alignment vertical="top"/>
      <protection locked="0"/>
    </xf>
    <xf numFmtId="0" fontId="17" fillId="4" borderId="1" applyNumberFormat="0" applyAlignment="0" applyProtection="0"/>
    <xf numFmtId="167" fontId="4" fillId="18" borderId="0" applyFont="0" applyBorder="0" applyAlignment="0">
      <alignment horizontal="right"/>
      <protection locked="0"/>
    </xf>
    <xf numFmtId="166" fontId="8" fillId="19" borderId="0" applyFont="0" applyBorder="0">
      <alignment horizontal="right"/>
      <protection locked="0"/>
    </xf>
    <xf numFmtId="167" fontId="8" fillId="20" borderId="0" applyFont="0" applyBorder="0">
      <alignment horizontal="right"/>
      <protection locked="0"/>
    </xf>
    <xf numFmtId="0" fontId="18" fillId="0" borderId="6" applyNumberFormat="0" applyFill="0" applyAlignment="0" applyProtection="0"/>
    <xf numFmtId="0" fontId="19" fillId="7" borderId="0" applyNumberFormat="0" applyBorder="0" applyAlignment="0" applyProtection="0"/>
    <xf numFmtId="0" fontId="4" fillId="2" borderId="0"/>
    <xf numFmtId="0" fontId="4" fillId="2" borderId="0"/>
    <xf numFmtId="0" fontId="4" fillId="2" borderId="0"/>
    <xf numFmtId="0" fontId="4" fillId="2" borderId="0"/>
    <xf numFmtId="0" fontId="4" fillId="2" borderId="0"/>
    <xf numFmtId="0" fontId="4" fillId="2" borderId="0"/>
    <xf numFmtId="0" fontId="4" fillId="0" borderId="0"/>
    <xf numFmtId="0" fontId="4" fillId="0" borderId="0"/>
    <xf numFmtId="0" fontId="8" fillId="5" borderId="7" applyNumberFormat="0" applyFont="0" applyAlignment="0" applyProtection="0"/>
    <xf numFmtId="0" fontId="20" fillId="6" borderId="8" applyNumberFormat="0" applyAlignment="0" applyProtection="0"/>
    <xf numFmtId="0" fontId="4" fillId="0" borderId="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165" fontId="52" fillId="0" borderId="0" applyFont="0" applyFill="0" applyBorder="0" applyAlignment="0" applyProtection="0"/>
    <xf numFmtId="0" fontId="53" fillId="0" borderId="0"/>
    <xf numFmtId="164" fontId="55" fillId="0" borderId="0" applyFont="0" applyFill="0" applyBorder="0" applyAlignment="0" applyProtection="0"/>
    <xf numFmtId="167" fontId="4" fillId="15" borderId="0" applyNumberFormat="0" applyFont="0" applyBorder="0" applyAlignment="0">
      <alignment horizontal="right"/>
    </xf>
    <xf numFmtId="166" fontId="4" fillId="19" borderId="0" applyFont="0" applyBorder="0">
      <alignment horizontal="right"/>
      <protection locked="0"/>
    </xf>
    <xf numFmtId="167" fontId="4" fillId="20" borderId="0" applyFont="0" applyBorder="0">
      <alignment horizontal="right"/>
      <protection locked="0"/>
    </xf>
    <xf numFmtId="0" fontId="4" fillId="5" borderId="7" applyNumberFormat="0" applyFont="0" applyAlignment="0" applyProtection="0"/>
    <xf numFmtId="0" fontId="52" fillId="0" borderId="0"/>
    <xf numFmtId="0" fontId="4" fillId="2" borderId="0"/>
    <xf numFmtId="0" fontId="4" fillId="2" borderId="0"/>
    <xf numFmtId="0" fontId="4" fillId="0" borderId="0"/>
    <xf numFmtId="0" fontId="4" fillId="2"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167" fontId="4" fillId="15" borderId="0" applyNumberFormat="0" applyFont="0" applyBorder="0" applyAlignment="0">
      <alignment horizontal="right"/>
    </xf>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16" fillId="0" borderId="0" applyNumberFormat="0" applyFill="0" applyBorder="0" applyAlignment="0" applyProtection="0">
      <alignment vertical="top"/>
      <protection locked="0"/>
    </xf>
    <xf numFmtId="167" fontId="4" fillId="18" borderId="0" applyFont="0" applyBorder="0" applyAlignment="0">
      <alignment horizontal="right"/>
      <protection locked="0"/>
    </xf>
    <xf numFmtId="167" fontId="4" fillId="18" borderId="0" applyFont="0" applyBorder="0" applyAlignment="0">
      <alignment horizontal="right"/>
      <protection locked="0"/>
    </xf>
    <xf numFmtId="167" fontId="4" fillId="18" borderId="0" applyFont="0" applyBorder="0" applyAlignment="0">
      <alignment horizontal="right"/>
      <protection locked="0"/>
    </xf>
    <xf numFmtId="167" fontId="4" fillId="18" borderId="0" applyFont="0" applyBorder="0" applyAlignment="0">
      <alignment horizontal="right"/>
      <protection locked="0"/>
    </xf>
    <xf numFmtId="166" fontId="4" fillId="19" borderId="0" applyFont="0" applyBorder="0">
      <alignment horizontal="right"/>
      <protection locked="0"/>
    </xf>
    <xf numFmtId="167" fontId="4" fillId="20" borderId="0" applyFont="0" applyBorder="0">
      <alignment horizontal="right"/>
      <protection locked="0"/>
    </xf>
    <xf numFmtId="0" fontId="4" fillId="0" borderId="0"/>
    <xf numFmtId="0" fontId="4" fillId="0" borderId="0"/>
    <xf numFmtId="0" fontId="4" fillId="0" borderId="0"/>
    <xf numFmtId="0" fontId="52" fillId="0" borderId="0"/>
    <xf numFmtId="0" fontId="4" fillId="0" borderId="0"/>
    <xf numFmtId="0" fontId="4" fillId="2" borderId="0"/>
    <xf numFmtId="0" fontId="4" fillId="0" borderId="0"/>
    <xf numFmtId="0" fontId="4" fillId="2" borderId="0"/>
    <xf numFmtId="0" fontId="4" fillId="5" borderId="7"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2" borderId="0"/>
    <xf numFmtId="0" fontId="4" fillId="0" borderId="0"/>
    <xf numFmtId="165" fontId="4" fillId="0" borderId="0" applyFont="0" applyFill="0" applyBorder="0" applyAlignment="0" applyProtection="0"/>
    <xf numFmtId="165" fontId="4" fillId="0" borderId="0" applyFont="0" applyFill="0" applyBorder="0" applyAlignment="0" applyProtection="0"/>
    <xf numFmtId="167" fontId="4" fillId="18" borderId="0" applyFont="0" applyBorder="0" applyAlignment="0">
      <alignment horizontal="right"/>
      <protection locked="0"/>
    </xf>
    <xf numFmtId="167" fontId="4" fillId="18" borderId="0" applyFont="0" applyBorder="0" applyAlignment="0">
      <alignment horizontal="right"/>
      <protection locked="0"/>
    </xf>
    <xf numFmtId="167" fontId="4" fillId="18" borderId="0" applyFont="0" applyBorder="0" applyAlignment="0">
      <alignment horizontal="right"/>
      <protection locked="0"/>
    </xf>
    <xf numFmtId="0" fontId="4" fillId="2" borderId="0"/>
    <xf numFmtId="0" fontId="4" fillId="0" borderId="0"/>
    <xf numFmtId="0" fontId="4" fillId="2"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6" borderId="1" applyNumberFormat="0" applyAlignment="0" applyProtection="0"/>
    <xf numFmtId="165" fontId="4" fillId="0" borderId="0" applyFont="0" applyFill="0" applyBorder="0" applyAlignment="0" applyProtection="0"/>
    <xf numFmtId="0" fontId="17" fillId="4" borderId="1" applyNumberFormat="0" applyAlignment="0" applyProtection="0"/>
    <xf numFmtId="0" fontId="64"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3" fillId="0" borderId="0"/>
    <xf numFmtId="0" fontId="4" fillId="0" borderId="0"/>
    <xf numFmtId="0" fontId="4" fillId="0" borderId="0"/>
    <xf numFmtId="0" fontId="4" fillId="5" borderId="7" applyNumberFormat="0" applyFont="0" applyAlignment="0" applyProtection="0"/>
    <xf numFmtId="0" fontId="4" fillId="5" borderId="7" applyNumberFormat="0" applyFont="0" applyAlignment="0" applyProtection="0"/>
    <xf numFmtId="0" fontId="4" fillId="0" borderId="0"/>
    <xf numFmtId="0" fontId="20" fillId="6" borderId="8" applyNumberFormat="0" applyAlignment="0" applyProtection="0"/>
    <xf numFmtId="0" fontId="4" fillId="0" borderId="0"/>
    <xf numFmtId="0" fontId="22" fillId="0" borderId="9" applyNumberFormat="0" applyFill="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167" fontId="56" fillId="18" borderId="0" applyFont="0" applyBorder="0" applyAlignment="0">
      <alignment horizontal="right"/>
      <protection locked="0"/>
    </xf>
    <xf numFmtId="43" fontId="4" fillId="0" borderId="0" applyFont="0" applyFill="0" applyBorder="0" applyAlignment="0" applyProtection="0"/>
    <xf numFmtId="43" fontId="4" fillId="0" borderId="0" applyFont="0" applyFill="0" applyBorder="0" applyAlignment="0" applyProtection="0"/>
    <xf numFmtId="0" fontId="56" fillId="0" borderId="0"/>
    <xf numFmtId="0" fontId="56" fillId="0" borderId="0"/>
    <xf numFmtId="167" fontId="4" fillId="18" borderId="0" applyFont="0" applyBorder="0" applyAlignment="0">
      <alignment horizontal="right"/>
      <protection locked="0"/>
    </xf>
    <xf numFmtId="0" fontId="4" fillId="0" borderId="0"/>
    <xf numFmtId="0" fontId="4" fillId="0" borderId="0"/>
    <xf numFmtId="0" fontId="4" fillId="2" borderId="0"/>
    <xf numFmtId="0" fontId="2" fillId="0" borderId="0"/>
    <xf numFmtId="0" fontId="1" fillId="0" borderId="0"/>
    <xf numFmtId="9" fontId="73" fillId="0" borderId="0" applyFont="0" applyFill="0" applyBorder="0" applyAlignment="0" applyProtection="0"/>
  </cellStyleXfs>
  <cellXfs count="399">
    <xf numFmtId="0" fontId="0" fillId="2" borderId="0" xfId="0"/>
    <xf numFmtId="0" fontId="25" fillId="2" borderId="0" xfId="45" applyFont="1"/>
    <xf numFmtId="0" fontId="4" fillId="2" borderId="0" xfId="45"/>
    <xf numFmtId="0" fontId="26" fillId="2" borderId="0" xfId="45" applyFont="1"/>
    <xf numFmtId="0" fontId="28" fillId="21" borderId="10" xfId="45" applyFont="1" applyFill="1" applyBorder="1" applyAlignment="1" applyProtection="1">
      <protection locked="0"/>
    </xf>
    <xf numFmtId="0" fontId="29" fillId="21" borderId="0" xfId="45" applyFont="1" applyFill="1" applyBorder="1" applyAlignment="1"/>
    <xf numFmtId="0" fontId="29" fillId="21" borderId="11" xfId="45" applyFont="1" applyFill="1" applyBorder="1" applyAlignment="1"/>
    <xf numFmtId="2" fontId="30" fillId="2" borderId="0" xfId="45" applyNumberFormat="1" applyFont="1" applyBorder="1" applyAlignment="1" applyProtection="1">
      <alignment horizontal="left"/>
    </xf>
    <xf numFmtId="0" fontId="24" fillId="2" borderId="0" xfId="45" applyFont="1" applyAlignment="1" applyProtection="1">
      <protection locked="0"/>
    </xf>
    <xf numFmtId="0" fontId="24" fillId="2" borderId="0" xfId="45" applyFont="1" applyProtection="1">
      <protection locked="0"/>
    </xf>
    <xf numFmtId="0" fontId="30" fillId="2" borderId="0" xfId="45" applyFont="1"/>
    <xf numFmtId="0" fontId="4" fillId="2" borderId="0" xfId="45" applyAlignment="1"/>
    <xf numFmtId="0" fontId="31" fillId="21" borderId="12" xfId="45" applyFont="1" applyFill="1" applyBorder="1"/>
    <xf numFmtId="0" fontId="32" fillId="21" borderId="12" xfId="45" applyFont="1" applyFill="1" applyBorder="1"/>
    <xf numFmtId="0" fontId="32" fillId="2" borderId="0" xfId="45" applyFont="1"/>
    <xf numFmtId="0" fontId="31" fillId="21" borderId="13" xfId="45" applyFont="1" applyFill="1" applyBorder="1"/>
    <xf numFmtId="0" fontId="32" fillId="21" borderId="14" xfId="45" applyFont="1" applyFill="1" applyBorder="1"/>
    <xf numFmtId="0" fontId="29" fillId="21" borderId="15" xfId="0" applyFont="1" applyFill="1" applyBorder="1" applyAlignment="1">
      <alignment horizontal="left" indent="1"/>
    </xf>
    <xf numFmtId="0" fontId="8" fillId="21" borderId="16" xfId="0" applyFont="1" applyFill="1" applyBorder="1" applyAlignment="1"/>
    <xf numFmtId="0" fontId="8" fillId="21" borderId="16" xfId="0" applyFont="1" applyFill="1" applyBorder="1"/>
    <xf numFmtId="0" fontId="8" fillId="21" borderId="17" xfId="0" applyFont="1" applyFill="1" applyBorder="1"/>
    <xf numFmtId="0" fontId="28" fillId="21" borderId="10" xfId="0" applyFont="1" applyFill="1" applyBorder="1" applyAlignment="1">
      <alignment horizontal="left" indent="1"/>
    </xf>
    <xf numFmtId="0" fontId="33" fillId="21" borderId="0" xfId="0" applyFont="1" applyFill="1" applyBorder="1" applyAlignment="1">
      <alignment horizontal="right" indent="1"/>
    </xf>
    <xf numFmtId="0" fontId="33" fillId="21" borderId="11" xfId="0" applyFont="1" applyFill="1" applyBorder="1" applyAlignment="1" applyProtection="1">
      <protection locked="0"/>
    </xf>
    <xf numFmtId="0" fontId="33" fillId="21" borderId="0" xfId="0" applyFont="1" applyFill="1" applyBorder="1"/>
    <xf numFmtId="0" fontId="8" fillId="21" borderId="0" xfId="0" applyFont="1" applyFill="1" applyBorder="1"/>
    <xf numFmtId="0" fontId="8" fillId="21" borderId="11" xfId="0" applyFont="1" applyFill="1" applyBorder="1" applyProtection="1">
      <protection locked="0"/>
    </xf>
    <xf numFmtId="0" fontId="8" fillId="21" borderId="11" xfId="0" applyFont="1" applyFill="1" applyBorder="1"/>
    <xf numFmtId="0" fontId="8" fillId="21" borderId="11" xfId="0" applyFont="1" applyFill="1" applyBorder="1" applyAlignment="1" applyProtection="1">
      <protection locked="0"/>
    </xf>
    <xf numFmtId="0" fontId="29" fillId="21" borderId="10" xfId="0" applyFont="1" applyFill="1" applyBorder="1" applyAlignment="1">
      <alignment horizontal="left" indent="1"/>
    </xf>
    <xf numFmtId="0" fontId="29" fillId="21" borderId="19" xfId="0" applyFont="1" applyFill="1" applyBorder="1" applyAlignment="1">
      <alignment horizontal="left" indent="1"/>
    </xf>
    <xf numFmtId="0" fontId="8" fillId="21" borderId="20" xfId="0" applyFont="1" applyFill="1" applyBorder="1" applyAlignment="1"/>
    <xf numFmtId="0" fontId="8" fillId="21" borderId="20" xfId="0" applyFont="1" applyFill="1" applyBorder="1"/>
    <xf numFmtId="0" fontId="8" fillId="21" borderId="21" xfId="0" applyFont="1" applyFill="1" applyBorder="1"/>
    <xf numFmtId="0" fontId="35" fillId="2" borderId="0" xfId="42" applyFont="1"/>
    <xf numFmtId="0" fontId="35" fillId="2" borderId="0" xfId="42" applyFont="1" applyFill="1" applyBorder="1"/>
    <xf numFmtId="0" fontId="35" fillId="2" borderId="0" xfId="42" applyFont="1" applyFill="1"/>
    <xf numFmtId="0" fontId="4" fillId="2" borderId="0" xfId="48" applyFill="1"/>
    <xf numFmtId="0" fontId="27" fillId="2" borderId="0" xfId="0" applyFont="1"/>
    <xf numFmtId="0" fontId="25" fillId="2" borderId="0" xfId="0" applyFont="1"/>
    <xf numFmtId="0" fontId="25" fillId="2" borderId="0" xfId="0" applyFont="1" applyAlignment="1">
      <alignment horizontal="left"/>
    </xf>
    <xf numFmtId="0" fontId="0" fillId="15" borderId="12" xfId="0" applyFill="1" applyBorder="1"/>
    <xf numFmtId="0" fontId="0" fillId="21" borderId="12" xfId="0" applyFill="1" applyBorder="1"/>
    <xf numFmtId="0" fontId="25" fillId="2" borderId="0" xfId="46" applyFont="1"/>
    <xf numFmtId="0" fontId="4" fillId="2" borderId="0" xfId="46"/>
    <xf numFmtId="0" fontId="25" fillId="2" borderId="0" xfId="46" applyFont="1" applyAlignment="1">
      <alignment horizontal="left"/>
    </xf>
    <xf numFmtId="0" fontId="27" fillId="2" borderId="0" xfId="46" applyFont="1"/>
    <xf numFmtId="0" fontId="8" fillId="2" borderId="0" xfId="46" applyFont="1"/>
    <xf numFmtId="0" fontId="50" fillId="21" borderId="12" xfId="46" applyFont="1" applyFill="1" applyBorder="1" applyAlignment="1">
      <alignment vertical="center" wrapText="1"/>
    </xf>
    <xf numFmtId="0" fontId="48" fillId="21" borderId="27" xfId="46" applyFont="1" applyFill="1" applyBorder="1" applyAlignment="1">
      <alignment vertical="center" wrapText="1"/>
    </xf>
    <xf numFmtId="0" fontId="47" fillId="21" borderId="12" xfId="46" applyFont="1" applyFill="1" applyBorder="1" applyAlignment="1">
      <alignment horizontal="center" vertical="center" wrapText="1"/>
    </xf>
    <xf numFmtId="0" fontId="47" fillId="21" borderId="28" xfId="46" applyFont="1" applyFill="1" applyBorder="1" applyAlignment="1">
      <alignment horizontal="center" vertical="center" wrapText="1"/>
    </xf>
    <xf numFmtId="0" fontId="46" fillId="21" borderId="27" xfId="46" applyFont="1" applyFill="1" applyBorder="1" applyAlignment="1">
      <alignment vertical="center" wrapText="1"/>
    </xf>
    <xf numFmtId="0" fontId="47" fillId="21" borderId="12" xfId="46" applyFont="1" applyFill="1" applyBorder="1" applyAlignment="1">
      <alignment horizontal="right" vertical="center" wrapText="1"/>
    </xf>
    <xf numFmtId="0" fontId="8" fillId="0" borderId="0" xfId="46" applyFont="1" applyFill="1" applyBorder="1"/>
    <xf numFmtId="0" fontId="8" fillId="2" borderId="29" xfId="46" applyFont="1" applyFill="1" applyBorder="1" applyAlignment="1">
      <alignment horizontal="right" vertical="center" wrapText="1"/>
    </xf>
    <xf numFmtId="0" fontId="8" fillId="2" borderId="0" xfId="46" applyFont="1" applyFill="1" applyBorder="1" applyAlignment="1">
      <alignment horizontal="right" vertical="center" wrapText="1"/>
    </xf>
    <xf numFmtId="0" fontId="29" fillId="0" borderId="30" xfId="46" applyFont="1" applyFill="1" applyBorder="1" applyAlignment="1">
      <alignment horizontal="right" vertical="center" wrapText="1"/>
    </xf>
    <xf numFmtId="0" fontId="8" fillId="2" borderId="30" xfId="46" applyFont="1" applyFill="1" applyBorder="1" applyAlignment="1">
      <alignment horizontal="right" vertical="center" wrapText="1"/>
    </xf>
    <xf numFmtId="0" fontId="29" fillId="2" borderId="0" xfId="46" applyFont="1" applyFill="1" applyBorder="1" applyAlignment="1">
      <alignment horizontal="right" vertical="center" wrapText="1"/>
    </xf>
    <xf numFmtId="0" fontId="33" fillId="2" borderId="0" xfId="46" applyFont="1"/>
    <xf numFmtId="0" fontId="44" fillId="21" borderId="12" xfId="46" applyFont="1" applyFill="1" applyBorder="1" applyAlignment="1">
      <alignment horizontal="center" vertical="center" wrapText="1"/>
    </xf>
    <xf numFmtId="0" fontId="33" fillId="2" borderId="29" xfId="46" applyFont="1" applyFill="1" applyBorder="1" applyAlignment="1">
      <alignment horizontal="right" vertical="center" wrapText="1"/>
    </xf>
    <xf numFmtId="0" fontId="8" fillId="2" borderId="29" xfId="46" applyFont="1" applyFill="1" applyBorder="1" applyAlignment="1">
      <alignment horizontal="center" vertical="center" wrapText="1"/>
    </xf>
    <xf numFmtId="0" fontId="25" fillId="2" borderId="0" xfId="46" applyFont="1" applyFill="1"/>
    <xf numFmtId="0" fontId="4" fillId="2" borderId="0" xfId="48" applyFill="1" applyAlignment="1"/>
    <xf numFmtId="0" fontId="4" fillId="2" borderId="0" xfId="44"/>
    <xf numFmtId="0" fontId="26" fillId="2" borderId="0" xfId="48" applyFont="1" applyFill="1" applyAlignment="1"/>
    <xf numFmtId="0" fontId="44" fillId="21" borderId="12" xfId="44" applyFont="1" applyFill="1" applyBorder="1" applyAlignment="1">
      <alignment horizontal="center" vertical="center" wrapText="1"/>
    </xf>
    <xf numFmtId="0" fontId="8" fillId="20" borderId="12" xfId="44" applyFont="1" applyFill="1" applyBorder="1" applyAlignment="1">
      <alignment horizontal="right" vertical="center" wrapText="1"/>
    </xf>
    <xf numFmtId="0" fontId="8" fillId="20" borderId="18" xfId="44" applyFont="1" applyFill="1" applyBorder="1" applyAlignment="1">
      <alignment horizontal="center" wrapText="1"/>
    </xf>
    <xf numFmtId="0" fontId="0" fillId="22" borderId="12" xfId="0" applyFill="1" applyBorder="1"/>
    <xf numFmtId="0" fontId="0" fillId="2" borderId="0" xfId="0" applyAlignment="1">
      <alignment wrapText="1"/>
    </xf>
    <xf numFmtId="0" fontId="32" fillId="2" borderId="0" xfId="46" applyFont="1"/>
    <xf numFmtId="0" fontId="25" fillId="2" borderId="0" xfId="0" applyFont="1" applyAlignment="1">
      <alignment horizontal="left" vertical="center"/>
    </xf>
    <xf numFmtId="0" fontId="0" fillId="2" borderId="0" xfId="0" applyAlignment="1"/>
    <xf numFmtId="0" fontId="32" fillId="2" borderId="0" xfId="0" applyFont="1"/>
    <xf numFmtId="0" fontId="0" fillId="2" borderId="0" xfId="0"/>
    <xf numFmtId="0" fontId="27" fillId="2" borderId="0" xfId="0" applyFont="1" applyAlignment="1">
      <alignment horizontal="left"/>
    </xf>
    <xf numFmtId="0" fontId="8" fillId="20" borderId="28" xfId="44" applyFont="1" applyFill="1" applyBorder="1" applyAlignment="1">
      <alignment horizontal="center" vertical="center" wrapText="1"/>
    </xf>
    <xf numFmtId="0" fontId="27" fillId="2" borderId="0" xfId="48" applyFont="1" applyFill="1" applyAlignment="1">
      <alignment horizontal="left"/>
    </xf>
    <xf numFmtId="0" fontId="44" fillId="21" borderId="13" xfId="44" applyFont="1" applyFill="1" applyBorder="1" applyAlignment="1">
      <alignment horizontal="center" vertical="center" wrapText="1"/>
    </xf>
    <xf numFmtId="0" fontId="44" fillId="21" borderId="12" xfId="0" applyFont="1" applyFill="1" applyBorder="1" applyAlignment="1">
      <alignment horizontal="center" vertical="center" wrapText="1"/>
    </xf>
    <xf numFmtId="0" fontId="41" fillId="2" borderId="0" xfId="48" applyFont="1" applyFill="1" applyBorder="1" applyAlignment="1">
      <alignment horizontal="left" vertical="center"/>
    </xf>
    <xf numFmtId="0" fontId="47" fillId="21" borderId="12" xfId="46" applyFont="1" applyFill="1" applyBorder="1"/>
    <xf numFmtId="0" fontId="35" fillId="2" borderId="0" xfId="46" applyFont="1"/>
    <xf numFmtId="14" fontId="33" fillId="21" borderId="12" xfId="0" applyNumberFormat="1" applyFont="1" applyFill="1" applyBorder="1"/>
    <xf numFmtId="0" fontId="8" fillId="2" borderId="0" xfId="44" applyFont="1"/>
    <xf numFmtId="14" fontId="25" fillId="2" borderId="0" xfId="47" applyNumberFormat="1" applyFont="1"/>
    <xf numFmtId="14" fontId="25" fillId="2" borderId="0" xfId="44" applyNumberFormat="1" applyFont="1" applyFill="1"/>
    <xf numFmtId="14" fontId="32" fillId="2" borderId="0" xfId="44" applyNumberFormat="1" applyFont="1"/>
    <xf numFmtId="14" fontId="4" fillId="2" borderId="0" xfId="44" applyNumberFormat="1"/>
    <xf numFmtId="0" fontId="25" fillId="2" borderId="0" xfId="46" applyNumberFormat="1" applyFont="1" applyAlignment="1">
      <alignment horizontal="left"/>
    </xf>
    <xf numFmtId="14" fontId="8" fillId="20" borderId="13" xfId="44" applyNumberFormat="1" applyFont="1" applyFill="1" applyBorder="1" applyAlignment="1">
      <alignment horizontal="center" vertical="center" wrapText="1"/>
    </xf>
    <xf numFmtId="0" fontId="0" fillId="2" borderId="0" xfId="0"/>
    <xf numFmtId="0" fontId="8" fillId="2" borderId="0" xfId="46" applyFont="1"/>
    <xf numFmtId="0" fontId="41" fillId="2" borderId="0" xfId="48" applyFont="1" applyFill="1" applyBorder="1" applyAlignment="1">
      <alignment horizontal="left" vertical="center"/>
    </xf>
    <xf numFmtId="1" fontId="8" fillId="20" borderId="18" xfId="0" applyNumberFormat="1" applyFont="1" applyFill="1" applyBorder="1" applyAlignment="1" applyProtection="1">
      <alignment horizontal="left"/>
      <protection locked="0"/>
    </xf>
    <xf numFmtId="2" fontId="42" fillId="20" borderId="12" xfId="46" applyNumberFormat="1" applyFont="1" applyFill="1" applyBorder="1" applyAlignment="1">
      <alignment horizontal="right" vertical="center" wrapText="1"/>
    </xf>
    <xf numFmtId="3" fontId="42" fillId="20" borderId="12" xfId="46" applyNumberFormat="1" applyFont="1" applyFill="1" applyBorder="1" applyAlignment="1">
      <alignment horizontal="right" vertical="center" wrapText="1"/>
    </xf>
    <xf numFmtId="3" fontId="42" fillId="15" borderId="12" xfId="46" applyNumberFormat="1" applyFont="1" applyFill="1" applyBorder="1"/>
    <xf numFmtId="3" fontId="0" fillId="22" borderId="12" xfId="0" applyNumberFormat="1" applyFill="1" applyBorder="1"/>
    <xf numFmtId="164" fontId="0" fillId="22" borderId="12" xfId="58" applyFont="1" applyFill="1" applyBorder="1"/>
    <xf numFmtId="164" fontId="0" fillId="22" borderId="12" xfId="0" applyNumberFormat="1" applyFill="1" applyBorder="1"/>
    <xf numFmtId="164" fontId="0" fillId="15" borderId="12" xfId="0" applyNumberFormat="1" applyFill="1" applyBorder="1"/>
    <xf numFmtId="4" fontId="25" fillId="2" borderId="0" xfId="0" applyNumberFormat="1" applyFont="1"/>
    <xf numFmtId="4" fontId="27" fillId="2" borderId="0" xfId="0" applyNumberFormat="1" applyFont="1" applyAlignment="1">
      <alignment horizontal="left"/>
    </xf>
    <xf numFmtId="4" fontId="0" fillId="2" borderId="0" xfId="0" applyNumberFormat="1"/>
    <xf numFmtId="4" fontId="27" fillId="2" borderId="0" xfId="0" applyNumberFormat="1" applyFont="1"/>
    <xf numFmtId="4" fontId="0" fillId="2" borderId="0" xfId="0" applyNumberFormat="1" applyAlignment="1">
      <alignment wrapText="1"/>
    </xf>
    <xf numFmtId="3" fontId="0" fillId="2" borderId="0" xfId="0" applyNumberFormat="1"/>
    <xf numFmtId="3" fontId="27" fillId="2" borderId="0" xfId="0" applyNumberFormat="1" applyFont="1"/>
    <xf numFmtId="3" fontId="44" fillId="21" borderId="12" xfId="0" applyNumberFormat="1" applyFont="1" applyFill="1" applyBorder="1" applyAlignment="1">
      <alignment horizontal="center" vertical="center" wrapText="1"/>
    </xf>
    <xf numFmtId="0" fontId="8" fillId="20" borderId="12" xfId="44" applyFont="1" applyFill="1" applyBorder="1" applyAlignment="1">
      <alignment horizontal="center" vertical="center" wrapText="1"/>
    </xf>
    <xf numFmtId="3" fontId="4" fillId="2" borderId="0" xfId="44" applyNumberFormat="1"/>
    <xf numFmtId="3" fontId="26" fillId="2" borderId="0" xfId="48" applyNumberFormat="1" applyFont="1" applyFill="1" applyAlignment="1"/>
    <xf numFmtId="3" fontId="44" fillId="21" borderId="12" xfId="46" applyNumberFormat="1" applyFont="1" applyFill="1" applyBorder="1" applyAlignment="1">
      <alignment horizontal="center" vertical="center" wrapText="1"/>
    </xf>
    <xf numFmtId="3" fontId="8" fillId="20" borderId="28" xfId="44" applyNumberFormat="1" applyFont="1" applyFill="1" applyBorder="1" applyAlignment="1">
      <alignment horizontal="center" vertical="center" wrapText="1"/>
    </xf>
    <xf numFmtId="4" fontId="4" fillId="2" borderId="0" xfId="44" applyNumberFormat="1"/>
    <xf numFmtId="4" fontId="26" fillId="2" borderId="0" xfId="48" applyNumberFormat="1" applyFont="1" applyFill="1" applyAlignment="1"/>
    <xf numFmtId="4" fontId="44" fillId="21" borderId="12" xfId="46" applyNumberFormat="1" applyFont="1" applyFill="1" applyBorder="1" applyAlignment="1">
      <alignment horizontal="center" vertical="center" wrapText="1"/>
    </xf>
    <xf numFmtId="4" fontId="8" fillId="20" borderId="28" xfId="44" applyNumberFormat="1" applyFont="1" applyFill="1" applyBorder="1" applyAlignment="1">
      <alignment horizontal="center" vertical="center" wrapText="1"/>
    </xf>
    <xf numFmtId="4" fontId="4" fillId="2" borderId="0" xfId="48" applyNumberFormat="1" applyFill="1" applyAlignment="1"/>
    <xf numFmtId="4" fontId="44" fillId="21" borderId="12" xfId="44" applyNumberFormat="1" applyFont="1" applyFill="1" applyBorder="1" applyAlignment="1">
      <alignment horizontal="center" vertical="center" wrapText="1"/>
    </xf>
    <xf numFmtId="4" fontId="8" fillId="20" borderId="12" xfId="46" applyNumberFormat="1" applyFont="1" applyFill="1" applyBorder="1" applyAlignment="1">
      <alignment horizontal="right" vertical="center" wrapText="1"/>
    </xf>
    <xf numFmtId="4" fontId="8" fillId="20" borderId="18" xfId="44" applyNumberFormat="1" applyFont="1" applyFill="1" applyBorder="1" applyAlignment="1">
      <alignment horizontal="right" vertical="center" wrapText="1"/>
    </xf>
    <xf numFmtId="0" fontId="8" fillId="2" borderId="0" xfId="46" applyFont="1"/>
    <xf numFmtId="3" fontId="4" fillId="24" borderId="12" xfId="46" applyNumberFormat="1" applyFont="1" applyFill="1" applyBorder="1" applyAlignment="1">
      <alignment horizontal="right" vertical="center" wrapText="1"/>
    </xf>
    <xf numFmtId="3" fontId="4" fillId="20" borderId="12" xfId="46" applyNumberFormat="1" applyFont="1" applyFill="1" applyBorder="1" applyAlignment="1">
      <alignment horizontal="right" vertical="center" wrapText="1"/>
    </xf>
    <xf numFmtId="0" fontId="0" fillId="2" borderId="0" xfId="0"/>
    <xf numFmtId="0" fontId="39" fillId="20" borderId="0" xfId="35" applyFont="1" applyFill="1" applyBorder="1" applyAlignment="1" applyProtection="1"/>
    <xf numFmtId="3" fontId="0" fillId="2" borderId="0" xfId="0" applyNumberFormat="1"/>
    <xf numFmtId="0" fontId="35" fillId="20" borderId="22" xfId="106" applyFont="1" applyFill="1" applyBorder="1"/>
    <xf numFmtId="0" fontId="35" fillId="20" borderId="23" xfId="106" applyFont="1" applyFill="1" applyBorder="1"/>
    <xf numFmtId="0" fontId="35" fillId="20" borderId="24" xfId="106" applyFont="1" applyFill="1" applyBorder="1"/>
    <xf numFmtId="0" fontId="35" fillId="20" borderId="25" xfId="106" applyFont="1" applyFill="1" applyBorder="1"/>
    <xf numFmtId="0" fontId="35" fillId="20" borderId="0" xfId="106" applyFont="1" applyFill="1" applyBorder="1"/>
    <xf numFmtId="0" fontId="35" fillId="20" borderId="26" xfId="106" applyFont="1" applyFill="1" applyBorder="1"/>
    <xf numFmtId="0" fontId="37" fillId="20" borderId="26" xfId="106" applyFont="1" applyFill="1" applyBorder="1" applyAlignment="1">
      <alignment vertical="center"/>
    </xf>
    <xf numFmtId="0" fontId="38" fillId="20" borderId="26" xfId="106" applyFont="1" applyFill="1" applyBorder="1" applyAlignment="1">
      <alignment vertical="center"/>
    </xf>
    <xf numFmtId="0" fontId="35" fillId="20" borderId="26" xfId="106" applyFont="1" applyFill="1" applyBorder="1" applyAlignment="1">
      <alignment vertical="center"/>
    </xf>
    <xf numFmtId="0" fontId="0" fillId="26" borderId="12" xfId="0" applyFill="1" applyBorder="1"/>
    <xf numFmtId="0" fontId="33" fillId="21" borderId="12" xfId="46" applyFont="1" applyFill="1" applyBorder="1" applyAlignment="1">
      <alignment horizontal="right" vertical="center" wrapText="1"/>
    </xf>
    <xf numFmtId="3" fontId="0" fillId="26" borderId="12" xfId="0" applyNumberFormat="1" applyFill="1" applyBorder="1"/>
    <xf numFmtId="0" fontId="54" fillId="21" borderId="12" xfId="46" applyFont="1" applyFill="1" applyBorder="1" applyAlignment="1">
      <alignment horizontal="right" vertical="center" wrapText="1"/>
    </xf>
    <xf numFmtId="0" fontId="33" fillId="2" borderId="0" xfId="46" applyNumberFormat="1" applyFont="1" applyFill="1" applyBorder="1" applyAlignment="1">
      <alignment horizontal="center" vertical="center" wrapText="1"/>
    </xf>
    <xf numFmtId="0" fontId="43" fillId="2" borderId="0" xfId="46" applyNumberFormat="1" applyFont="1" applyFill="1" applyBorder="1" applyAlignment="1">
      <alignment horizontal="center" vertical="center" wrapText="1"/>
    </xf>
    <xf numFmtId="10" fontId="43" fillId="15" borderId="12" xfId="46" applyNumberFormat="1" applyFont="1" applyFill="1" applyBorder="1" applyAlignment="1">
      <alignment horizontal="center" vertical="center" wrapText="1"/>
    </xf>
    <xf numFmtId="0" fontId="33" fillId="2" borderId="0" xfId="46" applyFont="1" applyFill="1" applyBorder="1" applyAlignment="1">
      <alignment horizontal="right" vertical="center" wrapText="1"/>
    </xf>
    <xf numFmtId="0" fontId="26" fillId="2" borderId="0" xfId="46" applyFont="1" applyFill="1" applyBorder="1" applyAlignment="1">
      <alignment horizontal="left"/>
    </xf>
    <xf numFmtId="0" fontId="4" fillId="2" borderId="0" xfId="46"/>
    <xf numFmtId="0" fontId="4" fillId="2" borderId="0" xfId="46" applyFont="1"/>
    <xf numFmtId="0" fontId="44" fillId="21" borderId="12" xfId="46" applyFont="1" applyFill="1" applyBorder="1" applyAlignment="1">
      <alignment horizontal="center" vertical="center" wrapText="1"/>
    </xf>
    <xf numFmtId="0" fontId="26" fillId="2" borderId="0" xfId="46" applyFont="1"/>
    <xf numFmtId="0" fontId="26" fillId="2" borderId="0" xfId="46" applyFont="1" applyFill="1"/>
    <xf numFmtId="0" fontId="4" fillId="2" borderId="0" xfId="49" applyFont="1" applyFill="1" applyAlignment="1"/>
    <xf numFmtId="0" fontId="4" fillId="0" borderId="0" xfId="49" applyFont="1" applyAlignment="1"/>
    <xf numFmtId="0" fontId="4" fillId="2" borderId="0" xfId="46" applyFont="1" applyFill="1"/>
    <xf numFmtId="9" fontId="43" fillId="15" borderId="12" xfId="46" applyNumberFormat="1" applyFont="1" applyFill="1" applyBorder="1" applyAlignment="1">
      <alignment horizontal="center" vertical="center" wrapText="1"/>
    </xf>
    <xf numFmtId="0" fontId="44" fillId="21" borderId="12" xfId="64" applyFont="1" applyFill="1" applyBorder="1" applyAlignment="1">
      <alignment horizontal="center" vertical="center" wrapText="1"/>
    </xf>
    <xf numFmtId="3" fontId="4" fillId="2" borderId="0" xfId="44" applyNumberFormat="1" applyAlignment="1"/>
    <xf numFmtId="0" fontId="4" fillId="2" borderId="0" xfId="44" applyAlignment="1"/>
    <xf numFmtId="0" fontId="4" fillId="2" borderId="0" xfId="48" applyFill="1"/>
    <xf numFmtId="0" fontId="44" fillId="21" borderId="12" xfId="46" applyFont="1" applyFill="1" applyBorder="1" applyAlignment="1">
      <alignment horizontal="center" vertical="center" wrapText="1"/>
    </xf>
    <xf numFmtId="0" fontId="4" fillId="2" borderId="0" xfId="48" applyFill="1" applyAlignment="1"/>
    <xf numFmtId="0" fontId="4" fillId="2" borderId="0" xfId="44"/>
    <xf numFmtId="0" fontId="26" fillId="2" borderId="0" xfId="48" applyFont="1" applyFill="1" applyAlignment="1"/>
    <xf numFmtId="14" fontId="4" fillId="2" borderId="0" xfId="48" applyNumberFormat="1" applyFill="1"/>
    <xf numFmtId="3" fontId="26" fillId="2" borderId="0" xfId="48" applyNumberFormat="1" applyFont="1" applyFill="1" applyAlignment="1"/>
    <xf numFmtId="4" fontId="26" fillId="2" borderId="0" xfId="48" applyNumberFormat="1" applyFont="1" applyFill="1" applyAlignment="1"/>
    <xf numFmtId="14" fontId="62" fillId="2" borderId="0" xfId="97" applyNumberFormat="1" applyFont="1"/>
    <xf numFmtId="0" fontId="4" fillId="0" borderId="0" xfId="107" applyFont="1" applyFill="1" applyBorder="1" applyAlignment="1">
      <alignment wrapText="1"/>
    </xf>
    <xf numFmtId="0" fontId="27" fillId="2" borderId="0" xfId="48" applyFont="1" applyFill="1" applyAlignment="1">
      <alignment horizontal="left"/>
    </xf>
    <xf numFmtId="0" fontId="44" fillId="21" borderId="13" xfId="44" applyFont="1" applyFill="1" applyBorder="1" applyAlignment="1">
      <alignment horizontal="center" vertical="center" wrapText="1"/>
    </xf>
    <xf numFmtId="14" fontId="25" fillId="2" borderId="0" xfId="47" applyNumberFormat="1" applyFont="1"/>
    <xf numFmtId="14" fontId="25" fillId="2" borderId="0" xfId="44" applyNumberFormat="1" applyFont="1" applyFill="1"/>
    <xf numFmtId="14" fontId="32" fillId="2" borderId="0" xfId="44" applyNumberFormat="1" applyFont="1"/>
    <xf numFmtId="14" fontId="4" fillId="2" borderId="0" xfId="48" applyNumberFormat="1" applyFill="1"/>
    <xf numFmtId="14" fontId="4" fillId="2" borderId="0" xfId="44" applyNumberFormat="1"/>
    <xf numFmtId="0" fontId="25" fillId="2" borderId="0" xfId="46" applyNumberFormat="1" applyFont="1" applyAlignment="1">
      <alignment horizontal="left"/>
    </xf>
    <xf numFmtId="0" fontId="63" fillId="21" borderId="0" xfId="46" applyFont="1" applyFill="1" applyBorder="1" applyAlignment="1"/>
    <xf numFmtId="0" fontId="4" fillId="2" borderId="0" xfId="97"/>
    <xf numFmtId="49" fontId="4" fillId="20" borderId="12" xfId="67" applyNumberFormat="1" applyFill="1" applyBorder="1" applyProtection="1">
      <protection locked="0"/>
    </xf>
    <xf numFmtId="0" fontId="4" fillId="2" borderId="0" xfId="64" applyFont="1"/>
    <xf numFmtId="0" fontId="32" fillId="2" borderId="0" xfId="64" applyFont="1"/>
    <xf numFmtId="0" fontId="4" fillId="2" borderId="0" xfId="67"/>
    <xf numFmtId="0" fontId="27" fillId="2" borderId="0" xfId="67" applyFont="1"/>
    <xf numFmtId="0" fontId="4" fillId="21" borderId="12" xfId="67" applyFill="1" applyBorder="1"/>
    <xf numFmtId="0" fontId="4" fillId="25" borderId="12" xfId="67" applyFill="1" applyBorder="1" applyProtection="1">
      <protection locked="0"/>
    </xf>
    <xf numFmtId="0" fontId="4" fillId="21" borderId="12" xfId="67" applyFill="1" applyBorder="1" applyProtection="1">
      <protection locked="0"/>
    </xf>
    <xf numFmtId="0" fontId="44" fillId="23" borderId="12" xfId="67" applyFont="1" applyFill="1" applyBorder="1" applyAlignment="1"/>
    <xf numFmtId="0" fontId="4" fillId="25" borderId="12" xfId="67" applyFill="1" applyBorder="1"/>
    <xf numFmtId="0" fontId="4" fillId="24" borderId="35" xfId="97" applyFill="1" applyBorder="1"/>
    <xf numFmtId="0" fontId="4" fillId="24" borderId="29" xfId="97" applyFill="1" applyBorder="1"/>
    <xf numFmtId="0" fontId="4" fillId="24" borderId="34" xfId="97" applyFill="1" applyBorder="1"/>
    <xf numFmtId="0" fontId="4" fillId="24" borderId="30" xfId="97" applyFill="1" applyBorder="1"/>
    <xf numFmtId="0" fontId="4" fillId="24" borderId="32" xfId="97" applyFont="1" applyFill="1" applyBorder="1"/>
    <xf numFmtId="0" fontId="4" fillId="24" borderId="33" xfId="97" applyFont="1" applyFill="1" applyBorder="1"/>
    <xf numFmtId="0" fontId="25" fillId="2" borderId="0" xfId="46" applyFont="1" applyAlignment="1">
      <alignment horizontal="left"/>
    </xf>
    <xf numFmtId="0" fontId="44" fillId="21" borderId="12" xfId="46" applyFont="1" applyFill="1" applyBorder="1" applyAlignment="1">
      <alignment horizontal="center" vertical="center" wrapText="1"/>
    </xf>
    <xf numFmtId="0" fontId="44" fillId="21" borderId="13" xfId="46" applyFont="1" applyFill="1" applyBorder="1" applyAlignment="1">
      <alignment horizontal="center" vertical="center" wrapText="1"/>
    </xf>
    <xf numFmtId="0" fontId="4" fillId="2" borderId="0" xfId="97"/>
    <xf numFmtId="0" fontId="25" fillId="2" borderId="0" xfId="46" applyFont="1" applyAlignment="1">
      <alignment horizontal="left"/>
    </xf>
    <xf numFmtId="0" fontId="25" fillId="2" borderId="0" xfId="46" applyFont="1" applyFill="1"/>
    <xf numFmtId="0" fontId="44" fillId="21" borderId="12" xfId="99" applyFont="1" applyFill="1" applyBorder="1" applyAlignment="1">
      <alignment horizontal="center" vertical="center" wrapText="1"/>
    </xf>
    <xf numFmtId="0" fontId="29" fillId="2" borderId="0" xfId="99" applyFont="1" applyFill="1" applyBorder="1" applyAlignment="1">
      <alignment horizontal="right" vertical="center" wrapText="1"/>
    </xf>
    <xf numFmtId="0" fontId="4" fillId="2" borderId="0" xfId="99" applyFont="1" applyFill="1" applyBorder="1" applyAlignment="1">
      <alignment horizontal="right" vertical="center" wrapText="1"/>
    </xf>
    <xf numFmtId="0" fontId="47" fillId="21" borderId="12" xfId="99" applyFont="1" applyFill="1" applyBorder="1" applyAlignment="1">
      <alignment horizontal="right" vertical="center" wrapText="1"/>
    </xf>
    <xf numFmtId="0" fontId="44" fillId="21" borderId="27" xfId="99" applyFont="1" applyFill="1" applyBorder="1" applyAlignment="1">
      <alignment vertical="center" wrapText="1"/>
    </xf>
    <xf numFmtId="0" fontId="44" fillId="21" borderId="28" xfId="99" applyFont="1" applyFill="1" applyBorder="1" applyAlignment="1">
      <alignment horizontal="center" vertical="center" wrapText="1"/>
    </xf>
    <xf numFmtId="0" fontId="33" fillId="21" borderId="12" xfId="99" applyFont="1" applyFill="1" applyBorder="1" applyAlignment="1">
      <alignment horizontal="right" vertical="center" wrapText="1"/>
    </xf>
    <xf numFmtId="0" fontId="42" fillId="20" borderId="12" xfId="99" applyFont="1" applyFill="1" applyBorder="1" applyAlignment="1">
      <alignment horizontal="right" vertical="center" wrapText="1"/>
    </xf>
    <xf numFmtId="0" fontId="40" fillId="27" borderId="22" xfId="106" applyFont="1" applyFill="1" applyBorder="1" applyAlignment="1">
      <alignment vertical="center"/>
    </xf>
    <xf numFmtId="0" fontId="26" fillId="27" borderId="23" xfId="106" applyFont="1" applyFill="1" applyBorder="1" applyAlignment="1">
      <alignment vertical="center"/>
    </xf>
    <xf numFmtId="0" fontId="60" fillId="27" borderId="23" xfId="106" applyFont="1" applyFill="1" applyBorder="1" applyAlignment="1">
      <alignment vertical="center"/>
    </xf>
    <xf numFmtId="0" fontId="26" fillId="27" borderId="24" xfId="106" applyFont="1" applyFill="1" applyBorder="1" applyAlignment="1">
      <alignment vertical="center"/>
    </xf>
    <xf numFmtId="0" fontId="40" fillId="27" borderId="25" xfId="106" applyFont="1" applyFill="1" applyBorder="1" applyAlignment="1">
      <alignment vertical="center"/>
    </xf>
    <xf numFmtId="0" fontId="57" fillId="27" borderId="0" xfId="35" applyFont="1" applyFill="1" applyBorder="1" applyAlignment="1" applyProtection="1">
      <alignment vertical="center"/>
    </xf>
    <xf numFmtId="0" fontId="58" fillId="27" borderId="0" xfId="106" applyFont="1" applyFill="1" applyBorder="1" applyAlignment="1">
      <alignment vertical="center"/>
    </xf>
    <xf numFmtId="0" fontId="59" fillId="27" borderId="0" xfId="35" applyFont="1" applyFill="1" applyBorder="1" applyAlignment="1" applyProtection="1">
      <alignment vertical="center"/>
    </xf>
    <xf numFmtId="0" fontId="26" fillId="27" borderId="26" xfId="106" applyFont="1" applyFill="1" applyBorder="1" applyAlignment="1">
      <alignment vertical="center"/>
    </xf>
    <xf numFmtId="0" fontId="57" fillId="27" borderId="0" xfId="106" applyFont="1" applyFill="1" applyBorder="1" applyAlignment="1">
      <alignment vertical="center"/>
    </xf>
    <xf numFmtId="0" fontId="57" fillId="27" borderId="0" xfId="35" applyFont="1" applyFill="1" applyBorder="1" applyAlignment="1" applyProtection="1">
      <alignment horizontal="left" vertical="center" indent="1"/>
    </xf>
    <xf numFmtId="0" fontId="60" fillId="27" borderId="0" xfId="106" applyFont="1" applyFill="1" applyBorder="1" applyAlignment="1">
      <alignment vertical="center"/>
    </xf>
    <xf numFmtId="0" fontId="57" fillId="27" borderId="0" xfId="35" applyFont="1" applyFill="1" applyBorder="1" applyAlignment="1" applyProtection="1">
      <alignment horizontal="left" indent="1"/>
    </xf>
    <xf numFmtId="0" fontId="60" fillId="27" borderId="0" xfId="35" applyFont="1" applyFill="1" applyBorder="1" applyAlignment="1" applyProtection="1">
      <alignment horizontal="left" indent="1" readingOrder="1"/>
    </xf>
    <xf numFmtId="0" fontId="40" fillId="27" borderId="36" xfId="106" applyFont="1" applyFill="1" applyBorder="1" applyAlignment="1">
      <alignment vertical="center"/>
    </xf>
    <xf numFmtId="0" fontId="35" fillId="27" borderId="37" xfId="106" applyFont="1" applyFill="1" applyBorder="1" applyAlignment="1">
      <alignment vertical="center"/>
    </xf>
    <xf numFmtId="0" fontId="26" fillId="27" borderId="37" xfId="106" applyFont="1" applyFill="1" applyBorder="1" applyAlignment="1">
      <alignment vertical="center"/>
    </xf>
    <xf numFmtId="0" fontId="61" fillId="27" borderId="37" xfId="106" applyFont="1" applyFill="1" applyBorder="1" applyAlignment="1">
      <alignment vertical="center"/>
    </xf>
    <xf numFmtId="0" fontId="26" fillId="27" borderId="38" xfId="106" applyFont="1" applyFill="1" applyBorder="1" applyAlignment="1">
      <alignment vertical="center"/>
    </xf>
    <xf numFmtId="0" fontId="4" fillId="20" borderId="12" xfId="46" applyFont="1" applyFill="1" applyBorder="1"/>
    <xf numFmtId="0" fontId="4" fillId="2" borderId="0" xfId="153" applyFont="1" applyAlignment="1">
      <alignment vertical="center"/>
    </xf>
    <xf numFmtId="0" fontId="25" fillId="2" borderId="0" xfId="153" applyFont="1" applyAlignment="1">
      <alignment vertical="center"/>
    </xf>
    <xf numFmtId="0" fontId="25" fillId="0" borderId="0" xfId="95" applyFont="1" applyFill="1" applyAlignment="1">
      <alignment horizontal="left" vertical="center"/>
    </xf>
    <xf numFmtId="0" fontId="4" fillId="2" borderId="0" xfId="0" applyFont="1"/>
    <xf numFmtId="0" fontId="66" fillId="28" borderId="12" xfId="0" applyFont="1" applyFill="1" applyBorder="1" applyAlignment="1">
      <alignment vertical="center" wrapText="1"/>
    </xf>
    <xf numFmtId="0" fontId="67" fillId="2" borderId="12" xfId="0" applyFont="1" applyBorder="1" applyAlignment="1">
      <alignment vertical="center" wrapText="1"/>
    </xf>
    <xf numFmtId="0" fontId="0" fillId="2" borderId="12" xfId="0" applyBorder="1" applyAlignment="1">
      <alignment vertical="center" wrapText="1"/>
    </xf>
    <xf numFmtId="0" fontId="67" fillId="29" borderId="12" xfId="0" applyFont="1" applyFill="1" applyBorder="1" applyAlignment="1">
      <alignment vertical="center" wrapText="1"/>
    </xf>
    <xf numFmtId="0" fontId="4" fillId="2" borderId="12" xfId="0" applyFont="1" applyBorder="1" applyAlignment="1">
      <alignment vertical="center" wrapText="1"/>
    </xf>
    <xf numFmtId="0" fontId="60" fillId="27" borderId="0" xfId="35" applyFont="1" applyFill="1" applyBorder="1" applyAlignment="1" applyProtection="1">
      <alignment readingOrder="1"/>
    </xf>
    <xf numFmtId="0" fontId="0" fillId="2" borderId="0" xfId="0"/>
    <xf numFmtId="0" fontId="67" fillId="2" borderId="12" xfId="0" applyFont="1" applyBorder="1" applyAlignment="1">
      <alignment vertical="center" wrapText="1"/>
    </xf>
    <xf numFmtId="0" fontId="0" fillId="2" borderId="12" xfId="0" applyBorder="1" applyAlignment="1">
      <alignment vertical="center" wrapText="1"/>
    </xf>
    <xf numFmtId="168" fontId="27" fillId="2" borderId="0" xfId="0" applyNumberFormat="1" applyFont="1" applyAlignment="1">
      <alignment horizontal="left"/>
    </xf>
    <xf numFmtId="168" fontId="0" fillId="2" borderId="0" xfId="0" applyNumberFormat="1"/>
    <xf numFmtId="168" fontId="27" fillId="2" borderId="0" xfId="0" applyNumberFormat="1" applyFont="1"/>
    <xf numFmtId="168" fontId="0" fillId="2" borderId="0" xfId="0" applyNumberFormat="1" applyAlignment="1">
      <alignment wrapText="1"/>
    </xf>
    <xf numFmtId="3" fontId="44" fillId="21" borderId="13" xfId="0" applyNumberFormat="1" applyFont="1" applyFill="1" applyBorder="1" applyAlignment="1">
      <alignment horizontal="center" wrapText="1"/>
    </xf>
    <xf numFmtId="3" fontId="44" fillId="21" borderId="28" xfId="0" applyNumberFormat="1" applyFont="1" applyFill="1" applyBorder="1" applyAlignment="1">
      <alignment horizontal="center" wrapText="1"/>
    </xf>
    <xf numFmtId="0" fontId="0" fillId="2" borderId="0" xfId="0"/>
    <xf numFmtId="0" fontId="0" fillId="2" borderId="0" xfId="0" applyAlignment="1">
      <alignment wrapText="1"/>
    </xf>
    <xf numFmtId="168" fontId="44" fillId="21" borderId="12" xfId="0" applyNumberFormat="1" applyFont="1" applyFill="1" applyBorder="1" applyAlignment="1">
      <alignment horizontal="center" vertical="center" wrapText="1"/>
    </xf>
    <xf numFmtId="0" fontId="67" fillId="2" borderId="12" xfId="0" applyFont="1" applyBorder="1" applyAlignment="1">
      <alignment vertical="center" wrapText="1"/>
    </xf>
    <xf numFmtId="0" fontId="0" fillId="2" borderId="12" xfId="0" applyBorder="1" applyAlignment="1">
      <alignment vertical="center" wrapText="1"/>
    </xf>
    <xf numFmtId="0" fontId="67" fillId="29" borderId="12" xfId="0" applyFont="1" applyFill="1" applyBorder="1" applyAlignment="1">
      <alignment vertical="center" wrapText="1"/>
    </xf>
    <xf numFmtId="0" fontId="4" fillId="2" borderId="12" xfId="0" applyFont="1" applyBorder="1" applyAlignment="1">
      <alignment vertical="center" wrapText="1"/>
    </xf>
    <xf numFmtId="0" fontId="4" fillId="29" borderId="12" xfId="0" applyFont="1" applyFill="1" applyBorder="1" applyAlignment="1">
      <alignment vertical="center" wrapText="1"/>
    </xf>
    <xf numFmtId="168" fontId="44" fillId="21" borderId="39" xfId="0" applyNumberFormat="1" applyFont="1" applyFill="1" applyBorder="1" applyAlignment="1">
      <alignment horizontal="center" vertical="center" wrapText="1"/>
    </xf>
    <xf numFmtId="0" fontId="69" fillId="2" borderId="0" xfId="45" applyFont="1"/>
    <xf numFmtId="0" fontId="16" fillId="2" borderId="0" xfId="35" applyFill="1" applyAlignment="1" applyProtection="1"/>
    <xf numFmtId="0" fontId="26" fillId="2" borderId="0" xfId="0" applyFont="1"/>
    <xf numFmtId="0" fontId="70" fillId="31" borderId="21" xfId="0" applyFont="1" applyFill="1" applyBorder="1" applyAlignment="1">
      <alignment vertical="center" wrapText="1"/>
    </xf>
    <xf numFmtId="0" fontId="70" fillId="2" borderId="42" xfId="0" applyFont="1" applyBorder="1" applyAlignment="1">
      <alignment vertical="center" wrapText="1"/>
    </xf>
    <xf numFmtId="0" fontId="70" fillId="2" borderId="21" xfId="0" applyFont="1" applyBorder="1" applyAlignment="1">
      <alignment vertical="center" wrapText="1"/>
    </xf>
    <xf numFmtId="0" fontId="71" fillId="2" borderId="11" xfId="0" applyFont="1" applyBorder="1" applyAlignment="1">
      <alignment horizontal="left" vertical="center" wrapText="1" indent="4"/>
    </xf>
    <xf numFmtId="0" fontId="71" fillId="2" borderId="21" xfId="0" applyFont="1" applyBorder="1" applyAlignment="1">
      <alignment horizontal="left" vertical="center" wrapText="1" indent="4"/>
    </xf>
    <xf numFmtId="4" fontId="4" fillId="22" borderId="12" xfId="0" applyNumberFormat="1" applyFont="1" applyFill="1" applyBorder="1"/>
    <xf numFmtId="3" fontId="4" fillId="20" borderId="18" xfId="46" applyNumberFormat="1" applyFont="1" applyFill="1" applyBorder="1" applyAlignment="1">
      <alignment horizontal="right" vertical="center" wrapText="1"/>
    </xf>
    <xf numFmtId="3" fontId="4" fillId="22" borderId="12" xfId="0" applyNumberFormat="1" applyFont="1" applyFill="1" applyBorder="1"/>
    <xf numFmtId="3" fontId="4" fillId="20" borderId="12" xfId="46" applyNumberFormat="1" applyFont="1" applyFill="1" applyBorder="1" applyAlignment="1">
      <alignment wrapText="1"/>
    </xf>
    <xf numFmtId="9" fontId="0" fillId="22" borderId="12" xfId="156" applyFont="1" applyFill="1" applyBorder="1"/>
    <xf numFmtId="1" fontId="0" fillId="22" borderId="12" xfId="0" applyNumberFormat="1" applyFill="1" applyBorder="1"/>
    <xf numFmtId="2" fontId="4" fillId="20" borderId="12" xfId="46" applyNumberFormat="1" applyFont="1" applyFill="1" applyBorder="1"/>
    <xf numFmtId="0" fontId="4" fillId="20" borderId="12" xfId="46" applyFont="1" applyFill="1" applyBorder="1" applyAlignment="1">
      <alignment horizontal="center"/>
    </xf>
    <xf numFmtId="2" fontId="42" fillId="20" borderId="12" xfId="99" applyNumberFormat="1" applyFont="1" applyFill="1" applyBorder="1" applyAlignment="1">
      <alignment horizontal="right" vertical="center" wrapText="1"/>
    </xf>
    <xf numFmtId="0" fontId="4" fillId="2" borderId="0" xfId="0" applyFont="1" applyAlignment="1"/>
    <xf numFmtId="168" fontId="4" fillId="22" borderId="12" xfId="0" applyNumberFormat="1" applyFont="1" applyFill="1" applyBorder="1"/>
    <xf numFmtId="168" fontId="4" fillId="20" borderId="12" xfId="0" applyNumberFormat="1" applyFont="1" applyFill="1" applyBorder="1"/>
    <xf numFmtId="0" fontId="4" fillId="20" borderId="18" xfId="0" applyFont="1" applyFill="1" applyBorder="1" applyAlignment="1" applyProtection="1">
      <alignment horizontal="left"/>
      <protection locked="0"/>
    </xf>
    <xf numFmtId="1" fontId="4" fillId="20" borderId="18" xfId="0" applyNumberFormat="1" applyFont="1" applyFill="1" applyBorder="1" applyAlignment="1" applyProtection="1">
      <alignment horizontal="left"/>
      <protection locked="0"/>
    </xf>
    <xf numFmtId="0" fontId="33" fillId="21" borderId="0" xfId="0" applyFont="1" applyFill="1" applyBorder="1" applyAlignment="1">
      <alignment horizontal="right" indent="1"/>
    </xf>
    <xf numFmtId="0" fontId="33" fillId="21" borderId="31" xfId="0" applyFont="1" applyFill="1" applyBorder="1" applyAlignment="1">
      <alignment horizontal="right" indent="1"/>
    </xf>
    <xf numFmtId="0" fontId="4" fillId="20" borderId="13" xfId="0" applyFont="1" applyFill="1" applyBorder="1" applyAlignment="1" applyProtection="1">
      <alignment horizontal="left"/>
      <protection locked="0"/>
    </xf>
    <xf numFmtId="0" fontId="8" fillId="20" borderId="14" xfId="0" applyFont="1" applyFill="1" applyBorder="1" applyAlignment="1" applyProtection="1">
      <alignment horizontal="left"/>
      <protection locked="0"/>
    </xf>
    <xf numFmtId="0" fontId="8" fillId="20" borderId="28" xfId="0" applyFont="1" applyFill="1" applyBorder="1" applyAlignment="1" applyProtection="1">
      <alignment horizontal="left"/>
      <protection locked="0"/>
    </xf>
    <xf numFmtId="0" fontId="4" fillId="20" borderId="12" xfId="0" applyFont="1" applyFill="1" applyBorder="1" applyAlignment="1" applyProtection="1">
      <alignment horizontal="left"/>
      <protection locked="0"/>
    </xf>
    <xf numFmtId="0" fontId="16" fillId="20" borderId="13" xfId="35" applyFill="1" applyBorder="1" applyAlignment="1" applyProtection="1">
      <alignment horizontal="left" vertical="center"/>
      <protection locked="0"/>
    </xf>
    <xf numFmtId="0" fontId="4" fillId="20" borderId="14" xfId="0" applyFont="1" applyFill="1" applyBorder="1" applyAlignment="1" applyProtection="1">
      <alignment horizontal="left" vertical="center"/>
      <protection locked="0"/>
    </xf>
    <xf numFmtId="0" fontId="4" fillId="20" borderId="28" xfId="0" applyFont="1" applyFill="1" applyBorder="1" applyAlignment="1" applyProtection="1">
      <alignment horizontal="left" vertical="center"/>
      <protection locked="0"/>
    </xf>
    <xf numFmtId="0" fontId="4" fillId="20" borderId="13" xfId="0" applyFont="1" applyFill="1" applyBorder="1" applyAlignment="1" applyProtection="1">
      <alignment horizontal="left" vertical="center"/>
      <protection locked="0"/>
    </xf>
    <xf numFmtId="0" fontId="4" fillId="2" borderId="14" xfId="0" applyFont="1" applyBorder="1" applyAlignment="1">
      <alignment vertical="center"/>
    </xf>
    <xf numFmtId="0" fontId="4" fillId="2" borderId="28" xfId="0" applyFont="1" applyBorder="1" applyAlignment="1">
      <alignment vertical="center"/>
    </xf>
    <xf numFmtId="0" fontId="8" fillId="0" borderId="0" xfId="45" applyFont="1" applyFill="1" applyBorder="1" applyAlignment="1" applyProtection="1"/>
    <xf numFmtId="0" fontId="4" fillId="2" borderId="0" xfId="45" applyBorder="1" applyAlignment="1"/>
    <xf numFmtId="0" fontId="27" fillId="2" borderId="15" xfId="45" applyFont="1" applyBorder="1" applyAlignment="1" applyProtection="1">
      <protection locked="0"/>
    </xf>
    <xf numFmtId="0" fontId="4" fillId="2" borderId="16" xfId="45" applyBorder="1" applyAlignment="1"/>
    <xf numFmtId="0" fontId="4" fillId="2" borderId="17" xfId="45" applyBorder="1" applyAlignment="1"/>
    <xf numFmtId="167" fontId="26" fillId="15" borderId="19" xfId="26" applyFont="1" applyBorder="1" applyAlignment="1">
      <alignment horizontal="left"/>
    </xf>
    <xf numFmtId="0" fontId="4" fillId="2" borderId="20" xfId="45" applyBorder="1" applyAlignment="1"/>
    <xf numFmtId="0" fontId="4" fillId="2" borderId="21" xfId="45" applyBorder="1" applyAlignment="1"/>
    <xf numFmtId="167" fontId="26" fillId="20" borderId="10" xfId="37" applyFont="1" applyFill="1" applyBorder="1" applyAlignment="1">
      <alignment horizontal="left"/>
      <protection locked="0"/>
    </xf>
    <xf numFmtId="0" fontId="4" fillId="20" borderId="0" xfId="45" applyFill="1" applyBorder="1" applyAlignment="1"/>
    <xf numFmtId="0" fontId="4" fillId="20" borderId="11" xfId="45" applyFill="1" applyBorder="1" applyAlignment="1"/>
    <xf numFmtId="0" fontId="32" fillId="20" borderId="12" xfId="45" applyFont="1" applyFill="1" applyBorder="1" applyAlignment="1"/>
    <xf numFmtId="0" fontId="4" fillId="20" borderId="12" xfId="45" applyFill="1" applyBorder="1" applyAlignment="1"/>
    <xf numFmtId="0" fontId="32" fillId="0" borderId="0" xfId="45" applyFont="1" applyFill="1" applyAlignment="1"/>
    <xf numFmtId="0" fontId="4" fillId="0" borderId="0" xfId="43" applyFill="1" applyAlignment="1"/>
    <xf numFmtId="0" fontId="32" fillId="20" borderId="14" xfId="45" applyFont="1" applyFill="1" applyBorder="1" applyAlignment="1">
      <alignment horizontal="left"/>
    </xf>
    <xf numFmtId="0" fontId="4" fillId="20" borderId="14" xfId="43" applyFill="1" applyBorder="1" applyAlignment="1">
      <alignment horizontal="left"/>
    </xf>
    <xf numFmtId="0" fontId="4" fillId="20" borderId="28" xfId="43" applyFill="1" applyBorder="1" applyAlignment="1">
      <alignment horizontal="left"/>
    </xf>
    <xf numFmtId="0" fontId="32" fillId="20" borderId="13" xfId="45" applyFont="1" applyFill="1" applyBorder="1" applyAlignment="1">
      <alignment horizontal="left"/>
    </xf>
    <xf numFmtId="0" fontId="4" fillId="20" borderId="14" xfId="45" applyFill="1" applyBorder="1" applyAlignment="1">
      <alignment horizontal="left"/>
    </xf>
    <xf numFmtId="0" fontId="4" fillId="20" borderId="28" xfId="45" applyFill="1" applyBorder="1" applyAlignment="1">
      <alignment horizontal="left"/>
    </xf>
    <xf numFmtId="0" fontId="36" fillId="20" borderId="0" xfId="106" applyFont="1" applyFill="1" applyBorder="1" applyAlignment="1">
      <alignment horizontal="center" vertical="center" wrapText="1"/>
    </xf>
    <xf numFmtId="0" fontId="35" fillId="0" borderId="0" xfId="66" applyFont="1" applyAlignment="1"/>
    <xf numFmtId="0" fontId="36" fillId="20" borderId="0" xfId="106" applyFont="1" applyFill="1" applyBorder="1" applyAlignment="1">
      <alignment horizontal="center" vertical="center"/>
    </xf>
    <xf numFmtId="0" fontId="0" fillId="0" borderId="0" xfId="66" applyFont="1" applyAlignment="1">
      <alignment horizontal="center" vertical="center"/>
    </xf>
    <xf numFmtId="0" fontId="67" fillId="27" borderId="13" xfId="0" applyFont="1" applyFill="1" applyBorder="1" applyAlignment="1">
      <alignment vertical="center" wrapText="1"/>
    </xf>
    <xf numFmtId="0" fontId="0" fillId="2" borderId="28" xfId="0" applyBorder="1" applyAlignment="1">
      <alignment vertical="center" wrapText="1"/>
    </xf>
    <xf numFmtId="0" fontId="48" fillId="21" borderId="13" xfId="46" applyFont="1" applyFill="1" applyBorder="1" applyAlignment="1">
      <alignment horizontal="center" vertical="center" wrapText="1"/>
    </xf>
    <xf numFmtId="0" fontId="48" fillId="21" borderId="14" xfId="46" applyFont="1" applyFill="1" applyBorder="1" applyAlignment="1">
      <alignment horizontal="center" vertical="center" wrapText="1"/>
    </xf>
    <xf numFmtId="0" fontId="48" fillId="21" borderId="28" xfId="46" applyFont="1" applyFill="1" applyBorder="1" applyAlignment="1">
      <alignment horizontal="center" vertical="center" wrapText="1"/>
    </xf>
    <xf numFmtId="0" fontId="4" fillId="25" borderId="12" xfId="65" applyFill="1" applyBorder="1" applyAlignment="1">
      <alignment vertical="center" wrapText="1"/>
    </xf>
    <xf numFmtId="0" fontId="4" fillId="25" borderId="12" xfId="107" applyFill="1" applyBorder="1" applyAlignment="1">
      <alignment wrapText="1"/>
    </xf>
    <xf numFmtId="0" fontId="8" fillId="2" borderId="0" xfId="46" applyFont="1"/>
    <xf numFmtId="0" fontId="4" fillId="2" borderId="0" xfId="46" applyFont="1"/>
    <xf numFmtId="0" fontId="26" fillId="15" borderId="13" xfId="46" applyFont="1" applyFill="1" applyBorder="1" applyAlignment="1"/>
    <xf numFmtId="0" fontId="4" fillId="15" borderId="28" xfId="49" applyFont="1" applyFill="1" applyBorder="1" applyAlignment="1"/>
    <xf numFmtId="0" fontId="26" fillId="2" borderId="0" xfId="46" applyFont="1" applyFill="1" applyBorder="1" applyAlignment="1">
      <alignment horizontal="left"/>
    </xf>
    <xf numFmtId="0" fontId="4" fillId="25" borderId="12" xfId="65" applyFont="1" applyFill="1" applyBorder="1" applyAlignment="1">
      <alignment vertical="center" wrapText="1"/>
    </xf>
    <xf numFmtId="0" fontId="4" fillId="25" borderId="12" xfId="107" applyFont="1" applyFill="1" applyBorder="1" applyAlignment="1">
      <alignment wrapText="1"/>
    </xf>
    <xf numFmtId="3" fontId="44" fillId="21" borderId="13" xfId="0" applyNumberFormat="1" applyFont="1" applyFill="1" applyBorder="1" applyAlignment="1">
      <alignment horizontal="center" wrapText="1"/>
    </xf>
    <xf numFmtId="3" fontId="44" fillId="21" borderId="28" xfId="0" applyNumberFormat="1" applyFont="1" applyFill="1" applyBorder="1" applyAlignment="1">
      <alignment horizontal="center" wrapText="1"/>
    </xf>
    <xf numFmtId="0" fontId="4" fillId="15" borderId="12" xfId="80" applyNumberFormat="1" applyFont="1" applyBorder="1" applyAlignment="1">
      <alignment vertical="center" wrapText="1"/>
    </xf>
    <xf numFmtId="0" fontId="4" fillId="15" borderId="12" xfId="80" applyNumberFormat="1" applyFont="1" applyBorder="1" applyAlignment="1">
      <alignment wrapText="1"/>
    </xf>
    <xf numFmtId="0" fontId="4" fillId="15" borderId="13" xfId="80" applyNumberFormat="1" applyFont="1" applyBorder="1" applyAlignment="1">
      <alignment vertical="center" wrapText="1"/>
    </xf>
    <xf numFmtId="0" fontId="0" fillId="15" borderId="14" xfId="80" applyNumberFormat="1" applyFont="1" applyBorder="1" applyAlignment="1">
      <alignment vertical="center"/>
    </xf>
    <xf numFmtId="0" fontId="0" fillId="15" borderId="28" xfId="80" applyNumberFormat="1" applyFont="1" applyBorder="1" applyAlignment="1">
      <alignment vertical="center"/>
    </xf>
    <xf numFmtId="168" fontId="68" fillId="21" borderId="46" xfId="0" applyNumberFormat="1" applyFont="1" applyFill="1" applyBorder="1" applyAlignment="1">
      <alignment horizontal="center" vertical="center" wrapText="1"/>
    </xf>
    <xf numFmtId="168" fontId="68" fillId="21" borderId="40" xfId="0" applyNumberFormat="1" applyFont="1" applyFill="1" applyBorder="1" applyAlignment="1">
      <alignment horizontal="center" vertical="center" wrapText="1"/>
    </xf>
    <xf numFmtId="168" fontId="68" fillId="21" borderId="13" xfId="0" applyNumberFormat="1" applyFont="1" applyFill="1" applyBorder="1" applyAlignment="1">
      <alignment horizontal="center" vertical="center" wrapText="1"/>
    </xf>
    <xf numFmtId="0" fontId="49" fillId="21" borderId="13" xfId="0" applyFont="1" applyFill="1" applyBorder="1" applyAlignment="1" applyProtection="1">
      <alignment vertical="center"/>
    </xf>
    <xf numFmtId="0" fontId="49" fillId="21" borderId="14" xfId="0" applyFont="1" applyFill="1" applyBorder="1" applyAlignment="1" applyProtection="1">
      <alignment vertical="center"/>
    </xf>
    <xf numFmtId="0" fontId="33" fillId="21" borderId="13" xfId="0" applyFont="1" applyFill="1" applyBorder="1" applyAlignment="1" applyProtection="1">
      <alignment vertical="center"/>
    </xf>
    <xf numFmtId="0" fontId="33" fillId="21" borderId="14" xfId="0" applyFont="1" applyFill="1" applyBorder="1" applyAlignment="1" applyProtection="1">
      <alignment vertical="center"/>
    </xf>
    <xf numFmtId="0" fontId="33" fillId="21" borderId="13" xfId="0" applyNumberFormat="1" applyFont="1" applyFill="1" applyBorder="1" applyAlignment="1" applyProtection="1">
      <alignment vertical="center"/>
    </xf>
    <xf numFmtId="0" fontId="33" fillId="21" borderId="14" xfId="0" applyNumberFormat="1" applyFont="1" applyFill="1" applyBorder="1" applyAlignment="1" applyProtection="1">
      <alignment vertical="center"/>
    </xf>
    <xf numFmtId="0" fontId="33" fillId="21" borderId="13" xfId="67" applyNumberFormat="1" applyFont="1" applyFill="1" applyBorder="1" applyAlignment="1" applyProtection="1">
      <alignment vertical="center"/>
    </xf>
    <xf numFmtId="0" fontId="33" fillId="21" borderId="14" xfId="67" applyNumberFormat="1" applyFont="1" applyFill="1" applyBorder="1" applyAlignment="1" applyProtection="1">
      <alignment vertical="center"/>
    </xf>
    <xf numFmtId="0" fontId="28" fillId="21" borderId="13" xfId="67" applyFont="1" applyFill="1" applyBorder="1" applyAlignment="1" applyProtection="1">
      <alignment vertical="center"/>
    </xf>
    <xf numFmtId="0" fontId="28" fillId="21" borderId="14" xfId="67" applyFont="1" applyFill="1" applyBorder="1" applyAlignment="1" applyProtection="1">
      <alignment vertical="center"/>
    </xf>
    <xf numFmtId="0" fontId="4" fillId="25" borderId="33" xfId="64" applyFont="1" applyFill="1" applyBorder="1" applyAlignment="1">
      <alignment wrapText="1"/>
    </xf>
    <xf numFmtId="0" fontId="4" fillId="25" borderId="29" xfId="66" applyFont="1" applyFill="1" applyBorder="1" applyAlignment="1">
      <alignment wrapText="1"/>
    </xf>
    <xf numFmtId="0" fontId="4" fillId="25" borderId="34" xfId="66" applyFont="1" applyFill="1" applyBorder="1" applyAlignment="1">
      <alignment wrapText="1"/>
    </xf>
    <xf numFmtId="0" fontId="4" fillId="25" borderId="32" xfId="66" applyFont="1" applyFill="1" applyBorder="1" applyAlignment="1">
      <alignment wrapText="1"/>
    </xf>
    <xf numFmtId="0" fontId="4" fillId="25" borderId="30" xfId="66" applyFont="1" applyFill="1" applyBorder="1" applyAlignment="1">
      <alignment wrapText="1"/>
    </xf>
    <xf numFmtId="0" fontId="4" fillId="25" borderId="35" xfId="66" applyFont="1" applyFill="1" applyBorder="1" applyAlignment="1">
      <alignment wrapText="1"/>
    </xf>
    <xf numFmtId="0" fontId="4" fillId="2" borderId="14" xfId="67" applyBorder="1" applyAlignment="1"/>
    <xf numFmtId="0" fontId="44" fillId="23" borderId="13" xfId="0" applyFont="1" applyFill="1" applyBorder="1" applyAlignment="1"/>
    <xf numFmtId="0" fontId="44" fillId="23" borderId="14" xfId="0" applyFont="1" applyFill="1" applyBorder="1" applyAlignment="1"/>
    <xf numFmtId="0" fontId="54" fillId="21" borderId="13" xfId="0" applyFont="1" applyFill="1" applyBorder="1" applyAlignment="1" applyProtection="1">
      <alignment vertical="center"/>
    </xf>
    <xf numFmtId="0" fontId="54" fillId="21" borderId="14" xfId="0" applyFont="1" applyFill="1" applyBorder="1" applyAlignment="1" applyProtection="1">
      <alignment vertical="center"/>
    </xf>
    <xf numFmtId="0" fontId="33" fillId="21" borderId="13" xfId="67" applyFont="1" applyFill="1" applyBorder="1" applyAlignment="1" applyProtection="1">
      <alignment vertical="center"/>
    </xf>
    <xf numFmtId="0" fontId="33" fillId="21" borderId="14" xfId="67" applyFont="1" applyFill="1" applyBorder="1" applyAlignment="1" applyProtection="1">
      <alignment vertical="center"/>
    </xf>
    <xf numFmtId="0" fontId="45" fillId="21" borderId="13" xfId="0" applyFont="1" applyFill="1" applyBorder="1" applyAlignment="1">
      <alignment horizontal="right"/>
    </xf>
    <xf numFmtId="0" fontId="45" fillId="21" borderId="14" xfId="0" applyFont="1" applyFill="1" applyBorder="1" applyAlignment="1">
      <alignment horizontal="right"/>
    </xf>
    <xf numFmtId="0" fontId="45" fillId="21" borderId="28" xfId="0" applyFont="1" applyFill="1" applyBorder="1" applyAlignment="1">
      <alignment horizontal="right"/>
    </xf>
    <xf numFmtId="0" fontId="45" fillId="23" borderId="13" xfId="0" applyFont="1" applyFill="1" applyBorder="1" applyAlignment="1"/>
    <xf numFmtId="0" fontId="45" fillId="23" borderId="14" xfId="0" applyFont="1" applyFill="1" applyBorder="1" applyAlignment="1"/>
    <xf numFmtId="0" fontId="45" fillId="23" borderId="28" xfId="0" applyFont="1" applyFill="1" applyBorder="1" applyAlignment="1"/>
    <xf numFmtId="0" fontId="45" fillId="21" borderId="12" xfId="0" applyFont="1" applyFill="1" applyBorder="1" applyAlignment="1">
      <alignment horizontal="right"/>
    </xf>
    <xf numFmtId="0" fontId="49" fillId="21" borderId="12" xfId="0" applyFont="1" applyFill="1" applyBorder="1" applyAlignment="1"/>
    <xf numFmtId="0" fontId="49" fillId="21" borderId="13" xfId="0" applyFont="1" applyFill="1" applyBorder="1" applyAlignment="1"/>
    <xf numFmtId="0" fontId="49" fillId="21" borderId="14" xfId="0" applyFont="1" applyFill="1" applyBorder="1" applyAlignment="1"/>
    <xf numFmtId="0" fontId="49" fillId="21" borderId="28" xfId="0" applyFont="1" applyFill="1" applyBorder="1" applyAlignment="1"/>
    <xf numFmtId="0" fontId="33" fillId="21" borderId="12" xfId="0" applyFont="1" applyFill="1" applyBorder="1" applyAlignment="1">
      <alignment horizontal="right"/>
    </xf>
    <xf numFmtId="0" fontId="45" fillId="21" borderId="12" xfId="0" applyFont="1" applyFill="1" applyBorder="1" applyAlignment="1"/>
    <xf numFmtId="0" fontId="0" fillId="2" borderId="14" xfId="0" applyBorder="1" applyAlignment="1"/>
    <xf numFmtId="0" fontId="0" fillId="2" borderId="28" xfId="0" applyBorder="1" applyAlignment="1"/>
    <xf numFmtId="0" fontId="4" fillId="25" borderId="12" xfId="99" applyFont="1" applyFill="1" applyBorder="1" applyAlignment="1">
      <alignment vertical="center" wrapText="1"/>
    </xf>
    <xf numFmtId="0" fontId="4" fillId="25" borderId="12" xfId="92" applyFill="1" applyBorder="1" applyAlignment="1">
      <alignment vertical="center" wrapText="1"/>
    </xf>
    <xf numFmtId="0" fontId="41" fillId="0" borderId="0" xfId="99" applyFont="1" applyFill="1" applyBorder="1" applyAlignment="1">
      <alignment horizontal="left" vertical="center" wrapText="1"/>
    </xf>
    <xf numFmtId="0" fontId="4" fillId="2" borderId="0" xfId="99" applyAlignment="1">
      <alignment horizontal="left" vertical="center"/>
    </xf>
    <xf numFmtId="0" fontId="44" fillId="21" borderId="13" xfId="99" applyFont="1" applyFill="1" applyBorder="1" applyAlignment="1">
      <alignment horizontal="center" vertical="center" wrapText="1"/>
    </xf>
    <xf numFmtId="0" fontId="44" fillId="21" borderId="14" xfId="99" applyFont="1" applyFill="1" applyBorder="1" applyAlignment="1">
      <alignment horizontal="center" vertical="center" wrapText="1"/>
    </xf>
    <xf numFmtId="0" fontId="44" fillId="21" borderId="28" xfId="99" applyFont="1" applyFill="1" applyBorder="1" applyAlignment="1">
      <alignment horizontal="center" vertical="center" wrapText="1"/>
    </xf>
    <xf numFmtId="0" fontId="70" fillId="30" borderId="15" xfId="0" applyFont="1" applyFill="1" applyBorder="1" applyAlignment="1">
      <alignment vertical="center" wrapText="1"/>
    </xf>
    <xf numFmtId="0" fontId="70" fillId="30" borderId="17" xfId="0" applyFont="1" applyFill="1" applyBorder="1" applyAlignment="1">
      <alignment vertical="center" wrapText="1"/>
    </xf>
    <xf numFmtId="0" fontId="70" fillId="30" borderId="41" xfId="0" applyFont="1" applyFill="1" applyBorder="1" applyAlignment="1">
      <alignment vertical="center" wrapText="1"/>
    </xf>
    <xf numFmtId="0" fontId="70" fillId="30" borderId="42" xfId="0" applyFont="1" applyFill="1" applyBorder="1" applyAlignment="1">
      <alignment vertical="center" wrapText="1"/>
    </xf>
    <xf numFmtId="0" fontId="70" fillId="30" borderId="19" xfId="0" applyFont="1" applyFill="1" applyBorder="1" applyAlignment="1">
      <alignment vertical="center" wrapText="1"/>
    </xf>
    <xf numFmtId="0" fontId="70" fillId="30" borderId="21" xfId="0" applyFont="1" applyFill="1" applyBorder="1" applyAlignment="1">
      <alignment vertical="center" wrapText="1"/>
    </xf>
    <xf numFmtId="0" fontId="70" fillId="31" borderId="43" xfId="0" applyFont="1" applyFill="1" applyBorder="1" applyAlignment="1">
      <alignment vertical="center" wrapText="1"/>
    </xf>
    <xf numFmtId="0" fontId="70" fillId="31" borderId="44" xfId="0" applyFont="1" applyFill="1" applyBorder="1" applyAlignment="1">
      <alignment vertical="center" wrapText="1"/>
    </xf>
    <xf numFmtId="0" fontId="70" fillId="2" borderId="41" xfId="0" applyFont="1" applyBorder="1" applyAlignment="1">
      <alignment vertical="center" wrapText="1"/>
    </xf>
    <xf numFmtId="0" fontId="70" fillId="2" borderId="45" xfId="0" applyFont="1" applyBorder="1" applyAlignment="1">
      <alignment vertical="center" wrapText="1"/>
    </xf>
    <xf numFmtId="0" fontId="70" fillId="2" borderId="42" xfId="0" applyFont="1" applyBorder="1" applyAlignment="1">
      <alignment vertical="center" wrapText="1"/>
    </xf>
  </cellXfs>
  <cellStyles count="157">
    <cellStyle name="20% - Accent1" xfId="1" builtinId="30" customBuiltin="1"/>
    <cellStyle name="20% - Accent1 2" xfId="68"/>
    <cellStyle name="20% - Accent2" xfId="2" builtinId="34" customBuiltin="1"/>
    <cellStyle name="20% - Accent2 2" xfId="69"/>
    <cellStyle name="20% - Accent3" xfId="3" builtinId="38" customBuiltin="1"/>
    <cellStyle name="20% - Accent3 2" xfId="70"/>
    <cellStyle name="20% - Accent4" xfId="4" builtinId="42" customBuiltin="1"/>
    <cellStyle name="20% - Accent4 2" xfId="71"/>
    <cellStyle name="20% - Accent5" xfId="5" builtinId="46" customBuiltin="1"/>
    <cellStyle name="20% - Accent5 2" xfId="72"/>
    <cellStyle name="20% - Accent6" xfId="6" builtinId="50" customBuiltin="1"/>
    <cellStyle name="20% - Accent6 2" xfId="73"/>
    <cellStyle name="40% - Accent1" xfId="7" builtinId="31" customBuiltin="1"/>
    <cellStyle name="40% - Accent1 2" xfId="74"/>
    <cellStyle name="40% - Accent2" xfId="8" builtinId="35" customBuiltin="1"/>
    <cellStyle name="40% - Accent2 2" xfId="75"/>
    <cellStyle name="40% - Accent3" xfId="9" builtinId="39" customBuiltin="1"/>
    <cellStyle name="40% - Accent3 2" xfId="76"/>
    <cellStyle name="40% - Accent4" xfId="10" builtinId="43" customBuiltin="1"/>
    <cellStyle name="40% - Accent4 2" xfId="77"/>
    <cellStyle name="40% - Accent5" xfId="11" builtinId="47" customBuiltin="1"/>
    <cellStyle name="40% - Accent5 2" xfId="78"/>
    <cellStyle name="40% - Accent6" xfId="12" builtinId="51" customBuiltin="1"/>
    <cellStyle name="40% - Accent6 2" xfId="79"/>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Blockout" xfId="26"/>
    <cellStyle name="Blockout 2" xfId="80"/>
    <cellStyle name="Blockout 3" xfId="59"/>
    <cellStyle name="Calculation" xfId="27" builtinId="22" customBuiltin="1"/>
    <cellStyle name="Calculation 2" xfId="125"/>
    <cellStyle name="Check Cell" xfId="28" builtinId="23" customBuiltin="1"/>
    <cellStyle name="Comma 2" xfId="56"/>
    <cellStyle name="Comma 2 2" xfId="81"/>
    <cellStyle name="Comma 2 3" xfId="82"/>
    <cellStyle name="Comma 2 3 2" xfId="109"/>
    <cellStyle name="Comma 2 3 3" xfId="126"/>
    <cellStyle name="Comma 2 3 4" xfId="146"/>
    <cellStyle name="Comma 2 4" xfId="108"/>
    <cellStyle name="Comma 2 5" xfId="147"/>
    <cellStyle name="Comma 3" xfId="83"/>
    <cellStyle name="Comma 3 2" xfId="84"/>
    <cellStyle name="Currency" xfId="58" builtinId="4"/>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85"/>
    <cellStyle name="Hyperlink 2 2" xfId="129"/>
    <cellStyle name="Hyperlink 2 3" xfId="128"/>
    <cellStyle name="Input" xfId="36" builtinId="20" customBuiltin="1"/>
    <cellStyle name="Input 2" xfId="127"/>
    <cellStyle name="Input1" xfId="37"/>
    <cellStyle name="Input1 2" xfId="86"/>
    <cellStyle name="Input1 2 2" xfId="87"/>
    <cellStyle name="Input1 3" xfId="88"/>
    <cellStyle name="Input1 3 2" xfId="89"/>
    <cellStyle name="Input1 4" xfId="111"/>
    <cellStyle name="Input1 5" xfId="112"/>
    <cellStyle name="Input1 6" xfId="110"/>
    <cellStyle name="Input1 7" xfId="145"/>
    <cellStyle name="Input1 7 2" xfId="150"/>
    <cellStyle name="Input2" xfId="38"/>
    <cellStyle name="Input2 2" xfId="90"/>
    <cellStyle name="Input2 3" xfId="60"/>
    <cellStyle name="Input3" xfId="39"/>
    <cellStyle name="Input3 2" xfId="91"/>
    <cellStyle name="Input3 3" xfId="61"/>
    <cellStyle name="Linked Cell" xfId="40" builtinId="24" customBuiltin="1"/>
    <cellStyle name="Neutral" xfId="41" builtinId="28" customBuiltin="1"/>
    <cellStyle name="Normal" xfId="0" builtinId="0"/>
    <cellStyle name="Normal 10" xfId="137"/>
    <cellStyle name="Normal 11" xfId="132"/>
    <cellStyle name="Normal 12" xfId="139"/>
    <cellStyle name="Normal 13" xfId="131"/>
    <cellStyle name="Normal 14" xfId="141"/>
    <cellStyle name="Normal 15" xfId="142"/>
    <cellStyle name="Normal 16" xfId="143"/>
    <cellStyle name="Normal 17" xfId="144"/>
    <cellStyle name="Normal 18" xfId="140"/>
    <cellStyle name="Normal 19" xfId="148"/>
    <cellStyle name="Normal 19 2" xfId="151"/>
    <cellStyle name="Normal 2" xfId="57"/>
    <cellStyle name="Normal 2 2" xfId="92"/>
    <cellStyle name="Normal 2 2 2" xfId="93"/>
    <cellStyle name="Normal 2 2 2 2" xfId="94"/>
    <cellStyle name="Normal 2 2 3" xfId="95"/>
    <cellStyle name="Normal 2 3" xfId="63"/>
    <cellStyle name="Normal 3" xfId="66"/>
    <cellStyle name="Normal 3 2" xfId="96"/>
    <cellStyle name="Normal 3 3" xfId="97"/>
    <cellStyle name="Normal 4" xfId="98"/>
    <cellStyle name="Normal 4 2" xfId="114"/>
    <cellStyle name="Normal 4 3" xfId="115"/>
    <cellStyle name="Normal 4 4" xfId="113"/>
    <cellStyle name="Normal 4 5" xfId="130"/>
    <cellStyle name="Normal 4 5 2" xfId="154"/>
    <cellStyle name="Normal 4 5 3" xfId="155"/>
    <cellStyle name="Normal 5" xfId="107"/>
    <cellStyle name="Normal 6" xfId="117"/>
    <cellStyle name="Normal 7" xfId="123"/>
    <cellStyle name="Normal 8" xfId="124"/>
    <cellStyle name="Normal 9" xfId="135"/>
    <cellStyle name="Normal_2010 06 01 - EA - Template for data collection" xfId="153"/>
    <cellStyle name="Normal_2010 06 02 - Urgent RIN for Vic DNSPs revised proposals" xfId="42"/>
    <cellStyle name="Normal_2010 06 02 - Urgent RIN for Vic DNSPs revised proposals 2" xfId="106"/>
    <cellStyle name="Normal_2010 06 22 - AA - Scheme Templates for data collection" xfId="43"/>
    <cellStyle name="Normal_2010 06 22 - CE - Scheme Template for data collection" xfId="44"/>
    <cellStyle name="Normal_2010 06 22 - IE - Scheme Template for data collection" xfId="45"/>
    <cellStyle name="Normal_2010 07 28 - AA - Template for data collection" xfId="46"/>
    <cellStyle name="Normal_2010 07 28 - AA - Template for data collection 2" xfId="64"/>
    <cellStyle name="Normal_2010 07 28 - AA - Template for data collection 2 2" xfId="99"/>
    <cellStyle name="Normal_2010 07 28 - AA - Template for data collection 2 3" xfId="65"/>
    <cellStyle name="Normal_2010 08 06  - CE - Template for data collection" xfId="47"/>
    <cellStyle name="Normal_Book1" xfId="48"/>
    <cellStyle name="Normal_D12 2657  STPIS - 2012 draft RIN - Ausgrid" xfId="67"/>
    <cellStyle name="Normal_Integral Energy 2009–10 RIN – incentive schemes" xfId="49"/>
    <cellStyle name="Note" xfId="50" builtinId="10" customBuiltin="1"/>
    <cellStyle name="Note 2" xfId="100"/>
    <cellStyle name="Note 2 2" xfId="134"/>
    <cellStyle name="Note 3" xfId="133"/>
    <cellStyle name="Note 4" xfId="62"/>
    <cellStyle name="Output" xfId="51" builtinId="21" customBuiltin="1"/>
    <cellStyle name="Output 2" xfId="136"/>
    <cellStyle name="Percent" xfId="156" builtinId="5"/>
    <cellStyle name="Style 1" xfId="52"/>
    <cellStyle name="Style 1 2" xfId="101"/>
    <cellStyle name="Style 1 2 2" xfId="102"/>
    <cellStyle name="Style 1 3" xfId="103"/>
    <cellStyle name="Style 1 3 2" xfId="104"/>
    <cellStyle name="Style 1 3 3" xfId="105"/>
    <cellStyle name="Style 1 4" xfId="118"/>
    <cellStyle name="Style 1 4 2" xfId="119"/>
    <cellStyle name="Style 1 4 3" xfId="120"/>
    <cellStyle name="Style 1 5" xfId="121"/>
    <cellStyle name="Style 1 6" xfId="122"/>
    <cellStyle name="Style 1 7" xfId="116"/>
    <cellStyle name="Style 1 8" xfId="149"/>
    <cellStyle name="Style 1 8 2" xfId="152"/>
    <cellStyle name="Title" xfId="53" builtinId="15" customBuiltin="1"/>
    <cellStyle name="Total" xfId="54" builtinId="25" customBuiltin="1"/>
    <cellStyle name="Total 2" xfId="138"/>
    <cellStyle name="Warning Text" xfId="55" builtinId="11" customBuiltin="1"/>
  </cellStyles>
  <dxfs count="2">
    <dxf>
      <fill>
        <patternFill>
          <bgColor rgb="FFFFFFCC"/>
        </patternFill>
      </fill>
    </dxf>
    <dxf>
      <fill>
        <patternFill>
          <bgColor rgb="FFFF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D58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0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1</xdr:col>
      <xdr:colOff>1323975</xdr:colOff>
      <xdr:row>5</xdr:row>
      <xdr:rowOff>66675</xdr:rowOff>
    </xdr:to>
    <xdr:pic>
      <xdr:nvPicPr>
        <xdr:cNvPr id="3075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525" y="104775"/>
          <a:ext cx="3086100" cy="7715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xdr:colOff>
      <xdr:row>0</xdr:row>
      <xdr:rowOff>19050</xdr:rowOff>
    </xdr:from>
    <xdr:to>
      <xdr:col>0</xdr:col>
      <xdr:colOff>923925</xdr:colOff>
      <xdr:row>2</xdr:row>
      <xdr:rowOff>209550</xdr:rowOff>
    </xdr:to>
    <xdr:grpSp>
      <xdr:nvGrpSpPr>
        <xdr:cNvPr id="63585" name="Group 1"/>
        <xdr:cNvGrpSpPr>
          <a:grpSpLocks/>
        </xdr:cNvGrpSpPr>
      </xdr:nvGrpSpPr>
      <xdr:grpSpPr bwMode="auto">
        <a:xfrm>
          <a:off x="9525" y="19050"/>
          <a:ext cx="742950" cy="704850"/>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358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9525</xdr:colOff>
      <xdr:row>0</xdr:row>
      <xdr:rowOff>19050</xdr:rowOff>
    </xdr:from>
    <xdr:to>
      <xdr:col>1</xdr:col>
      <xdr:colOff>0</xdr:colOff>
      <xdr:row>2</xdr:row>
      <xdr:rowOff>209550</xdr:rowOff>
    </xdr:to>
    <xdr:grpSp>
      <xdr:nvGrpSpPr>
        <xdr:cNvPr id="5" name="Group 1"/>
        <xdr:cNvGrpSpPr>
          <a:grpSpLocks/>
        </xdr:cNvGrpSpPr>
      </xdr:nvGrpSpPr>
      <xdr:grpSpPr bwMode="auto">
        <a:xfrm>
          <a:off x="9525" y="19050"/>
          <a:ext cx="742950" cy="70485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485775</xdr:colOff>
      <xdr:row>2</xdr:row>
      <xdr:rowOff>47625</xdr:rowOff>
    </xdr:to>
    <xdr:grpSp>
      <xdr:nvGrpSpPr>
        <xdr:cNvPr id="2" name="Group 1"/>
        <xdr:cNvGrpSpPr>
          <a:grpSpLocks/>
        </xdr:cNvGrpSpPr>
      </xdr:nvGrpSpPr>
      <xdr:grpSpPr bwMode="auto">
        <a:xfrm>
          <a:off x="0" y="0"/>
          <a:ext cx="485775" cy="5619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4791075</xdr:colOff>
      <xdr:row>1</xdr:row>
      <xdr:rowOff>180975</xdr:rowOff>
    </xdr:from>
    <xdr:to>
      <xdr:col>4</xdr:col>
      <xdr:colOff>316230</xdr:colOff>
      <xdr:row>2</xdr:row>
      <xdr:rowOff>209550</xdr:rowOff>
    </xdr:to>
    <xdr:pic>
      <xdr:nvPicPr>
        <xdr:cNvPr id="2"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5086350" y="371475"/>
          <a:ext cx="754380" cy="323850"/>
        </a:xfrm>
        <a:prstGeom prst="rect">
          <a:avLst/>
        </a:prstGeom>
        <a:solidFill>
          <a:srgbClr val="FFFFCC"/>
        </a:solidFill>
        <a:ln w="19050">
          <a:solidFill>
            <a:srgbClr val="333399"/>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123825</xdr:rowOff>
    </xdr:to>
    <xdr:grpSp>
      <xdr:nvGrpSpPr>
        <xdr:cNvPr id="2" name="Group 1"/>
        <xdr:cNvGrpSpPr>
          <a:grpSpLocks/>
        </xdr:cNvGrpSpPr>
      </xdr:nvGrpSpPr>
      <xdr:grpSpPr bwMode="auto">
        <a:xfrm>
          <a:off x="0" y="19050"/>
          <a:ext cx="609600" cy="6191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47625</xdr:rowOff>
    </xdr:to>
    <xdr:grpSp>
      <xdr:nvGrpSpPr>
        <xdr:cNvPr id="47200" name="Group 1"/>
        <xdr:cNvGrpSpPr>
          <a:grpSpLocks/>
        </xdr:cNvGrpSpPr>
      </xdr:nvGrpSpPr>
      <xdr:grpSpPr bwMode="auto">
        <a:xfrm>
          <a:off x="0" y="19050"/>
          <a:ext cx="685800" cy="54292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839899507073"/>
            <a:ext cx="0" cy="2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7202"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1</xdr:col>
      <xdr:colOff>0</xdr:colOff>
      <xdr:row>2</xdr:row>
      <xdr:rowOff>180975</xdr:rowOff>
    </xdr:to>
    <xdr:grpSp>
      <xdr:nvGrpSpPr>
        <xdr:cNvPr id="5" name="Group 1"/>
        <xdr:cNvGrpSpPr>
          <a:grpSpLocks/>
        </xdr:cNvGrpSpPr>
      </xdr:nvGrpSpPr>
      <xdr:grpSpPr bwMode="auto">
        <a:xfrm>
          <a:off x="0" y="19050"/>
          <a:ext cx="685800" cy="676275"/>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838200</xdr:colOff>
      <xdr:row>2</xdr:row>
      <xdr:rowOff>180975</xdr:rowOff>
    </xdr:to>
    <xdr:grpSp>
      <xdr:nvGrpSpPr>
        <xdr:cNvPr id="67662" name="Group 1"/>
        <xdr:cNvGrpSpPr>
          <a:grpSpLocks/>
        </xdr:cNvGrpSpPr>
      </xdr:nvGrpSpPr>
      <xdr:grpSpPr bwMode="auto">
        <a:xfrm>
          <a:off x="0" y="19050"/>
          <a:ext cx="838200" cy="6762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766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561975</xdr:colOff>
      <xdr:row>2</xdr:row>
      <xdr:rowOff>209550</xdr:rowOff>
    </xdr:to>
    <xdr:grpSp>
      <xdr:nvGrpSpPr>
        <xdr:cNvPr id="60524" name="Group 1"/>
        <xdr:cNvGrpSpPr>
          <a:grpSpLocks/>
        </xdr:cNvGrpSpPr>
      </xdr:nvGrpSpPr>
      <xdr:grpSpPr bwMode="auto">
        <a:xfrm>
          <a:off x="0" y="19050"/>
          <a:ext cx="561975" cy="704850"/>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0526"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561975</xdr:colOff>
      <xdr:row>2</xdr:row>
      <xdr:rowOff>209550</xdr:rowOff>
    </xdr:to>
    <xdr:grpSp>
      <xdr:nvGrpSpPr>
        <xdr:cNvPr id="5" name="Group 1"/>
        <xdr:cNvGrpSpPr>
          <a:grpSpLocks/>
        </xdr:cNvGrpSpPr>
      </xdr:nvGrpSpPr>
      <xdr:grpSpPr bwMode="auto">
        <a:xfrm>
          <a:off x="0" y="19050"/>
          <a:ext cx="561975" cy="70485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47625</xdr:rowOff>
    </xdr:to>
    <xdr:grpSp>
      <xdr:nvGrpSpPr>
        <xdr:cNvPr id="50278" name="Group 1"/>
        <xdr:cNvGrpSpPr>
          <a:grpSpLocks/>
        </xdr:cNvGrpSpPr>
      </xdr:nvGrpSpPr>
      <xdr:grpSpPr bwMode="auto">
        <a:xfrm>
          <a:off x="0" y="19050"/>
          <a:ext cx="733425" cy="54292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50280"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762000</xdr:colOff>
      <xdr:row>2</xdr:row>
      <xdr:rowOff>28575</xdr:rowOff>
    </xdr:to>
    <xdr:grpSp>
      <xdr:nvGrpSpPr>
        <xdr:cNvPr id="2" name="Group 1"/>
        <xdr:cNvGrpSpPr>
          <a:grpSpLocks/>
        </xdr:cNvGrpSpPr>
      </xdr:nvGrpSpPr>
      <xdr:grpSpPr bwMode="auto">
        <a:xfrm>
          <a:off x="0" y="0"/>
          <a:ext cx="762000" cy="5429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9525</xdr:colOff>
      <xdr:row>2</xdr:row>
      <xdr:rowOff>47625</xdr:rowOff>
    </xdr:to>
    <xdr:grpSp>
      <xdr:nvGrpSpPr>
        <xdr:cNvPr id="58469" name="Group 1"/>
        <xdr:cNvGrpSpPr>
          <a:grpSpLocks/>
        </xdr:cNvGrpSpPr>
      </xdr:nvGrpSpPr>
      <xdr:grpSpPr bwMode="auto">
        <a:xfrm>
          <a:off x="0" y="19050"/>
          <a:ext cx="619125" cy="54292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58471"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home$\TRIMDATA\TRIM\TEMP\CONTEXT.3388\2010%2008%2013%20-%20AA%20-%20Template%20for%20data%20collec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home$\Documents%20and%20Settings\Kjo\Local%20Settings\Temporary%20Internet%20Files\OLK7B3\ARC%20Compliance%20Model%20-%202010-11%20ActewAG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1. Classification"/>
      <sheetName val="2. Negotiation"/>
      <sheetName val="3. Control mechanism"/>
      <sheetName val="4. RAB"/>
      <sheetName val="5. Remaining asset life"/>
      <sheetName val="6. Demand"/>
      <sheetName val="7. Capex"/>
      <sheetName val="8. Opex"/>
      <sheetName val="9a. STPIS Reliability"/>
      <sheetName val="9b. STPIS Customer service"/>
      <sheetName val="9c. STPIS Unplanned outages"/>
      <sheetName val="9d. STPIS exc"/>
      <sheetName val="10. WACC"/>
      <sheetName val="11. EBSS"/>
      <sheetName val="12. DMIS - annual report"/>
      <sheetName val="13. Pass through events"/>
      <sheetName val="14. Jurisdictional schemes"/>
      <sheetName val="15. Self insurance"/>
      <sheetName val="16a. ACS - opex and capex"/>
      <sheetName val="16b. ACS - control mechanism "/>
      <sheetName val="17a. Financial performance"/>
      <sheetName val="17b. Financial position"/>
      <sheetName val="17c. Cashflows"/>
      <sheetName val="18. Shared cost allocation"/>
      <sheetName val="19. General information"/>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utcomes"/>
      <sheetName val="MAAR"/>
      <sheetName val="Price Limits"/>
      <sheetName val="Trans"/>
      <sheetName val="DUOS (t)"/>
      <sheetName val="TUOS (t)"/>
      <sheetName val="CPT (t)"/>
      <sheetName val="MSR (t)"/>
      <sheetName val="NUOS (t)"/>
      <sheetName val="DUOS (t-1)"/>
      <sheetName val="Q (ct-1) act"/>
      <sheetName val="RE (ct)"/>
      <sheetName val="RE (ct-1)"/>
      <sheetName val="Q (ct-1) adj (ct)"/>
      <sheetName val="Q (ct-1) adj (ct-1)"/>
      <sheetName val="ACS (t)"/>
    </sheetNames>
    <sheetDataSet>
      <sheetData sheetId="0"/>
      <sheetData sheetId="1" refreshError="1">
        <row r="2">
          <cell r="B2" t="str">
            <v>ActewAGL</v>
          </cell>
        </row>
        <row r="3">
          <cell r="B3">
            <v>2011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obert.mcmillan@jemena.com.au"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J43"/>
  <sheetViews>
    <sheetView tabSelected="1" view="pageBreakPreview" zoomScaleNormal="100" zoomScaleSheetLayoutView="100" workbookViewId="0"/>
  </sheetViews>
  <sheetFormatPr defaultColWidth="9.140625" defaultRowHeight="12.75" x14ac:dyDescent="0.2"/>
  <cols>
    <col min="1" max="1" width="26.5703125" style="2" customWidth="1"/>
    <col min="2" max="2" width="23.5703125" style="2" customWidth="1"/>
    <col min="3" max="3" width="9.140625" style="2"/>
    <col min="4" max="4" width="10.5703125" style="2" customWidth="1"/>
    <col min="5" max="5" width="11.7109375" style="2" customWidth="1"/>
    <col min="6" max="6" width="9.140625" style="2"/>
    <col min="7" max="7" width="3.42578125" style="2" hidden="1" customWidth="1"/>
    <col min="8" max="8" width="4.42578125" style="2" customWidth="1"/>
    <col min="9" max="9" width="4.85546875" style="2" customWidth="1"/>
    <col min="10" max="16384" width="9.140625" style="2"/>
  </cols>
  <sheetData>
    <row r="3" spans="1:9" x14ac:dyDescent="0.2">
      <c r="D3" s="260" t="s">
        <v>433</v>
      </c>
    </row>
    <row r="4" spans="1:9" x14ac:dyDescent="0.2">
      <c r="D4" s="261" t="s">
        <v>409</v>
      </c>
    </row>
    <row r="8" spans="1:9" ht="20.25" x14ac:dyDescent="0.3">
      <c r="A8" s="1" t="s">
        <v>94</v>
      </c>
    </row>
    <row r="9" spans="1:9" ht="20.25" x14ac:dyDescent="0.3">
      <c r="A9" s="1" t="s">
        <v>95</v>
      </c>
    </row>
    <row r="11" spans="1:9" x14ac:dyDescent="0.2">
      <c r="A11" s="3" t="s">
        <v>96</v>
      </c>
    </row>
    <row r="12" spans="1:9" ht="13.5" thickBot="1" x14ac:dyDescent="0.25"/>
    <row r="13" spans="1:9" ht="15.75" x14ac:dyDescent="0.25">
      <c r="A13" s="296" t="s">
        <v>97</v>
      </c>
      <c r="B13" s="297"/>
      <c r="C13" s="297"/>
      <c r="D13" s="297"/>
      <c r="E13" s="297"/>
      <c r="F13" s="297"/>
      <c r="G13" s="297"/>
      <c r="H13" s="297"/>
      <c r="I13" s="298"/>
    </row>
    <row r="14" spans="1:9" x14ac:dyDescent="0.2">
      <c r="A14" s="4" t="s">
        <v>148</v>
      </c>
      <c r="B14" s="5"/>
      <c r="C14" s="5"/>
      <c r="D14" s="5"/>
      <c r="E14" s="5"/>
      <c r="F14" s="5"/>
      <c r="G14" s="5"/>
      <c r="H14" s="5"/>
      <c r="I14" s="6"/>
    </row>
    <row r="15" spans="1:9" x14ac:dyDescent="0.2">
      <c r="A15" s="302" t="s">
        <v>98</v>
      </c>
      <c r="B15" s="303"/>
      <c r="C15" s="303"/>
      <c r="D15" s="303"/>
      <c r="E15" s="303"/>
      <c r="F15" s="303"/>
      <c r="G15" s="303"/>
      <c r="H15" s="303"/>
      <c r="I15" s="304"/>
    </row>
    <row r="16" spans="1:9" ht="13.5" thickBot="1" x14ac:dyDescent="0.25">
      <c r="A16" s="299" t="s">
        <v>99</v>
      </c>
      <c r="B16" s="300"/>
      <c r="C16" s="300"/>
      <c r="D16" s="300"/>
      <c r="E16" s="300"/>
      <c r="F16" s="300"/>
      <c r="G16" s="300"/>
      <c r="H16" s="300"/>
      <c r="I16" s="301"/>
    </row>
    <row r="17" spans="1:10" x14ac:dyDescent="0.2">
      <c r="A17" s="294"/>
      <c r="B17" s="295"/>
      <c r="C17" s="295"/>
      <c r="D17" s="295"/>
      <c r="E17" s="295"/>
      <c r="F17" s="295"/>
      <c r="G17" s="295"/>
      <c r="H17" s="295"/>
      <c r="I17" s="295"/>
    </row>
    <row r="18" spans="1:10" x14ac:dyDescent="0.2">
      <c r="A18" s="7" t="s">
        <v>100</v>
      </c>
      <c r="B18" s="8"/>
      <c r="C18" s="8"/>
      <c r="D18" s="9"/>
      <c r="E18" s="9"/>
      <c r="F18" s="9"/>
      <c r="G18" s="9"/>
    </row>
    <row r="19" spans="1:10" x14ac:dyDescent="0.2">
      <c r="A19" s="10" t="s">
        <v>101</v>
      </c>
    </row>
    <row r="21" spans="1:10" x14ac:dyDescent="0.2">
      <c r="J21" s="11"/>
    </row>
    <row r="22" spans="1:10" ht="18" x14ac:dyDescent="0.25">
      <c r="A22" s="12" t="s">
        <v>102</v>
      </c>
      <c r="B22" s="13"/>
      <c r="C22" s="305" t="s">
        <v>689</v>
      </c>
      <c r="D22" s="306"/>
      <c r="E22" s="306"/>
    </row>
    <row r="23" spans="1:10" ht="18" x14ac:dyDescent="0.25">
      <c r="A23" s="14"/>
      <c r="B23" s="14"/>
    </row>
    <row r="24" spans="1:10" ht="18" x14ac:dyDescent="0.25">
      <c r="A24" s="12" t="s">
        <v>103</v>
      </c>
      <c r="B24" s="13"/>
      <c r="C24" s="312">
        <v>82064651083</v>
      </c>
      <c r="D24" s="313"/>
      <c r="E24" s="314"/>
    </row>
    <row r="25" spans="1:10" ht="18" x14ac:dyDescent="0.25">
      <c r="A25" s="14"/>
      <c r="B25" s="14"/>
      <c r="C25" s="307"/>
      <c r="D25" s="308"/>
      <c r="E25" s="308"/>
    </row>
    <row r="26" spans="1:10" ht="18" x14ac:dyDescent="0.25">
      <c r="A26" s="15" t="s">
        <v>104</v>
      </c>
      <c r="B26" s="16"/>
      <c r="C26" s="309">
        <v>2015</v>
      </c>
      <c r="D26" s="310"/>
      <c r="E26" s="311"/>
    </row>
    <row r="29" spans="1:10" ht="13.5" thickBot="1" x14ac:dyDescent="0.25"/>
    <row r="30" spans="1:10" x14ac:dyDescent="0.2">
      <c r="A30" s="17"/>
      <c r="B30" s="18"/>
      <c r="C30" s="18"/>
      <c r="D30" s="18"/>
      <c r="E30" s="19"/>
      <c r="F30" s="19"/>
      <c r="G30" s="19"/>
      <c r="H30" s="20"/>
    </row>
    <row r="31" spans="1:10" x14ac:dyDescent="0.2">
      <c r="A31" s="21" t="s">
        <v>105</v>
      </c>
      <c r="B31" s="282" t="s">
        <v>106</v>
      </c>
      <c r="C31" s="283"/>
      <c r="D31" s="284" t="s">
        <v>690</v>
      </c>
      <c r="E31" s="285"/>
      <c r="F31" s="285"/>
      <c r="G31" s="286"/>
      <c r="H31" s="23"/>
    </row>
    <row r="32" spans="1:10" x14ac:dyDescent="0.2">
      <c r="A32" s="21"/>
      <c r="B32" s="282" t="s">
        <v>107</v>
      </c>
      <c r="C32" s="283"/>
      <c r="D32" s="284" t="s">
        <v>691</v>
      </c>
      <c r="E32" s="285"/>
      <c r="F32" s="285"/>
      <c r="G32" s="286"/>
      <c r="H32" s="23"/>
    </row>
    <row r="33" spans="1:8" x14ac:dyDescent="0.2">
      <c r="A33" s="21"/>
      <c r="B33" s="24"/>
      <c r="C33" s="22" t="s">
        <v>108</v>
      </c>
      <c r="D33" s="280" t="s">
        <v>692</v>
      </c>
      <c r="E33" s="22" t="s">
        <v>109</v>
      </c>
      <c r="F33" s="97">
        <v>3000</v>
      </c>
      <c r="G33" s="25"/>
      <c r="H33" s="26"/>
    </row>
    <row r="34" spans="1:8" x14ac:dyDescent="0.2">
      <c r="A34" s="21"/>
      <c r="B34" s="24"/>
      <c r="C34" s="24"/>
      <c r="D34" s="24"/>
      <c r="E34" s="25"/>
      <c r="F34" s="24"/>
      <c r="G34" s="25"/>
      <c r="H34" s="27"/>
    </row>
    <row r="35" spans="1:8" x14ac:dyDescent="0.2">
      <c r="A35" s="21" t="s">
        <v>110</v>
      </c>
      <c r="B35" s="282" t="s">
        <v>106</v>
      </c>
      <c r="C35" s="283"/>
      <c r="D35" s="287" t="s">
        <v>690</v>
      </c>
      <c r="E35" s="287"/>
      <c r="F35" s="287"/>
      <c r="G35" s="287"/>
      <c r="H35" s="28"/>
    </row>
    <row r="36" spans="1:8" x14ac:dyDescent="0.2">
      <c r="A36" s="21"/>
      <c r="B36" s="282" t="s">
        <v>107</v>
      </c>
      <c r="C36" s="283"/>
      <c r="D36" s="287" t="s">
        <v>691</v>
      </c>
      <c r="E36" s="287"/>
      <c r="F36" s="287"/>
      <c r="G36" s="287"/>
      <c r="H36" s="28"/>
    </row>
    <row r="37" spans="1:8" x14ac:dyDescent="0.2">
      <c r="A37" s="29"/>
      <c r="B37" s="24"/>
      <c r="C37" s="22" t="s">
        <v>108</v>
      </c>
      <c r="D37" s="280" t="s">
        <v>693</v>
      </c>
      <c r="E37" s="22" t="s">
        <v>109</v>
      </c>
      <c r="F37" s="281">
        <v>3000</v>
      </c>
      <c r="G37" s="25"/>
      <c r="H37" s="26"/>
    </row>
    <row r="38" spans="1:8" ht="13.5" thickBot="1" x14ac:dyDescent="0.25">
      <c r="A38" s="30"/>
      <c r="B38" s="31"/>
      <c r="C38" s="31"/>
      <c r="D38" s="31"/>
      <c r="E38" s="32"/>
      <c r="F38" s="32"/>
      <c r="G38" s="32"/>
      <c r="H38" s="33"/>
    </row>
    <row r="39" spans="1:8" x14ac:dyDescent="0.2">
      <c r="A39" s="17"/>
      <c r="B39" s="18"/>
      <c r="C39" s="18"/>
      <c r="D39" s="18"/>
      <c r="E39" s="19"/>
      <c r="F39" s="19"/>
      <c r="G39" s="19"/>
      <c r="H39" s="20"/>
    </row>
    <row r="40" spans="1:8" x14ac:dyDescent="0.2">
      <c r="A40" s="21" t="s">
        <v>111</v>
      </c>
      <c r="B40" s="291" t="s">
        <v>694</v>
      </c>
      <c r="C40" s="289"/>
      <c r="D40" s="292"/>
      <c r="E40" s="292"/>
      <c r="F40" s="293"/>
      <c r="G40" s="25"/>
      <c r="H40" s="27"/>
    </row>
    <row r="41" spans="1:8" x14ac:dyDescent="0.2">
      <c r="A41" s="21" t="s">
        <v>112</v>
      </c>
      <c r="B41" s="291" t="s">
        <v>695</v>
      </c>
      <c r="C41" s="289"/>
      <c r="D41" s="289"/>
      <c r="E41" s="289"/>
      <c r="F41" s="290"/>
      <c r="G41" s="25"/>
      <c r="H41" s="27"/>
    </row>
    <row r="42" spans="1:8" x14ac:dyDescent="0.2">
      <c r="A42" s="21" t="s">
        <v>113</v>
      </c>
      <c r="B42" s="288" t="s">
        <v>696</v>
      </c>
      <c r="C42" s="289"/>
      <c r="D42" s="289"/>
      <c r="E42" s="289"/>
      <c r="F42" s="290"/>
      <c r="G42" s="25"/>
      <c r="H42" s="27"/>
    </row>
    <row r="43" spans="1:8" ht="13.5" thickBot="1" x14ac:dyDescent="0.25">
      <c r="A43" s="30"/>
      <c r="B43" s="31"/>
      <c r="C43" s="31"/>
      <c r="D43" s="31"/>
      <c r="E43" s="32"/>
      <c r="F43" s="32"/>
      <c r="G43" s="32"/>
      <c r="H43" s="33"/>
    </row>
  </sheetData>
  <mergeCells count="19">
    <mergeCell ref="A17:I17"/>
    <mergeCell ref="A13:I13"/>
    <mergeCell ref="A16:I16"/>
    <mergeCell ref="A15:I15"/>
    <mergeCell ref="B31:C31"/>
    <mergeCell ref="D31:G31"/>
    <mergeCell ref="C22:E22"/>
    <mergeCell ref="C25:E25"/>
    <mergeCell ref="C26:E26"/>
    <mergeCell ref="C24:E24"/>
    <mergeCell ref="B32:C32"/>
    <mergeCell ref="D32:G32"/>
    <mergeCell ref="B35:C35"/>
    <mergeCell ref="D35:G35"/>
    <mergeCell ref="B42:F42"/>
    <mergeCell ref="B36:C36"/>
    <mergeCell ref="D36:G36"/>
    <mergeCell ref="B40:F40"/>
    <mergeCell ref="B41:F41"/>
  </mergeCells>
  <phoneticPr fontId="24" type="noConversion"/>
  <dataValidations count="1">
    <dataValidation type="list" allowBlank="1" showInputMessage="1" showErrorMessage="1" sqref="C26:E26">
      <formula1>"2014,2015"</formula1>
    </dataValidation>
  </dataValidations>
  <hyperlinks>
    <hyperlink ref="D4" location="Amendments!A1" display="Click here for details."/>
    <hyperlink ref="B42" r:id="rId1"/>
  </hyperlinks>
  <pageMargins left="0.75" right="0.75" top="1" bottom="1" header="0.5" footer="0.5"/>
  <pageSetup paperSize="9" scale="88" orientation="portrait" verticalDpi="2"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232"/>
  <sheetViews>
    <sheetView showGridLines="0" view="pageBreakPreview" zoomScaleNormal="100" workbookViewId="0"/>
  </sheetViews>
  <sheetFormatPr defaultColWidth="9.140625" defaultRowHeight="12.75" x14ac:dyDescent="0.2"/>
  <cols>
    <col min="1" max="1" width="11.28515625" style="77" customWidth="1"/>
    <col min="2" max="12" width="21.85546875" style="77" customWidth="1"/>
    <col min="13" max="13" width="23.5703125" style="77" customWidth="1"/>
    <col min="14" max="14" width="21.85546875" style="77" customWidth="1"/>
    <col min="15" max="15" width="23" style="77" customWidth="1"/>
    <col min="16" max="21" width="21.85546875" style="77" customWidth="1"/>
    <col min="22" max="22" width="23.7109375" style="77" customWidth="1"/>
    <col min="23" max="23" width="21.85546875" style="77" customWidth="1"/>
    <col min="24" max="24" width="26.140625" style="77" customWidth="1"/>
    <col min="25" max="16384" width="9.140625" style="77"/>
  </cols>
  <sheetData>
    <row r="1" spans="2:24" ht="20.25" x14ac:dyDescent="0.3">
      <c r="B1" s="64" t="str">
        <f>Cover!C22</f>
        <v>JEN</v>
      </c>
    </row>
    <row r="2" spans="2:24" ht="20.25" x14ac:dyDescent="0.3">
      <c r="B2" s="64" t="s">
        <v>152</v>
      </c>
    </row>
    <row r="3" spans="2:24" ht="20.25" x14ac:dyDescent="0.3">
      <c r="B3" s="45">
        <f>Cover!C26</f>
        <v>2015</v>
      </c>
    </row>
    <row r="4" spans="2:24" s="129" customFormat="1" ht="20.25" x14ac:dyDescent="0.3">
      <c r="B4" s="198"/>
    </row>
    <row r="5" spans="2:24" ht="15.75" x14ac:dyDescent="0.2">
      <c r="B5" s="83" t="s">
        <v>153</v>
      </c>
    </row>
    <row r="6" spans="2:24" s="94" customFormat="1" ht="15.75" x14ac:dyDescent="0.2">
      <c r="B6" s="96"/>
    </row>
    <row r="7" spans="2:24" s="129" customFormat="1" ht="89.25" x14ac:dyDescent="0.2">
      <c r="B7" s="199" t="s">
        <v>83</v>
      </c>
      <c r="C7" s="199" t="s">
        <v>157</v>
      </c>
      <c r="D7" s="199" t="s">
        <v>168</v>
      </c>
      <c r="E7" s="199" t="s">
        <v>240</v>
      </c>
      <c r="F7" s="199" t="s">
        <v>170</v>
      </c>
      <c r="G7" s="199" t="s">
        <v>171</v>
      </c>
      <c r="H7" s="199" t="s">
        <v>172</v>
      </c>
      <c r="I7" s="199" t="s">
        <v>173</v>
      </c>
      <c r="J7" s="199" t="s">
        <v>174</v>
      </c>
      <c r="K7" s="199" t="s">
        <v>159</v>
      </c>
      <c r="L7" s="204" t="s">
        <v>227</v>
      </c>
      <c r="M7" s="204" t="s">
        <v>228</v>
      </c>
      <c r="N7" s="204" t="s">
        <v>229</v>
      </c>
      <c r="O7" s="204" t="s">
        <v>230</v>
      </c>
      <c r="P7" s="199" t="s">
        <v>231</v>
      </c>
      <c r="Q7" s="204" t="s">
        <v>232</v>
      </c>
      <c r="R7" s="204" t="s">
        <v>233</v>
      </c>
      <c r="S7" s="204" t="s">
        <v>234</v>
      </c>
      <c r="T7" s="204" t="s">
        <v>235</v>
      </c>
      <c r="U7" s="199" t="s">
        <v>160</v>
      </c>
      <c r="V7" s="199" t="s">
        <v>236</v>
      </c>
      <c r="W7" s="199" t="s">
        <v>237</v>
      </c>
      <c r="X7" s="200" t="s">
        <v>175</v>
      </c>
    </row>
    <row r="8" spans="2:24" x14ac:dyDescent="0.2">
      <c r="B8" s="231" t="s">
        <v>434</v>
      </c>
      <c r="C8" s="231" t="s">
        <v>435</v>
      </c>
      <c r="D8" s="231" t="s">
        <v>2</v>
      </c>
      <c r="E8" s="231">
        <v>764</v>
      </c>
      <c r="F8" s="274">
        <v>4.6800199999999998</v>
      </c>
      <c r="G8" s="274">
        <v>4.3316799899999996</v>
      </c>
      <c r="H8" s="274">
        <v>8.2304639999999996</v>
      </c>
      <c r="I8" s="274">
        <v>9.4336175034253747E-2</v>
      </c>
      <c r="J8" s="274">
        <v>0.22963488607166235</v>
      </c>
      <c r="K8" s="231">
        <v>2</v>
      </c>
      <c r="L8" s="231">
        <v>1280</v>
      </c>
      <c r="M8" s="231">
        <v>1280</v>
      </c>
      <c r="N8" s="231">
        <v>17</v>
      </c>
      <c r="O8" s="231">
        <v>17</v>
      </c>
      <c r="P8" s="231">
        <v>5</v>
      </c>
      <c r="Q8" s="231">
        <v>10386</v>
      </c>
      <c r="R8" s="231">
        <v>10386</v>
      </c>
      <c r="S8" s="231">
        <v>40</v>
      </c>
      <c r="T8" s="231">
        <v>40</v>
      </c>
      <c r="U8" s="231">
        <v>0</v>
      </c>
      <c r="V8" s="231">
        <v>0</v>
      </c>
      <c r="W8" s="231">
        <v>0</v>
      </c>
      <c r="X8" s="275" t="s">
        <v>436</v>
      </c>
    </row>
    <row r="9" spans="2:24" s="251" customFormat="1" x14ac:dyDescent="0.2">
      <c r="B9" s="231" t="s">
        <v>437</v>
      </c>
      <c r="C9" s="231" t="s">
        <v>435</v>
      </c>
      <c r="D9" s="231" t="s">
        <v>2</v>
      </c>
      <c r="E9" s="231">
        <v>3067</v>
      </c>
      <c r="F9" s="274">
        <v>10.527239999999997</v>
      </c>
      <c r="G9" s="274">
        <v>2.7517500600000004</v>
      </c>
      <c r="H9" s="274">
        <v>10.322374530273438</v>
      </c>
      <c r="I9" s="274">
        <v>1.6618561083207672</v>
      </c>
      <c r="J9" s="274">
        <v>6.385174671799379E-2</v>
      </c>
      <c r="K9" s="231">
        <v>7</v>
      </c>
      <c r="L9" s="231">
        <v>78299</v>
      </c>
      <c r="M9" s="231">
        <v>78299</v>
      </c>
      <c r="N9" s="231">
        <v>2707</v>
      </c>
      <c r="O9" s="231">
        <v>2707</v>
      </c>
      <c r="P9" s="231">
        <v>3</v>
      </c>
      <c r="Q9" s="231">
        <v>10028</v>
      </c>
      <c r="R9" s="231">
        <v>10028</v>
      </c>
      <c r="S9" s="231">
        <v>39</v>
      </c>
      <c r="T9" s="231">
        <v>39</v>
      </c>
      <c r="U9" s="231">
        <v>1</v>
      </c>
      <c r="V9" s="231">
        <v>1337</v>
      </c>
      <c r="W9" s="231">
        <v>1337</v>
      </c>
      <c r="X9" s="275" t="s">
        <v>436</v>
      </c>
    </row>
    <row r="10" spans="2:24" s="251" customFormat="1" x14ac:dyDescent="0.2">
      <c r="B10" s="231" t="s">
        <v>438</v>
      </c>
      <c r="C10" s="231" t="s">
        <v>435</v>
      </c>
      <c r="D10" s="231" t="s">
        <v>2</v>
      </c>
      <c r="E10" s="231">
        <v>272</v>
      </c>
      <c r="F10" s="274">
        <v>6.0956695947647095</v>
      </c>
      <c r="G10" s="274">
        <v>4.4773060312271111</v>
      </c>
      <c r="H10" s="274">
        <v>12.905825265136718</v>
      </c>
      <c r="I10" s="274">
        <v>1.1009283428790531</v>
      </c>
      <c r="J10" s="274">
        <v>1.6423849187859325</v>
      </c>
      <c r="K10" s="231">
        <v>3</v>
      </c>
      <c r="L10" s="231">
        <v>3190</v>
      </c>
      <c r="M10" s="231">
        <v>3190</v>
      </c>
      <c r="N10" s="231">
        <v>55</v>
      </c>
      <c r="O10" s="231">
        <v>55</v>
      </c>
      <c r="P10" s="231">
        <v>6</v>
      </c>
      <c r="Q10" s="231">
        <v>15863</v>
      </c>
      <c r="R10" s="231">
        <v>15863</v>
      </c>
      <c r="S10" s="231">
        <v>39</v>
      </c>
      <c r="T10" s="231">
        <v>39</v>
      </c>
      <c r="U10" s="231">
        <v>1</v>
      </c>
      <c r="V10" s="231">
        <v>280</v>
      </c>
      <c r="W10" s="231">
        <v>280</v>
      </c>
      <c r="X10" s="275" t="s">
        <v>436</v>
      </c>
    </row>
    <row r="11" spans="2:24" s="251" customFormat="1" x14ac:dyDescent="0.2">
      <c r="B11" s="231" t="s">
        <v>439</v>
      </c>
      <c r="C11" s="231" t="s">
        <v>435</v>
      </c>
      <c r="D11" s="231" t="s">
        <v>2</v>
      </c>
      <c r="E11" s="231">
        <v>1978</v>
      </c>
      <c r="F11" s="274">
        <v>11.463958126068118</v>
      </c>
      <c r="G11" s="274">
        <v>10.75568344736099</v>
      </c>
      <c r="H11" s="274">
        <v>13.500247897705078</v>
      </c>
      <c r="I11" s="274">
        <v>0.48950831288222052</v>
      </c>
      <c r="J11" s="274">
        <v>0.48807948849657296</v>
      </c>
      <c r="K11" s="231">
        <v>3</v>
      </c>
      <c r="L11" s="231">
        <v>9901</v>
      </c>
      <c r="M11" s="231">
        <v>9901</v>
      </c>
      <c r="N11" s="231">
        <v>43</v>
      </c>
      <c r="O11" s="231">
        <v>43</v>
      </c>
      <c r="P11" s="231">
        <v>8</v>
      </c>
      <c r="Q11" s="231">
        <v>32907</v>
      </c>
      <c r="R11" s="231">
        <v>32907</v>
      </c>
      <c r="S11" s="231">
        <v>180</v>
      </c>
      <c r="T11" s="231">
        <v>180</v>
      </c>
      <c r="U11" s="231">
        <v>1</v>
      </c>
      <c r="V11" s="231">
        <v>1973</v>
      </c>
      <c r="W11" s="231">
        <v>1973</v>
      </c>
      <c r="X11" s="275" t="s">
        <v>436</v>
      </c>
    </row>
    <row r="12" spans="2:24" s="251" customFormat="1" x14ac:dyDescent="0.2">
      <c r="B12" s="231" t="s">
        <v>440</v>
      </c>
      <c r="C12" s="231" t="s">
        <v>435</v>
      </c>
      <c r="D12" s="231" t="s">
        <v>2</v>
      </c>
      <c r="E12" s="231">
        <v>556</v>
      </c>
      <c r="F12" s="274">
        <v>4.8972600000000002</v>
      </c>
      <c r="G12" s="274">
        <v>0.87476766500000003</v>
      </c>
      <c r="H12" s="274">
        <v>7.1635519999999993</v>
      </c>
      <c r="I12" s="274">
        <v>0.3307617665018196</v>
      </c>
      <c r="J12" s="274">
        <v>0.49878132010271953</v>
      </c>
      <c r="K12" s="231">
        <v>4</v>
      </c>
      <c r="L12" s="231">
        <v>4099</v>
      </c>
      <c r="M12" s="231">
        <v>4099</v>
      </c>
      <c r="N12" s="231">
        <v>106</v>
      </c>
      <c r="O12" s="231">
        <v>106</v>
      </c>
      <c r="P12" s="231">
        <v>3</v>
      </c>
      <c r="Q12" s="231">
        <v>20604</v>
      </c>
      <c r="R12" s="231">
        <v>20604</v>
      </c>
      <c r="S12" s="231">
        <v>51</v>
      </c>
      <c r="T12" s="231">
        <v>51</v>
      </c>
      <c r="U12" s="231">
        <v>0</v>
      </c>
      <c r="V12" s="231">
        <v>0</v>
      </c>
      <c r="W12" s="231">
        <v>0</v>
      </c>
      <c r="X12" s="275" t="s">
        <v>436</v>
      </c>
    </row>
    <row r="13" spans="2:24" s="251" customFormat="1" x14ac:dyDescent="0.2">
      <c r="B13" s="231" t="s">
        <v>441</v>
      </c>
      <c r="C13" s="231" t="s">
        <v>435</v>
      </c>
      <c r="D13" s="231" t="s">
        <v>2</v>
      </c>
      <c r="E13" s="231">
        <v>5064</v>
      </c>
      <c r="F13" s="274">
        <v>16.907329999999998</v>
      </c>
      <c r="G13" s="274">
        <v>1.6462912000000001</v>
      </c>
      <c r="H13" s="274">
        <v>10.737707897705077</v>
      </c>
      <c r="I13" s="274">
        <v>1.852123420477475</v>
      </c>
      <c r="J13" s="274">
        <v>0.68325329884178698</v>
      </c>
      <c r="K13" s="231">
        <v>7</v>
      </c>
      <c r="L13" s="231">
        <v>177533</v>
      </c>
      <c r="M13" s="231">
        <v>177533</v>
      </c>
      <c r="N13" s="231">
        <v>4484</v>
      </c>
      <c r="O13" s="231">
        <v>4484</v>
      </c>
      <c r="P13" s="231">
        <v>10</v>
      </c>
      <c r="Q13" s="231">
        <v>218308</v>
      </c>
      <c r="R13" s="231">
        <v>218308</v>
      </c>
      <c r="S13" s="231">
        <v>783</v>
      </c>
      <c r="T13" s="231">
        <v>783</v>
      </c>
      <c r="U13" s="231">
        <v>0</v>
      </c>
      <c r="V13" s="231">
        <v>0</v>
      </c>
      <c r="W13" s="231">
        <v>0</v>
      </c>
      <c r="X13" s="275" t="s">
        <v>436</v>
      </c>
    </row>
    <row r="14" spans="2:24" s="251" customFormat="1" x14ac:dyDescent="0.2">
      <c r="B14" s="231" t="s">
        <v>442</v>
      </c>
      <c r="C14" s="231" t="s">
        <v>435</v>
      </c>
      <c r="D14" s="231" t="s">
        <v>2</v>
      </c>
      <c r="E14" s="231">
        <v>4724</v>
      </c>
      <c r="F14" s="274">
        <v>15.680920000000004</v>
      </c>
      <c r="G14" s="274">
        <v>5.7201007700000002</v>
      </c>
      <c r="H14" s="274">
        <v>9.5259999999999998</v>
      </c>
      <c r="I14" s="274">
        <v>5.2283978144688934</v>
      </c>
      <c r="J14" s="274">
        <v>4.9113063647226979E-2</v>
      </c>
      <c r="K14" s="231">
        <v>15</v>
      </c>
      <c r="L14" s="231">
        <v>518336</v>
      </c>
      <c r="M14" s="231">
        <v>518336</v>
      </c>
      <c r="N14" s="231">
        <v>5043</v>
      </c>
      <c r="O14" s="231">
        <v>5043</v>
      </c>
      <c r="P14" s="231">
        <v>2</v>
      </c>
      <c r="Q14" s="231">
        <v>16230</v>
      </c>
      <c r="R14" s="231">
        <v>16230</v>
      </c>
      <c r="S14" s="231">
        <v>63</v>
      </c>
      <c r="T14" s="231">
        <v>63</v>
      </c>
      <c r="U14" s="231">
        <v>2</v>
      </c>
      <c r="V14" s="231">
        <v>6654</v>
      </c>
      <c r="W14" s="231">
        <v>6654</v>
      </c>
      <c r="X14" s="275" t="s">
        <v>436</v>
      </c>
    </row>
    <row r="15" spans="2:24" s="251" customFormat="1" x14ac:dyDescent="0.2">
      <c r="B15" s="231" t="s">
        <v>443</v>
      </c>
      <c r="C15" s="231" t="s">
        <v>435</v>
      </c>
      <c r="D15" s="231" t="s">
        <v>2</v>
      </c>
      <c r="E15" s="231">
        <v>2397</v>
      </c>
      <c r="F15" s="274">
        <v>14.648155401229863</v>
      </c>
      <c r="G15" s="274">
        <v>8.7678660975694687</v>
      </c>
      <c r="H15" s="274">
        <v>9.6326913162841787</v>
      </c>
      <c r="I15" s="274">
        <v>20.104898371694883</v>
      </c>
      <c r="J15" s="274">
        <v>0.55403468154320668</v>
      </c>
      <c r="K15" s="231">
        <v>13</v>
      </c>
      <c r="L15" s="231">
        <v>760549</v>
      </c>
      <c r="M15" s="231">
        <v>760549</v>
      </c>
      <c r="N15" s="231">
        <v>12927</v>
      </c>
      <c r="O15" s="231">
        <v>12927</v>
      </c>
      <c r="P15" s="231">
        <v>8</v>
      </c>
      <c r="Q15" s="231">
        <v>69862</v>
      </c>
      <c r="R15" s="231">
        <v>69862</v>
      </c>
      <c r="S15" s="231">
        <v>174</v>
      </c>
      <c r="T15" s="231">
        <v>174</v>
      </c>
      <c r="U15" s="231">
        <v>0</v>
      </c>
      <c r="V15" s="231">
        <v>0</v>
      </c>
      <c r="W15" s="231">
        <v>0</v>
      </c>
      <c r="X15" s="275" t="s">
        <v>444</v>
      </c>
    </row>
    <row r="16" spans="2:24" s="251" customFormat="1" x14ac:dyDescent="0.2">
      <c r="B16" s="231" t="s">
        <v>445</v>
      </c>
      <c r="C16" s="231" t="s">
        <v>435</v>
      </c>
      <c r="D16" s="231" t="s">
        <v>2</v>
      </c>
      <c r="E16" s="231">
        <v>2477</v>
      </c>
      <c r="F16" s="274">
        <v>9.4836900000000011</v>
      </c>
      <c r="G16" s="274">
        <v>7.2607360369999983</v>
      </c>
      <c r="H16" s="274">
        <v>7.0759132651367178</v>
      </c>
      <c r="I16" s="274">
        <v>0.18896174960304066</v>
      </c>
      <c r="J16" s="274">
        <v>0.14153565109459193</v>
      </c>
      <c r="K16" s="231">
        <v>2</v>
      </c>
      <c r="L16" s="231">
        <v>10992</v>
      </c>
      <c r="M16" s="231">
        <v>10992</v>
      </c>
      <c r="N16" s="231">
        <v>136</v>
      </c>
      <c r="O16" s="231">
        <v>136</v>
      </c>
      <c r="P16" s="231">
        <v>3</v>
      </c>
      <c r="Q16" s="231">
        <v>27444</v>
      </c>
      <c r="R16" s="231">
        <v>27444</v>
      </c>
      <c r="S16" s="231">
        <v>29</v>
      </c>
      <c r="T16" s="231">
        <v>29</v>
      </c>
      <c r="U16" s="231">
        <v>1</v>
      </c>
      <c r="V16" s="231">
        <v>2486</v>
      </c>
      <c r="W16" s="231">
        <v>2486</v>
      </c>
      <c r="X16" s="275" t="s">
        <v>436</v>
      </c>
    </row>
    <row r="17" spans="2:24" s="251" customFormat="1" x14ac:dyDescent="0.2">
      <c r="B17" s="231" t="s">
        <v>446</v>
      </c>
      <c r="C17" s="231" t="s">
        <v>435</v>
      </c>
      <c r="D17" s="231" t="s">
        <v>2</v>
      </c>
      <c r="E17" s="231">
        <v>474</v>
      </c>
      <c r="F17" s="274">
        <v>5.9966799999999987</v>
      </c>
      <c r="G17" s="274">
        <v>3.3202704980000002</v>
      </c>
      <c r="H17" s="274">
        <v>7.4683840000000004</v>
      </c>
      <c r="I17" s="274">
        <v>0.13402257510720536</v>
      </c>
      <c r="J17" s="274">
        <v>2.0163756795408376E-2</v>
      </c>
      <c r="K17" s="231">
        <v>2</v>
      </c>
      <c r="L17" s="231">
        <v>1332</v>
      </c>
      <c r="M17" s="231">
        <v>1332</v>
      </c>
      <c r="N17" s="231">
        <v>11</v>
      </c>
      <c r="O17" s="231">
        <v>11</v>
      </c>
      <c r="P17" s="231">
        <v>1</v>
      </c>
      <c r="Q17" s="231">
        <v>668</v>
      </c>
      <c r="R17" s="231">
        <v>668</v>
      </c>
      <c r="S17" s="231">
        <v>2</v>
      </c>
      <c r="T17" s="231">
        <v>2</v>
      </c>
      <c r="U17" s="231">
        <v>0</v>
      </c>
      <c r="V17" s="231">
        <v>0</v>
      </c>
      <c r="W17" s="231">
        <v>0</v>
      </c>
      <c r="X17" s="275" t="s">
        <v>436</v>
      </c>
    </row>
    <row r="18" spans="2:24" s="251" customFormat="1" x14ac:dyDescent="0.2">
      <c r="B18" s="231" t="s">
        <v>447</v>
      </c>
      <c r="C18" s="231" t="s">
        <v>435</v>
      </c>
      <c r="D18" s="231" t="s">
        <v>2</v>
      </c>
      <c r="E18" s="231">
        <v>1803</v>
      </c>
      <c r="F18" s="274">
        <v>5.7322063012123126</v>
      </c>
      <c r="G18" s="274">
        <v>6.9562966032028211</v>
      </c>
      <c r="H18" s="274">
        <v>8.5276753162841796</v>
      </c>
      <c r="I18" s="274">
        <v>0.98982884664457249</v>
      </c>
      <c r="J18" s="274">
        <v>0.95517298632243874</v>
      </c>
      <c r="K18" s="231">
        <v>1</v>
      </c>
      <c r="L18" s="231">
        <v>26728</v>
      </c>
      <c r="M18" s="231">
        <v>26728</v>
      </c>
      <c r="N18" s="231">
        <v>375</v>
      </c>
      <c r="O18" s="231">
        <v>375</v>
      </c>
      <c r="P18" s="231">
        <v>9</v>
      </c>
      <c r="Q18" s="231">
        <v>85974</v>
      </c>
      <c r="R18" s="231">
        <v>85974</v>
      </c>
      <c r="S18" s="231">
        <v>208</v>
      </c>
      <c r="T18" s="231">
        <v>208</v>
      </c>
      <c r="U18" s="231">
        <v>0</v>
      </c>
      <c r="V18" s="231">
        <v>0</v>
      </c>
      <c r="W18" s="231">
        <v>0</v>
      </c>
      <c r="X18" s="275" t="s">
        <v>436</v>
      </c>
    </row>
    <row r="19" spans="2:24" s="251" customFormat="1" x14ac:dyDescent="0.2">
      <c r="B19" s="231" t="s">
        <v>448</v>
      </c>
      <c r="C19" s="231" t="s">
        <v>435</v>
      </c>
      <c r="D19" s="231" t="s">
        <v>2</v>
      </c>
      <c r="E19" s="231">
        <v>1253</v>
      </c>
      <c r="F19" s="274">
        <v>8.9164599999999972</v>
      </c>
      <c r="G19" s="274">
        <v>4.713059642000001</v>
      </c>
      <c r="H19" s="274">
        <v>6.9082553162841798</v>
      </c>
      <c r="I19" s="274">
        <v>4.1094352253524544</v>
      </c>
      <c r="J19" s="274">
        <v>0.24854324863624094</v>
      </c>
      <c r="K19" s="231">
        <v>8</v>
      </c>
      <c r="L19" s="231">
        <v>80936</v>
      </c>
      <c r="M19" s="231">
        <v>80936</v>
      </c>
      <c r="N19" s="231">
        <v>1412</v>
      </c>
      <c r="O19" s="231">
        <v>1412</v>
      </c>
      <c r="P19" s="231">
        <v>5</v>
      </c>
      <c r="Q19" s="231">
        <v>16317</v>
      </c>
      <c r="R19" s="231">
        <v>16317</v>
      </c>
      <c r="S19" s="231">
        <v>65</v>
      </c>
      <c r="T19" s="231">
        <v>65</v>
      </c>
      <c r="U19" s="231">
        <v>2</v>
      </c>
      <c r="V19" s="231">
        <v>1521</v>
      </c>
      <c r="W19" s="231">
        <v>1521</v>
      </c>
      <c r="X19" s="275" t="s">
        <v>436</v>
      </c>
    </row>
    <row r="20" spans="2:24" s="251" customFormat="1" x14ac:dyDescent="0.2">
      <c r="B20" s="231" t="s">
        <v>449</v>
      </c>
      <c r="C20" s="231" t="s">
        <v>450</v>
      </c>
      <c r="D20" s="231" t="s">
        <v>2</v>
      </c>
      <c r="E20" s="231">
        <v>1016</v>
      </c>
      <c r="F20" s="274">
        <v>4.3392300000000015</v>
      </c>
      <c r="G20" s="274">
        <v>4.4029234500000003</v>
      </c>
      <c r="H20" s="274">
        <v>8.8782320000000006</v>
      </c>
      <c r="I20" s="274">
        <v>0.5935736650546507</v>
      </c>
      <c r="J20" s="274">
        <v>0.12132639101924635</v>
      </c>
      <c r="K20" s="231">
        <v>9</v>
      </c>
      <c r="L20" s="231">
        <v>10773</v>
      </c>
      <c r="M20" s="231">
        <v>10773</v>
      </c>
      <c r="N20" s="231">
        <v>162</v>
      </c>
      <c r="O20" s="231">
        <v>162</v>
      </c>
      <c r="P20" s="231">
        <v>3</v>
      </c>
      <c r="Q20" s="231">
        <v>7340</v>
      </c>
      <c r="R20" s="231">
        <v>7340</v>
      </c>
      <c r="S20" s="231">
        <v>30</v>
      </c>
      <c r="T20" s="231">
        <v>30</v>
      </c>
      <c r="U20" s="231">
        <v>1</v>
      </c>
      <c r="V20" s="231">
        <v>1695</v>
      </c>
      <c r="W20" s="231">
        <v>1695</v>
      </c>
      <c r="X20" s="275" t="s">
        <v>436</v>
      </c>
    </row>
    <row r="21" spans="2:24" s="251" customFormat="1" x14ac:dyDescent="0.2">
      <c r="B21" s="231" t="s">
        <v>451</v>
      </c>
      <c r="C21" s="231" t="s">
        <v>450</v>
      </c>
      <c r="D21" s="231" t="s">
        <v>2</v>
      </c>
      <c r="E21" s="231">
        <v>1</v>
      </c>
      <c r="F21" s="274">
        <v>0.66474999999999995</v>
      </c>
      <c r="G21" s="274">
        <v>7.3398030000000003E-2</v>
      </c>
      <c r="H21" s="274">
        <v>7.4531426325683601</v>
      </c>
      <c r="I21" s="274">
        <v>0</v>
      </c>
      <c r="J21" s="274">
        <v>0</v>
      </c>
      <c r="K21" s="231">
        <v>0</v>
      </c>
      <c r="L21" s="231">
        <v>0</v>
      </c>
      <c r="M21" s="231">
        <v>0</v>
      </c>
      <c r="N21" s="231">
        <v>0</v>
      </c>
      <c r="O21" s="231">
        <v>0</v>
      </c>
      <c r="P21" s="231">
        <v>0</v>
      </c>
      <c r="Q21" s="231">
        <v>0</v>
      </c>
      <c r="R21" s="231">
        <v>0</v>
      </c>
      <c r="S21" s="231">
        <v>0</v>
      </c>
      <c r="T21" s="231">
        <v>0</v>
      </c>
      <c r="U21" s="231">
        <v>0</v>
      </c>
      <c r="V21" s="231">
        <v>0</v>
      </c>
      <c r="W21" s="231">
        <v>0</v>
      </c>
      <c r="X21" s="275" t="s">
        <v>436</v>
      </c>
    </row>
    <row r="22" spans="2:24" s="251" customFormat="1" x14ac:dyDescent="0.2">
      <c r="B22" s="231" t="s">
        <v>452</v>
      </c>
      <c r="C22" s="231" t="s">
        <v>450</v>
      </c>
      <c r="D22" s="231" t="s">
        <v>2</v>
      </c>
      <c r="E22" s="231">
        <v>369</v>
      </c>
      <c r="F22" s="274">
        <v>4.0117200000000004</v>
      </c>
      <c r="G22" s="274">
        <v>4.489457805999999</v>
      </c>
      <c r="H22" s="274">
        <v>11.37023336743164</v>
      </c>
      <c r="I22" s="274">
        <v>7.262534365799915E-2</v>
      </c>
      <c r="J22" s="274">
        <v>0.13550826316675452</v>
      </c>
      <c r="K22" s="231">
        <v>0</v>
      </c>
      <c r="L22" s="231">
        <v>328</v>
      </c>
      <c r="M22" s="231">
        <v>328</v>
      </c>
      <c r="N22" s="231">
        <v>2</v>
      </c>
      <c r="O22" s="231">
        <v>2</v>
      </c>
      <c r="P22" s="231">
        <v>1</v>
      </c>
      <c r="Q22" s="231">
        <v>2040</v>
      </c>
      <c r="R22" s="231">
        <v>2040</v>
      </c>
      <c r="S22" s="231">
        <v>12</v>
      </c>
      <c r="T22" s="231">
        <v>12</v>
      </c>
      <c r="U22" s="231">
        <v>0</v>
      </c>
      <c r="V22" s="231">
        <v>0</v>
      </c>
      <c r="W22" s="231">
        <v>0</v>
      </c>
      <c r="X22" s="275" t="s">
        <v>436</v>
      </c>
    </row>
    <row r="23" spans="2:24" s="251" customFormat="1" x14ac:dyDescent="0.2">
      <c r="B23" s="231" t="s">
        <v>453</v>
      </c>
      <c r="C23" s="231" t="s">
        <v>450</v>
      </c>
      <c r="D23" s="231" t="s">
        <v>2</v>
      </c>
      <c r="E23" s="231">
        <v>985</v>
      </c>
      <c r="F23" s="274">
        <v>7.9284899999999983</v>
      </c>
      <c r="G23" s="274">
        <v>3.8233768279999989</v>
      </c>
      <c r="H23" s="274">
        <v>8.4362259488525382</v>
      </c>
      <c r="I23" s="274">
        <v>0.12502773654638696</v>
      </c>
      <c r="J23" s="274">
        <v>0.24708571524033185</v>
      </c>
      <c r="K23" s="231">
        <v>3</v>
      </c>
      <c r="L23" s="231">
        <v>2686</v>
      </c>
      <c r="M23" s="231">
        <v>2686</v>
      </c>
      <c r="N23" s="231">
        <v>25</v>
      </c>
      <c r="O23" s="231">
        <v>25</v>
      </c>
      <c r="P23" s="231">
        <v>5</v>
      </c>
      <c r="Q23" s="231">
        <v>17694</v>
      </c>
      <c r="R23" s="231">
        <v>17694</v>
      </c>
      <c r="S23" s="231">
        <v>113</v>
      </c>
      <c r="T23" s="231">
        <v>113</v>
      </c>
      <c r="U23" s="231">
        <v>2</v>
      </c>
      <c r="V23" s="231">
        <v>2056</v>
      </c>
      <c r="W23" s="231">
        <v>2056</v>
      </c>
      <c r="X23" s="275" t="s">
        <v>436</v>
      </c>
    </row>
    <row r="24" spans="2:24" s="251" customFormat="1" x14ac:dyDescent="0.2">
      <c r="B24" s="231" t="s">
        <v>454</v>
      </c>
      <c r="C24" s="231" t="s">
        <v>450</v>
      </c>
      <c r="D24" s="231" t="s">
        <v>2</v>
      </c>
      <c r="E24" s="231">
        <v>1</v>
      </c>
      <c r="F24" s="274">
        <v>0.74880999999999998</v>
      </c>
      <c r="G24" s="274">
        <v>7.972072999999999E-2</v>
      </c>
      <c r="H24" s="274">
        <v>6.7672706325683594</v>
      </c>
      <c r="I24" s="274">
        <v>10.58493915865879</v>
      </c>
      <c r="J24" s="274">
        <v>0</v>
      </c>
      <c r="K24" s="231">
        <v>1</v>
      </c>
      <c r="L24" s="231">
        <v>232</v>
      </c>
      <c r="M24" s="231">
        <v>232</v>
      </c>
      <c r="N24" s="231">
        <v>1</v>
      </c>
      <c r="O24" s="231">
        <v>1</v>
      </c>
      <c r="P24" s="231">
        <v>0</v>
      </c>
      <c r="Q24" s="231">
        <v>0</v>
      </c>
      <c r="R24" s="231">
        <v>0</v>
      </c>
      <c r="S24" s="231">
        <v>0</v>
      </c>
      <c r="T24" s="231">
        <v>0</v>
      </c>
      <c r="U24" s="231">
        <v>0</v>
      </c>
      <c r="V24" s="231">
        <v>0</v>
      </c>
      <c r="W24" s="231">
        <v>0</v>
      </c>
      <c r="X24" s="275" t="s">
        <v>436</v>
      </c>
    </row>
    <row r="25" spans="2:24" s="251" customFormat="1" x14ac:dyDescent="0.2">
      <c r="B25" s="231" t="s">
        <v>455</v>
      </c>
      <c r="C25" s="231" t="s">
        <v>450</v>
      </c>
      <c r="D25" s="231" t="s">
        <v>2</v>
      </c>
      <c r="E25" s="231">
        <v>3346</v>
      </c>
      <c r="F25" s="274">
        <v>17.174669999999999</v>
      </c>
      <c r="G25" s="274">
        <v>1.7815008200000004</v>
      </c>
      <c r="H25" s="274">
        <v>10.173768000000001</v>
      </c>
      <c r="I25" s="274">
        <v>0.17579503865700288</v>
      </c>
      <c r="J25" s="274">
        <v>0.9260334887308812</v>
      </c>
      <c r="K25" s="231">
        <v>2</v>
      </c>
      <c r="L25" s="231">
        <v>13441</v>
      </c>
      <c r="M25" s="231">
        <v>13441</v>
      </c>
      <c r="N25" s="231">
        <v>131</v>
      </c>
      <c r="O25" s="231">
        <v>131</v>
      </c>
      <c r="P25" s="231">
        <v>10</v>
      </c>
      <c r="Q25" s="231">
        <v>236010</v>
      </c>
      <c r="R25" s="231">
        <v>236010</v>
      </c>
      <c r="S25" s="231">
        <v>592</v>
      </c>
      <c r="T25" s="231">
        <v>592</v>
      </c>
      <c r="U25" s="231">
        <v>1</v>
      </c>
      <c r="V25" s="231">
        <v>2449</v>
      </c>
      <c r="W25" s="231">
        <v>2449</v>
      </c>
      <c r="X25" s="275" t="s">
        <v>436</v>
      </c>
    </row>
    <row r="26" spans="2:24" s="251" customFormat="1" x14ac:dyDescent="0.2">
      <c r="B26" s="231" t="s">
        <v>456</v>
      </c>
      <c r="C26" s="231" t="s">
        <v>450</v>
      </c>
      <c r="D26" s="231" t="s">
        <v>2</v>
      </c>
      <c r="E26" s="231">
        <v>807</v>
      </c>
      <c r="F26" s="274">
        <v>9.2479099999999992</v>
      </c>
      <c r="G26" s="274">
        <v>1.54511869</v>
      </c>
      <c r="H26" s="274">
        <v>10.082318632568359</v>
      </c>
      <c r="I26" s="274">
        <v>2.1418875017789381</v>
      </c>
      <c r="J26" s="274">
        <v>4.3891024623986453E-2</v>
      </c>
      <c r="K26" s="231">
        <v>4</v>
      </c>
      <c r="L26" s="231">
        <v>31154</v>
      </c>
      <c r="M26" s="231">
        <v>31154</v>
      </c>
      <c r="N26" s="231">
        <v>441</v>
      </c>
      <c r="O26" s="231">
        <v>441</v>
      </c>
      <c r="P26" s="231">
        <v>1</v>
      </c>
      <c r="Q26" s="231">
        <v>2128</v>
      </c>
      <c r="R26" s="231">
        <v>2128</v>
      </c>
      <c r="S26" s="231">
        <v>4</v>
      </c>
      <c r="T26" s="231">
        <v>4</v>
      </c>
      <c r="U26" s="231">
        <v>5</v>
      </c>
      <c r="V26" s="231">
        <v>2277</v>
      </c>
      <c r="W26" s="231">
        <v>2277</v>
      </c>
      <c r="X26" s="275" t="s">
        <v>436</v>
      </c>
    </row>
    <row r="27" spans="2:24" s="251" customFormat="1" x14ac:dyDescent="0.2">
      <c r="B27" s="231" t="s">
        <v>457</v>
      </c>
      <c r="C27" s="231" t="s">
        <v>450</v>
      </c>
      <c r="D27" s="231" t="s">
        <v>2</v>
      </c>
      <c r="E27" s="231">
        <v>688</v>
      </c>
      <c r="F27" s="274">
        <v>5.0172499999999989</v>
      </c>
      <c r="G27" s="274">
        <v>1.4403149270000002</v>
      </c>
      <c r="H27" s="274">
        <v>5.6698753162841804</v>
      </c>
      <c r="I27" s="274">
        <v>3.3855904169245385</v>
      </c>
      <c r="J27" s="274">
        <v>0.31663991330321145</v>
      </c>
      <c r="K27" s="231">
        <v>5</v>
      </c>
      <c r="L27" s="231">
        <v>60872</v>
      </c>
      <c r="M27" s="231">
        <v>60872</v>
      </c>
      <c r="N27" s="231">
        <v>790</v>
      </c>
      <c r="O27" s="231">
        <v>790</v>
      </c>
      <c r="P27" s="231">
        <v>4</v>
      </c>
      <c r="Q27" s="231">
        <v>18977</v>
      </c>
      <c r="R27" s="231">
        <v>18977</v>
      </c>
      <c r="S27" s="231">
        <v>60</v>
      </c>
      <c r="T27" s="231">
        <v>60</v>
      </c>
      <c r="U27" s="231">
        <v>1</v>
      </c>
      <c r="V27" s="231">
        <v>686</v>
      </c>
      <c r="W27" s="231">
        <v>686</v>
      </c>
      <c r="X27" s="275" t="s">
        <v>436</v>
      </c>
    </row>
    <row r="28" spans="2:24" s="251" customFormat="1" x14ac:dyDescent="0.2">
      <c r="B28" s="231" t="s">
        <v>458</v>
      </c>
      <c r="C28" s="231" t="s">
        <v>450</v>
      </c>
      <c r="D28" s="231" t="s">
        <v>2</v>
      </c>
      <c r="E28" s="231">
        <v>1089</v>
      </c>
      <c r="F28" s="274">
        <v>6.3908299999999993</v>
      </c>
      <c r="G28" s="274">
        <v>2.9131590379999994</v>
      </c>
      <c r="H28" s="274">
        <v>11.225438632568359</v>
      </c>
      <c r="I28" s="274">
        <v>9.4724882909483485E-2</v>
      </c>
      <c r="J28" s="274">
        <v>0.96458123384260364</v>
      </c>
      <c r="K28" s="231">
        <v>5</v>
      </c>
      <c r="L28" s="231">
        <v>1727</v>
      </c>
      <c r="M28" s="231">
        <v>1727</v>
      </c>
      <c r="N28" s="231">
        <v>32</v>
      </c>
      <c r="O28" s="231">
        <v>32</v>
      </c>
      <c r="P28" s="231">
        <v>2</v>
      </c>
      <c r="Q28" s="231">
        <v>58620</v>
      </c>
      <c r="R28" s="231">
        <v>58620</v>
      </c>
      <c r="S28" s="231">
        <v>168</v>
      </c>
      <c r="T28" s="231">
        <v>168</v>
      </c>
      <c r="U28" s="231">
        <v>0</v>
      </c>
      <c r="V28" s="231">
        <v>0</v>
      </c>
      <c r="W28" s="231">
        <v>0</v>
      </c>
      <c r="X28" s="275" t="s">
        <v>436</v>
      </c>
    </row>
    <row r="29" spans="2:24" s="251" customFormat="1" x14ac:dyDescent="0.2">
      <c r="B29" s="231" t="s">
        <v>459</v>
      </c>
      <c r="C29" s="231" t="s">
        <v>450</v>
      </c>
      <c r="D29" s="231" t="s">
        <v>2</v>
      </c>
      <c r="E29" s="231">
        <v>2170</v>
      </c>
      <c r="F29" s="274">
        <v>6.1946499999999984</v>
      </c>
      <c r="G29" s="274">
        <v>1.4252535529999997</v>
      </c>
      <c r="H29" s="274">
        <v>6.2642979488525388</v>
      </c>
      <c r="I29" s="274">
        <v>1.179637606378076</v>
      </c>
      <c r="J29" s="274">
        <v>1.0287058170031003</v>
      </c>
      <c r="K29" s="231">
        <v>4</v>
      </c>
      <c r="L29" s="231">
        <v>56173</v>
      </c>
      <c r="M29" s="231">
        <v>56173</v>
      </c>
      <c r="N29" s="231">
        <v>468</v>
      </c>
      <c r="O29" s="231">
        <v>468</v>
      </c>
      <c r="P29" s="231">
        <v>7</v>
      </c>
      <c r="Q29" s="231">
        <v>163286</v>
      </c>
      <c r="R29" s="231">
        <v>163286</v>
      </c>
      <c r="S29" s="231">
        <v>445</v>
      </c>
      <c r="T29" s="231">
        <v>445</v>
      </c>
      <c r="U29" s="231">
        <v>2</v>
      </c>
      <c r="V29" s="231">
        <v>1127</v>
      </c>
      <c r="W29" s="231">
        <v>1127</v>
      </c>
      <c r="X29" s="275" t="s">
        <v>436</v>
      </c>
    </row>
    <row r="30" spans="2:24" s="251" customFormat="1" x14ac:dyDescent="0.2">
      <c r="B30" s="231" t="s">
        <v>460</v>
      </c>
      <c r="C30" s="231" t="s">
        <v>450</v>
      </c>
      <c r="D30" s="231" t="s">
        <v>2</v>
      </c>
      <c r="E30" s="231">
        <v>467</v>
      </c>
      <c r="F30" s="274">
        <v>8.792880000000002</v>
      </c>
      <c r="G30" s="274">
        <v>2.5092000360000002</v>
      </c>
      <c r="H30" s="274">
        <v>9.0001646837158198</v>
      </c>
      <c r="I30" s="274">
        <v>1.7460381639130462</v>
      </c>
      <c r="J30" s="274">
        <v>0.60842803644918653</v>
      </c>
      <c r="K30" s="231">
        <v>1</v>
      </c>
      <c r="L30" s="231">
        <v>18076</v>
      </c>
      <c r="M30" s="231">
        <v>18076</v>
      </c>
      <c r="N30" s="231">
        <v>484</v>
      </c>
      <c r="O30" s="231">
        <v>484</v>
      </c>
      <c r="P30" s="231">
        <v>2</v>
      </c>
      <c r="Q30" s="231">
        <v>20996</v>
      </c>
      <c r="R30" s="231">
        <v>20996</v>
      </c>
      <c r="S30" s="231">
        <v>37</v>
      </c>
      <c r="T30" s="231">
        <v>37</v>
      </c>
      <c r="U30" s="231">
        <v>1</v>
      </c>
      <c r="V30" s="231">
        <v>543</v>
      </c>
      <c r="W30" s="231">
        <v>543</v>
      </c>
      <c r="X30" s="275" t="s">
        <v>436</v>
      </c>
    </row>
    <row r="31" spans="2:24" s="251" customFormat="1" x14ac:dyDescent="0.2">
      <c r="B31" s="231" t="s">
        <v>461</v>
      </c>
      <c r="C31" s="231" t="s">
        <v>450</v>
      </c>
      <c r="D31" s="231" t="s">
        <v>2</v>
      </c>
      <c r="E31" s="231">
        <v>978</v>
      </c>
      <c r="F31" s="274">
        <v>8.3449599999999986</v>
      </c>
      <c r="G31" s="274">
        <v>2.0085941600000004</v>
      </c>
      <c r="H31" s="274">
        <v>9.9756278977050794</v>
      </c>
      <c r="I31" s="274">
        <v>4.1767385904041433E-3</v>
      </c>
      <c r="J31" s="274">
        <v>0.64012119534659384</v>
      </c>
      <c r="K31" s="231">
        <v>0</v>
      </c>
      <c r="L31" s="231">
        <v>174</v>
      </c>
      <c r="M31" s="231">
        <v>174</v>
      </c>
      <c r="N31" s="231">
        <v>2</v>
      </c>
      <c r="O31" s="231">
        <v>2</v>
      </c>
      <c r="P31" s="231">
        <v>9</v>
      </c>
      <c r="Q31" s="231">
        <v>88890</v>
      </c>
      <c r="R31" s="231">
        <v>88890</v>
      </c>
      <c r="S31" s="231">
        <v>308</v>
      </c>
      <c r="T31" s="231">
        <v>308</v>
      </c>
      <c r="U31" s="231">
        <v>0</v>
      </c>
      <c r="V31" s="231">
        <v>0</v>
      </c>
      <c r="W31" s="231">
        <v>0</v>
      </c>
      <c r="X31" s="275" t="s">
        <v>436</v>
      </c>
    </row>
    <row r="32" spans="2:24" s="251" customFormat="1" x14ac:dyDescent="0.2">
      <c r="B32" s="231" t="s">
        <v>462</v>
      </c>
      <c r="C32" s="231" t="s">
        <v>450</v>
      </c>
      <c r="D32" s="231" t="s">
        <v>2</v>
      </c>
      <c r="E32" s="231">
        <v>811</v>
      </c>
      <c r="F32" s="274">
        <v>8.6552100000000003</v>
      </c>
      <c r="G32" s="274">
        <v>2.0379414280000003</v>
      </c>
      <c r="H32" s="274">
        <v>10.486221265136718</v>
      </c>
      <c r="I32" s="274">
        <v>1.6182250169085592</v>
      </c>
      <c r="J32" s="274">
        <v>1.1682089818578067</v>
      </c>
      <c r="K32" s="231">
        <v>1</v>
      </c>
      <c r="L32" s="231">
        <v>16953</v>
      </c>
      <c r="M32" s="231">
        <v>16953</v>
      </c>
      <c r="N32" s="231">
        <v>820</v>
      </c>
      <c r="O32" s="231">
        <v>820</v>
      </c>
      <c r="P32" s="231">
        <v>4</v>
      </c>
      <c r="Q32" s="231">
        <v>40795</v>
      </c>
      <c r="R32" s="231">
        <v>40795</v>
      </c>
      <c r="S32" s="231">
        <v>127</v>
      </c>
      <c r="T32" s="231">
        <v>127</v>
      </c>
      <c r="U32" s="231">
        <v>1</v>
      </c>
      <c r="V32" s="231">
        <v>811</v>
      </c>
      <c r="W32" s="231">
        <v>811</v>
      </c>
      <c r="X32" s="275" t="s">
        <v>436</v>
      </c>
    </row>
    <row r="33" spans="2:24" s="251" customFormat="1" x14ac:dyDescent="0.2">
      <c r="B33" s="231" t="s">
        <v>463</v>
      </c>
      <c r="C33" s="231" t="s">
        <v>450</v>
      </c>
      <c r="D33" s="231" t="s">
        <v>2</v>
      </c>
      <c r="E33" s="231">
        <v>1451</v>
      </c>
      <c r="F33" s="274">
        <v>9.3157300000000021</v>
      </c>
      <c r="G33" s="274">
        <v>2.4418956699999996</v>
      </c>
      <c r="H33" s="274">
        <v>7.4683840000000004</v>
      </c>
      <c r="I33" s="274">
        <v>1.058356894396103</v>
      </c>
      <c r="J33" s="274">
        <v>0.11633464703405874</v>
      </c>
      <c r="K33" s="231">
        <v>4</v>
      </c>
      <c r="L33" s="231">
        <v>26643</v>
      </c>
      <c r="M33" s="231">
        <v>26643</v>
      </c>
      <c r="N33" s="231">
        <v>107</v>
      </c>
      <c r="O33" s="231">
        <v>107</v>
      </c>
      <c r="P33" s="231">
        <v>2</v>
      </c>
      <c r="Q33" s="231">
        <v>9762</v>
      </c>
      <c r="R33" s="231">
        <v>9762</v>
      </c>
      <c r="S33" s="231">
        <v>36</v>
      </c>
      <c r="T33" s="231">
        <v>36</v>
      </c>
      <c r="U33" s="231">
        <v>0</v>
      </c>
      <c r="V33" s="231">
        <v>0</v>
      </c>
      <c r="W33" s="231">
        <v>0</v>
      </c>
      <c r="X33" s="275" t="s">
        <v>436</v>
      </c>
    </row>
    <row r="34" spans="2:24" s="251" customFormat="1" x14ac:dyDescent="0.2">
      <c r="B34" s="231" t="s">
        <v>464</v>
      </c>
      <c r="C34" s="231" t="s">
        <v>465</v>
      </c>
      <c r="D34" s="231" t="s">
        <v>2</v>
      </c>
      <c r="E34" s="231">
        <v>1</v>
      </c>
      <c r="F34" s="274">
        <v>0</v>
      </c>
      <c r="G34" s="274">
        <v>0.72193000000000007</v>
      </c>
      <c r="H34" s="274">
        <v>5.0297280000000004</v>
      </c>
      <c r="I34" s="274">
        <v>0</v>
      </c>
      <c r="J34" s="274">
        <v>0</v>
      </c>
      <c r="K34" s="231">
        <v>0</v>
      </c>
      <c r="L34" s="231">
        <v>0</v>
      </c>
      <c r="M34" s="231">
        <v>0</v>
      </c>
      <c r="N34" s="231">
        <v>0</v>
      </c>
      <c r="O34" s="231">
        <v>0</v>
      </c>
      <c r="P34" s="231">
        <v>0</v>
      </c>
      <c r="Q34" s="231">
        <v>0</v>
      </c>
      <c r="R34" s="231">
        <v>0</v>
      </c>
      <c r="S34" s="231">
        <v>0</v>
      </c>
      <c r="T34" s="231">
        <v>0</v>
      </c>
      <c r="U34" s="231">
        <v>0</v>
      </c>
      <c r="V34" s="231">
        <v>0</v>
      </c>
      <c r="W34" s="231">
        <v>0</v>
      </c>
      <c r="X34" s="275" t="s">
        <v>436</v>
      </c>
    </row>
    <row r="35" spans="2:24" s="251" customFormat="1" x14ac:dyDescent="0.2">
      <c r="B35" s="231" t="s">
        <v>466</v>
      </c>
      <c r="C35" s="231" t="s">
        <v>465</v>
      </c>
      <c r="D35" s="231" t="s">
        <v>2</v>
      </c>
      <c r="E35" s="231">
        <v>1461</v>
      </c>
      <c r="F35" s="274">
        <v>7.7825299999999977</v>
      </c>
      <c r="G35" s="274">
        <v>1.778392</v>
      </c>
      <c r="H35" s="274">
        <v>10.973951999999999</v>
      </c>
      <c r="I35" s="274">
        <v>3.5256572315070582</v>
      </c>
      <c r="J35" s="274">
        <v>6.4008975381345664E-3</v>
      </c>
      <c r="K35" s="231">
        <v>3</v>
      </c>
      <c r="L35" s="231">
        <v>144752</v>
      </c>
      <c r="M35" s="231">
        <v>144752</v>
      </c>
      <c r="N35" s="231">
        <v>3663</v>
      </c>
      <c r="O35" s="231">
        <v>3663</v>
      </c>
      <c r="P35" s="231">
        <v>2</v>
      </c>
      <c r="Q35" s="231">
        <v>876</v>
      </c>
      <c r="R35" s="231">
        <v>876</v>
      </c>
      <c r="S35" s="231">
        <v>3</v>
      </c>
      <c r="T35" s="231">
        <v>3</v>
      </c>
      <c r="U35" s="231">
        <v>1</v>
      </c>
      <c r="V35" s="231">
        <v>1821</v>
      </c>
      <c r="W35" s="231">
        <v>1821</v>
      </c>
      <c r="X35" s="275" t="s">
        <v>436</v>
      </c>
    </row>
    <row r="36" spans="2:24" s="251" customFormat="1" x14ac:dyDescent="0.2">
      <c r="B36" s="231" t="s">
        <v>467</v>
      </c>
      <c r="C36" s="231" t="s">
        <v>465</v>
      </c>
      <c r="D36" s="231" t="s">
        <v>2</v>
      </c>
      <c r="E36" s="231">
        <v>63</v>
      </c>
      <c r="F36" s="274">
        <v>0.82108999999999988</v>
      </c>
      <c r="G36" s="274">
        <v>2.9141800000000009</v>
      </c>
      <c r="H36" s="274">
        <v>1.9433039999999999</v>
      </c>
      <c r="I36" s="274">
        <v>2.5231710477743242E-2</v>
      </c>
      <c r="J36" s="274">
        <v>0</v>
      </c>
      <c r="K36" s="231">
        <v>0</v>
      </c>
      <c r="L36" s="231">
        <v>113</v>
      </c>
      <c r="M36" s="231">
        <v>113</v>
      </c>
      <c r="N36" s="231">
        <v>1</v>
      </c>
      <c r="O36" s="231">
        <v>1</v>
      </c>
      <c r="P36" s="231">
        <v>0</v>
      </c>
      <c r="Q36" s="231">
        <v>0</v>
      </c>
      <c r="R36" s="231">
        <v>0</v>
      </c>
      <c r="S36" s="231">
        <v>0</v>
      </c>
      <c r="T36" s="231">
        <v>0</v>
      </c>
      <c r="U36" s="231">
        <v>0</v>
      </c>
      <c r="V36" s="231">
        <v>0</v>
      </c>
      <c r="W36" s="231">
        <v>0</v>
      </c>
      <c r="X36" s="275" t="s">
        <v>436</v>
      </c>
    </row>
    <row r="37" spans="2:24" s="251" customFormat="1" x14ac:dyDescent="0.2">
      <c r="B37" s="231" t="s">
        <v>468</v>
      </c>
      <c r="C37" s="231" t="s">
        <v>465</v>
      </c>
      <c r="D37" s="231" t="s">
        <v>2</v>
      </c>
      <c r="E37" s="231">
        <v>2007</v>
      </c>
      <c r="F37" s="274">
        <v>11.237580000000001</v>
      </c>
      <c r="G37" s="274">
        <v>1.7832600000000001</v>
      </c>
      <c r="H37" s="274">
        <v>8.1542560000000002</v>
      </c>
      <c r="I37" s="274">
        <v>0.54716404656724227</v>
      </c>
      <c r="J37" s="274">
        <v>5.4203667263689323E-3</v>
      </c>
      <c r="K37" s="231">
        <v>2</v>
      </c>
      <c r="L37" s="231">
        <v>29133</v>
      </c>
      <c r="M37" s="231">
        <v>29133</v>
      </c>
      <c r="N37" s="231">
        <v>394</v>
      </c>
      <c r="O37" s="231">
        <v>394</v>
      </c>
      <c r="P37" s="231">
        <v>1</v>
      </c>
      <c r="Q37" s="231">
        <v>962</v>
      </c>
      <c r="R37" s="231">
        <v>962</v>
      </c>
      <c r="S37" s="231">
        <v>2</v>
      </c>
      <c r="T37" s="231">
        <v>2</v>
      </c>
      <c r="U37" s="231">
        <v>1</v>
      </c>
      <c r="V37" s="231">
        <v>458</v>
      </c>
      <c r="W37" s="231">
        <v>458</v>
      </c>
      <c r="X37" s="275" t="s">
        <v>436</v>
      </c>
    </row>
    <row r="38" spans="2:24" s="251" customFormat="1" x14ac:dyDescent="0.2">
      <c r="B38" s="231" t="s">
        <v>469</v>
      </c>
      <c r="C38" s="231" t="s">
        <v>465</v>
      </c>
      <c r="D38" s="231" t="s">
        <v>2</v>
      </c>
      <c r="E38" s="231">
        <v>30</v>
      </c>
      <c r="F38" s="274">
        <v>0</v>
      </c>
      <c r="G38" s="274">
        <v>1.446299</v>
      </c>
      <c r="H38" s="274">
        <v>3.0102159999999998</v>
      </c>
      <c r="I38" s="274">
        <v>0</v>
      </c>
      <c r="J38" s="274">
        <v>0</v>
      </c>
      <c r="K38" s="231">
        <v>0</v>
      </c>
      <c r="L38" s="231">
        <v>0</v>
      </c>
      <c r="M38" s="231">
        <v>0</v>
      </c>
      <c r="N38" s="231">
        <v>0</v>
      </c>
      <c r="O38" s="231">
        <v>0</v>
      </c>
      <c r="P38" s="231">
        <v>0</v>
      </c>
      <c r="Q38" s="231">
        <v>0</v>
      </c>
      <c r="R38" s="231">
        <v>0</v>
      </c>
      <c r="S38" s="231">
        <v>0</v>
      </c>
      <c r="T38" s="231">
        <v>0</v>
      </c>
      <c r="U38" s="231">
        <v>0</v>
      </c>
      <c r="V38" s="231">
        <v>0</v>
      </c>
      <c r="W38" s="231">
        <v>0</v>
      </c>
      <c r="X38" s="275" t="s">
        <v>436</v>
      </c>
    </row>
    <row r="39" spans="2:24" s="251" customFormat="1" x14ac:dyDescent="0.2">
      <c r="B39" s="231" t="s">
        <v>470</v>
      </c>
      <c r="C39" s="231" t="s">
        <v>471</v>
      </c>
      <c r="D39" s="231" t="s">
        <v>2</v>
      </c>
      <c r="E39" s="231">
        <v>4107</v>
      </c>
      <c r="F39" s="274">
        <v>16.30133</v>
      </c>
      <c r="G39" s="274">
        <v>2.4365506699999995</v>
      </c>
      <c r="H39" s="274">
        <v>8.7258159999999982</v>
      </c>
      <c r="I39" s="274">
        <v>2.9536831374414727</v>
      </c>
      <c r="J39" s="274">
        <v>0.67173395681357617</v>
      </c>
      <c r="K39" s="231">
        <v>20</v>
      </c>
      <c r="L39" s="231">
        <v>213376</v>
      </c>
      <c r="M39" s="231">
        <v>213376</v>
      </c>
      <c r="N39" s="231">
        <v>2195</v>
      </c>
      <c r="O39" s="231">
        <v>2195</v>
      </c>
      <c r="P39" s="231">
        <v>11</v>
      </c>
      <c r="Q39" s="231">
        <v>161755</v>
      </c>
      <c r="R39" s="231">
        <v>161755</v>
      </c>
      <c r="S39" s="231">
        <v>523</v>
      </c>
      <c r="T39" s="231">
        <v>523</v>
      </c>
      <c r="U39" s="231">
        <v>2</v>
      </c>
      <c r="V39" s="231">
        <v>4000</v>
      </c>
      <c r="W39" s="231">
        <v>4000</v>
      </c>
      <c r="X39" s="275" t="s">
        <v>436</v>
      </c>
    </row>
    <row r="40" spans="2:24" s="251" customFormat="1" x14ac:dyDescent="0.2">
      <c r="B40" s="231" t="s">
        <v>472</v>
      </c>
      <c r="C40" s="231" t="s">
        <v>471</v>
      </c>
      <c r="D40" s="231" t="s">
        <v>2</v>
      </c>
      <c r="E40" s="231">
        <v>1269</v>
      </c>
      <c r="F40" s="274">
        <v>4.6806900000000011</v>
      </c>
      <c r="G40" s="274">
        <v>0.69582730299999995</v>
      </c>
      <c r="H40" s="274">
        <v>2.591072</v>
      </c>
      <c r="I40" s="274">
        <v>0.60261344444085829</v>
      </c>
      <c r="J40" s="274">
        <v>0</v>
      </c>
      <c r="K40" s="231">
        <v>1</v>
      </c>
      <c r="L40" s="231">
        <v>36118</v>
      </c>
      <c r="M40" s="231">
        <v>36118</v>
      </c>
      <c r="N40" s="231">
        <v>1271</v>
      </c>
      <c r="O40" s="231">
        <v>1271</v>
      </c>
      <c r="P40" s="231">
        <v>0</v>
      </c>
      <c r="Q40" s="231">
        <v>0</v>
      </c>
      <c r="R40" s="231">
        <v>0</v>
      </c>
      <c r="S40" s="231">
        <v>0</v>
      </c>
      <c r="T40" s="231">
        <v>0</v>
      </c>
      <c r="U40" s="231">
        <v>0</v>
      </c>
      <c r="V40" s="231">
        <v>0</v>
      </c>
      <c r="W40" s="231">
        <v>0</v>
      </c>
      <c r="X40" s="275" t="s">
        <v>436</v>
      </c>
    </row>
    <row r="41" spans="2:24" s="251" customFormat="1" x14ac:dyDescent="0.2">
      <c r="B41" s="231" t="s">
        <v>473</v>
      </c>
      <c r="C41" s="231" t="s">
        <v>471</v>
      </c>
      <c r="D41" s="231" t="s">
        <v>2</v>
      </c>
      <c r="E41" s="231">
        <v>740</v>
      </c>
      <c r="F41" s="274">
        <v>2.9676499999999999</v>
      </c>
      <c r="G41" s="274">
        <v>1.9389094699999998</v>
      </c>
      <c r="H41" s="274">
        <v>12.879151999999998</v>
      </c>
      <c r="I41" s="274">
        <v>16.730364023922206</v>
      </c>
      <c r="J41" s="274">
        <v>1.8361363105559973E-3</v>
      </c>
      <c r="K41" s="231">
        <v>6</v>
      </c>
      <c r="L41" s="231">
        <v>164011</v>
      </c>
      <c r="M41" s="231">
        <v>164011</v>
      </c>
      <c r="N41" s="231">
        <v>2514</v>
      </c>
      <c r="O41" s="231">
        <v>2514</v>
      </c>
      <c r="P41" s="231">
        <v>1</v>
      </c>
      <c r="Q41" s="231">
        <v>60</v>
      </c>
      <c r="R41" s="231">
        <v>60</v>
      </c>
      <c r="S41" s="231">
        <v>1</v>
      </c>
      <c r="T41" s="231">
        <v>1</v>
      </c>
      <c r="U41" s="231">
        <v>0</v>
      </c>
      <c r="V41" s="231">
        <v>0</v>
      </c>
      <c r="W41" s="231">
        <v>0</v>
      </c>
      <c r="X41" s="275" t="s">
        <v>436</v>
      </c>
    </row>
    <row r="42" spans="2:24" s="251" customFormat="1" x14ac:dyDescent="0.2">
      <c r="B42" s="231" t="s">
        <v>474</v>
      </c>
      <c r="C42" s="231" t="s">
        <v>471</v>
      </c>
      <c r="D42" s="231" t="s">
        <v>2</v>
      </c>
      <c r="E42" s="231">
        <v>2991</v>
      </c>
      <c r="F42" s="274">
        <v>12.214329999999995</v>
      </c>
      <c r="G42" s="274">
        <v>3.323828389</v>
      </c>
      <c r="H42" s="274">
        <v>6.4014720000000001</v>
      </c>
      <c r="I42" s="274">
        <v>0.31061272313734029</v>
      </c>
      <c r="J42" s="274">
        <v>2.616920414996237E-3</v>
      </c>
      <c r="K42" s="231">
        <v>5</v>
      </c>
      <c r="L42" s="231">
        <v>21721</v>
      </c>
      <c r="M42" s="231">
        <v>21721</v>
      </c>
      <c r="N42" s="231">
        <v>160</v>
      </c>
      <c r="O42" s="231">
        <v>160</v>
      </c>
      <c r="P42" s="231">
        <v>1</v>
      </c>
      <c r="Q42" s="231">
        <v>610</v>
      </c>
      <c r="R42" s="231">
        <v>610</v>
      </c>
      <c r="S42" s="231">
        <v>2</v>
      </c>
      <c r="T42" s="231">
        <v>2</v>
      </c>
      <c r="U42" s="231">
        <v>3</v>
      </c>
      <c r="V42" s="231">
        <v>8682</v>
      </c>
      <c r="W42" s="231">
        <v>8682</v>
      </c>
      <c r="X42" s="275" t="s">
        <v>436</v>
      </c>
    </row>
    <row r="43" spans="2:24" s="251" customFormat="1" x14ac:dyDescent="0.2">
      <c r="B43" s="231" t="s">
        <v>475</v>
      </c>
      <c r="C43" s="231" t="s">
        <v>471</v>
      </c>
      <c r="D43" s="231" t="s">
        <v>2</v>
      </c>
      <c r="E43" s="231">
        <v>1032</v>
      </c>
      <c r="F43" s="274">
        <v>6.1449700000000025</v>
      </c>
      <c r="G43" s="274">
        <v>2.2109766299999998</v>
      </c>
      <c r="H43" s="274">
        <v>6.7063040000000003</v>
      </c>
      <c r="I43" s="274">
        <v>5.3983914214573314</v>
      </c>
      <c r="J43" s="274">
        <v>0.66370550112579918</v>
      </c>
      <c r="K43" s="231">
        <v>4</v>
      </c>
      <c r="L43" s="231">
        <v>98871</v>
      </c>
      <c r="M43" s="231">
        <v>98871</v>
      </c>
      <c r="N43" s="231">
        <v>1192</v>
      </c>
      <c r="O43" s="231">
        <v>1192</v>
      </c>
      <c r="P43" s="231">
        <v>8</v>
      </c>
      <c r="Q43" s="231">
        <v>40519</v>
      </c>
      <c r="R43" s="231">
        <v>40519</v>
      </c>
      <c r="S43" s="231">
        <v>166</v>
      </c>
      <c r="T43" s="231">
        <v>166</v>
      </c>
      <c r="U43" s="231">
        <v>0</v>
      </c>
      <c r="V43" s="231">
        <v>0</v>
      </c>
      <c r="W43" s="231">
        <v>0</v>
      </c>
      <c r="X43" s="275" t="s">
        <v>436</v>
      </c>
    </row>
    <row r="44" spans="2:24" s="251" customFormat="1" x14ac:dyDescent="0.2">
      <c r="B44" s="231" t="s">
        <v>476</v>
      </c>
      <c r="C44" s="231" t="s">
        <v>477</v>
      </c>
      <c r="D44" s="231" t="s">
        <v>2</v>
      </c>
      <c r="E44" s="231">
        <v>102</v>
      </c>
      <c r="F44" s="274">
        <v>1.86473</v>
      </c>
      <c r="G44" s="274">
        <v>0.31011071000000001</v>
      </c>
      <c r="H44" s="274">
        <v>7.6436626325683594</v>
      </c>
      <c r="I44" s="274">
        <v>0.45046263658179764</v>
      </c>
      <c r="J44" s="274">
        <v>0.93446591220319952</v>
      </c>
      <c r="K44" s="231">
        <v>1</v>
      </c>
      <c r="L44" s="231">
        <v>646</v>
      </c>
      <c r="M44" s="231">
        <v>646</v>
      </c>
      <c r="N44" s="231">
        <v>7</v>
      </c>
      <c r="O44" s="231">
        <v>7</v>
      </c>
      <c r="P44" s="231">
        <v>2</v>
      </c>
      <c r="Q44" s="231">
        <v>4467</v>
      </c>
      <c r="R44" s="231">
        <v>4467</v>
      </c>
      <c r="S44" s="231">
        <v>20</v>
      </c>
      <c r="T44" s="231">
        <v>20</v>
      </c>
      <c r="U44" s="231">
        <v>1</v>
      </c>
      <c r="V44" s="231">
        <v>103</v>
      </c>
      <c r="W44" s="231">
        <v>103</v>
      </c>
      <c r="X44" s="275" t="s">
        <v>436</v>
      </c>
    </row>
    <row r="45" spans="2:24" s="251" customFormat="1" x14ac:dyDescent="0.2">
      <c r="B45" s="231" t="s">
        <v>478</v>
      </c>
      <c r="C45" s="231" t="s">
        <v>477</v>
      </c>
      <c r="D45" s="231" t="s">
        <v>2</v>
      </c>
      <c r="E45" s="231">
        <v>474</v>
      </c>
      <c r="F45" s="274">
        <v>4.8537100000000004</v>
      </c>
      <c r="G45" s="274">
        <v>0.9281064790000001</v>
      </c>
      <c r="H45" s="274">
        <v>8.1009106325683593</v>
      </c>
      <c r="I45" s="274">
        <v>2.6904322007003598</v>
      </c>
      <c r="J45" s="274">
        <v>0.78439095197412789</v>
      </c>
      <c r="K45" s="231">
        <v>4</v>
      </c>
      <c r="L45" s="231">
        <v>38442</v>
      </c>
      <c r="M45" s="231">
        <v>38442</v>
      </c>
      <c r="N45" s="231">
        <v>602</v>
      </c>
      <c r="O45" s="231">
        <v>602</v>
      </c>
      <c r="P45" s="231">
        <v>5</v>
      </c>
      <c r="Q45" s="231">
        <v>37359</v>
      </c>
      <c r="R45" s="231">
        <v>37359</v>
      </c>
      <c r="S45" s="231">
        <v>142</v>
      </c>
      <c r="T45" s="231">
        <v>142</v>
      </c>
      <c r="U45" s="231">
        <v>2</v>
      </c>
      <c r="V45" s="231">
        <v>943</v>
      </c>
      <c r="W45" s="231">
        <v>943</v>
      </c>
      <c r="X45" s="275" t="s">
        <v>436</v>
      </c>
    </row>
    <row r="46" spans="2:24" s="251" customFormat="1" x14ac:dyDescent="0.2">
      <c r="B46" s="231" t="s">
        <v>479</v>
      </c>
      <c r="C46" s="231" t="s">
        <v>477</v>
      </c>
      <c r="D46" s="231" t="s">
        <v>2</v>
      </c>
      <c r="E46" s="231">
        <v>1361</v>
      </c>
      <c r="F46" s="274">
        <v>4.7488400000000013</v>
      </c>
      <c r="G46" s="274">
        <v>1.3157389999999998</v>
      </c>
      <c r="H46" s="274">
        <v>1.889958487213135</v>
      </c>
      <c r="I46" s="274">
        <v>0.59155423045494615</v>
      </c>
      <c r="J46" s="274">
        <v>0.17743888467164501</v>
      </c>
      <c r="K46" s="231">
        <v>4</v>
      </c>
      <c r="L46" s="231">
        <v>71286</v>
      </c>
      <c r="M46" s="231">
        <v>71286</v>
      </c>
      <c r="N46" s="231">
        <v>1406</v>
      </c>
      <c r="O46" s="231">
        <v>1406</v>
      </c>
      <c r="P46" s="231">
        <v>13</v>
      </c>
      <c r="Q46" s="231">
        <v>71275</v>
      </c>
      <c r="R46" s="231">
        <v>71275</v>
      </c>
      <c r="S46" s="231">
        <v>368</v>
      </c>
      <c r="T46" s="231">
        <v>368</v>
      </c>
      <c r="U46" s="231">
        <v>2</v>
      </c>
      <c r="V46" s="231">
        <v>2712</v>
      </c>
      <c r="W46" s="231">
        <v>2712</v>
      </c>
      <c r="X46" s="275" t="s">
        <v>436</v>
      </c>
    </row>
    <row r="47" spans="2:24" s="251" customFormat="1" x14ac:dyDescent="0.2">
      <c r="B47" s="231" t="s">
        <v>480</v>
      </c>
      <c r="C47" s="231" t="s">
        <v>477</v>
      </c>
      <c r="D47" s="231" t="s">
        <v>2</v>
      </c>
      <c r="E47" s="231">
        <v>1457</v>
      </c>
      <c r="F47" s="274">
        <v>7.5185200000000005</v>
      </c>
      <c r="G47" s="274">
        <v>5.9637129999999994</v>
      </c>
      <c r="H47" s="274">
        <v>10.173768000000001</v>
      </c>
      <c r="I47" s="274">
        <v>0.38737895192876964</v>
      </c>
      <c r="J47" s="274">
        <v>0.56929068254836057</v>
      </c>
      <c r="K47" s="231">
        <v>2</v>
      </c>
      <c r="L47" s="231">
        <v>5871</v>
      </c>
      <c r="M47" s="231">
        <v>5871</v>
      </c>
      <c r="N47" s="231">
        <v>66</v>
      </c>
      <c r="O47" s="231">
        <v>66</v>
      </c>
      <c r="P47" s="231">
        <v>7</v>
      </c>
      <c r="Q47" s="231">
        <v>28760</v>
      </c>
      <c r="R47" s="231">
        <v>28760</v>
      </c>
      <c r="S47" s="231">
        <v>196</v>
      </c>
      <c r="T47" s="231">
        <v>196</v>
      </c>
      <c r="U47" s="231">
        <v>2</v>
      </c>
      <c r="V47" s="231">
        <v>2852</v>
      </c>
      <c r="W47" s="231">
        <v>2852</v>
      </c>
      <c r="X47" s="275" t="s">
        <v>436</v>
      </c>
    </row>
    <row r="48" spans="2:24" s="251" customFormat="1" x14ac:dyDescent="0.2">
      <c r="B48" s="231" t="s">
        <v>481</v>
      </c>
      <c r="C48" s="231" t="s">
        <v>477</v>
      </c>
      <c r="D48" s="231" t="s">
        <v>2</v>
      </c>
      <c r="E48" s="231">
        <v>4034</v>
      </c>
      <c r="F48" s="274">
        <v>13.067219999999995</v>
      </c>
      <c r="G48" s="274">
        <v>1.5790408599999999</v>
      </c>
      <c r="H48" s="274">
        <v>6.8739619488525383</v>
      </c>
      <c r="I48" s="274">
        <v>2.7506626514976378</v>
      </c>
      <c r="J48" s="274">
        <v>1.5763773892007771</v>
      </c>
      <c r="K48" s="231">
        <v>8</v>
      </c>
      <c r="L48" s="231">
        <v>238841</v>
      </c>
      <c r="M48" s="231">
        <v>238841</v>
      </c>
      <c r="N48" s="231">
        <v>4437</v>
      </c>
      <c r="O48" s="231">
        <v>4437</v>
      </c>
      <c r="P48" s="231">
        <v>19</v>
      </c>
      <c r="Q48" s="231">
        <v>456258</v>
      </c>
      <c r="R48" s="231">
        <v>456258</v>
      </c>
      <c r="S48" s="231">
        <v>1301</v>
      </c>
      <c r="T48" s="231">
        <v>1301</v>
      </c>
      <c r="U48" s="231">
        <v>3</v>
      </c>
      <c r="V48" s="231">
        <v>9467</v>
      </c>
      <c r="W48" s="231">
        <v>9467</v>
      </c>
      <c r="X48" s="275" t="s">
        <v>436</v>
      </c>
    </row>
    <row r="49" spans="2:24" s="251" customFormat="1" x14ac:dyDescent="0.2">
      <c r="B49" s="231" t="s">
        <v>482</v>
      </c>
      <c r="C49" s="231" t="s">
        <v>477</v>
      </c>
      <c r="D49" s="231" t="s">
        <v>2</v>
      </c>
      <c r="E49" s="231">
        <v>2127</v>
      </c>
      <c r="F49" s="274">
        <v>9.8616200000000021</v>
      </c>
      <c r="G49" s="274">
        <v>1.3326101889999997</v>
      </c>
      <c r="H49" s="274">
        <v>6.8510993162841789</v>
      </c>
      <c r="I49" s="274">
        <v>4.5899875438602802</v>
      </c>
      <c r="J49" s="274">
        <v>0.48093961327502305</v>
      </c>
      <c r="K49" s="231">
        <v>3</v>
      </c>
      <c r="L49" s="231">
        <v>205851</v>
      </c>
      <c r="M49" s="231">
        <v>205851</v>
      </c>
      <c r="N49" s="231">
        <v>3136</v>
      </c>
      <c r="O49" s="231">
        <v>3136</v>
      </c>
      <c r="P49" s="231">
        <v>14</v>
      </c>
      <c r="Q49" s="231">
        <v>71897</v>
      </c>
      <c r="R49" s="231">
        <v>71897</v>
      </c>
      <c r="S49" s="231">
        <v>420</v>
      </c>
      <c r="T49" s="231">
        <v>420</v>
      </c>
      <c r="U49" s="231">
        <v>2</v>
      </c>
      <c r="V49" s="231">
        <v>4255</v>
      </c>
      <c r="W49" s="231">
        <v>4255</v>
      </c>
      <c r="X49" s="275" t="s">
        <v>436</v>
      </c>
    </row>
    <row r="50" spans="2:24" s="251" customFormat="1" x14ac:dyDescent="0.2">
      <c r="B50" s="231" t="s">
        <v>483</v>
      </c>
      <c r="C50" s="231" t="s">
        <v>477</v>
      </c>
      <c r="D50" s="231" t="s">
        <v>2</v>
      </c>
      <c r="E50" s="231">
        <v>5524</v>
      </c>
      <c r="F50" s="274">
        <v>16.071913663387296</v>
      </c>
      <c r="G50" s="274">
        <v>1.382119934797287</v>
      </c>
      <c r="H50" s="274">
        <v>7.6436626325683594</v>
      </c>
      <c r="I50" s="274">
        <v>5.1590197422241229</v>
      </c>
      <c r="J50" s="274">
        <v>0.43723462423613713</v>
      </c>
      <c r="K50" s="231">
        <v>12</v>
      </c>
      <c r="L50" s="231">
        <v>530065</v>
      </c>
      <c r="M50" s="231">
        <v>530065</v>
      </c>
      <c r="N50" s="231">
        <v>11591</v>
      </c>
      <c r="O50" s="231">
        <v>11591</v>
      </c>
      <c r="P50" s="231">
        <v>22</v>
      </c>
      <c r="Q50" s="231">
        <v>149746</v>
      </c>
      <c r="R50" s="231">
        <v>149746</v>
      </c>
      <c r="S50" s="231">
        <v>730</v>
      </c>
      <c r="T50" s="231">
        <v>730</v>
      </c>
      <c r="U50" s="231">
        <v>3</v>
      </c>
      <c r="V50" s="231">
        <v>14986</v>
      </c>
      <c r="W50" s="231">
        <v>14986</v>
      </c>
      <c r="X50" s="275" t="s">
        <v>436</v>
      </c>
    </row>
    <row r="51" spans="2:24" s="251" customFormat="1" x14ac:dyDescent="0.2">
      <c r="B51" s="231" t="s">
        <v>484</v>
      </c>
      <c r="C51" s="231" t="s">
        <v>477</v>
      </c>
      <c r="D51" s="231" t="s">
        <v>2</v>
      </c>
      <c r="E51" s="231">
        <v>2958</v>
      </c>
      <c r="F51" s="274">
        <v>11.64711</v>
      </c>
      <c r="G51" s="274">
        <v>2.6997726699999998</v>
      </c>
      <c r="H51" s="274">
        <v>5.5403219488525393</v>
      </c>
      <c r="I51" s="274">
        <v>3.7624519099884779</v>
      </c>
      <c r="J51" s="274">
        <v>1.3940498699833019</v>
      </c>
      <c r="K51" s="231">
        <v>6</v>
      </c>
      <c r="L51" s="231">
        <v>263824</v>
      </c>
      <c r="M51" s="231">
        <v>263824</v>
      </c>
      <c r="N51" s="231">
        <v>4982</v>
      </c>
      <c r="O51" s="231">
        <v>4982</v>
      </c>
      <c r="P51" s="231">
        <v>31</v>
      </c>
      <c r="Q51" s="231">
        <v>325837</v>
      </c>
      <c r="R51" s="231">
        <v>325837</v>
      </c>
      <c r="S51" s="231">
        <v>1442</v>
      </c>
      <c r="T51" s="231">
        <v>1442</v>
      </c>
      <c r="U51" s="231">
        <v>1</v>
      </c>
      <c r="V51" s="231">
        <v>2904</v>
      </c>
      <c r="W51" s="231">
        <v>2904</v>
      </c>
      <c r="X51" s="275" t="s">
        <v>436</v>
      </c>
    </row>
    <row r="52" spans="2:24" s="251" customFormat="1" x14ac:dyDescent="0.2">
      <c r="B52" s="231" t="s">
        <v>485</v>
      </c>
      <c r="C52" s="231" t="s">
        <v>477</v>
      </c>
      <c r="D52" s="231" t="s">
        <v>2</v>
      </c>
      <c r="E52" s="231">
        <v>56</v>
      </c>
      <c r="F52" s="274">
        <v>2.4270200000000002</v>
      </c>
      <c r="G52" s="274">
        <v>0.54171731099999998</v>
      </c>
      <c r="H52" s="274">
        <v>4.2981313162841799</v>
      </c>
      <c r="I52" s="274">
        <v>0.9889966987625598</v>
      </c>
      <c r="J52" s="274">
        <v>1.9904649826293135</v>
      </c>
      <c r="K52" s="231">
        <v>1</v>
      </c>
      <c r="L52" s="231">
        <v>1586</v>
      </c>
      <c r="M52" s="231">
        <v>1586</v>
      </c>
      <c r="N52" s="231">
        <v>8</v>
      </c>
      <c r="O52" s="231">
        <v>8</v>
      </c>
      <c r="P52" s="231">
        <v>4</v>
      </c>
      <c r="Q52" s="231">
        <v>10640</v>
      </c>
      <c r="R52" s="231">
        <v>10640</v>
      </c>
      <c r="S52" s="231">
        <v>30</v>
      </c>
      <c r="T52" s="231">
        <v>30</v>
      </c>
      <c r="U52" s="231">
        <v>0</v>
      </c>
      <c r="V52" s="231">
        <v>0</v>
      </c>
      <c r="W52" s="231">
        <v>0</v>
      </c>
      <c r="X52" s="275" t="s">
        <v>436</v>
      </c>
    </row>
    <row r="53" spans="2:24" s="251" customFormat="1" x14ac:dyDescent="0.2">
      <c r="B53" s="231" t="s">
        <v>486</v>
      </c>
      <c r="C53" s="231" t="s">
        <v>477</v>
      </c>
      <c r="D53" s="231" t="s">
        <v>2</v>
      </c>
      <c r="E53" s="231">
        <v>1917</v>
      </c>
      <c r="F53" s="274">
        <v>6.2561500000000017</v>
      </c>
      <c r="G53" s="274">
        <v>1.04142176</v>
      </c>
      <c r="H53" s="274">
        <v>6.2033313162841806</v>
      </c>
      <c r="I53" s="274">
        <v>3.9704888938136693</v>
      </c>
      <c r="J53" s="274">
        <v>0.55506012214346878</v>
      </c>
      <c r="K53" s="231">
        <v>4</v>
      </c>
      <c r="L53" s="231">
        <v>124765</v>
      </c>
      <c r="M53" s="231">
        <v>124765</v>
      </c>
      <c r="N53" s="231">
        <v>2183</v>
      </c>
      <c r="O53" s="231">
        <v>2183</v>
      </c>
      <c r="P53" s="231">
        <v>9</v>
      </c>
      <c r="Q53" s="231">
        <v>58139</v>
      </c>
      <c r="R53" s="231">
        <v>58139</v>
      </c>
      <c r="S53" s="231">
        <v>347</v>
      </c>
      <c r="T53" s="231">
        <v>347</v>
      </c>
      <c r="U53" s="231">
        <v>0</v>
      </c>
      <c r="V53" s="231">
        <v>0</v>
      </c>
      <c r="W53" s="231">
        <v>0</v>
      </c>
      <c r="X53" s="275" t="s">
        <v>436</v>
      </c>
    </row>
    <row r="54" spans="2:24" s="251" customFormat="1" x14ac:dyDescent="0.2">
      <c r="B54" s="231" t="s">
        <v>487</v>
      </c>
      <c r="C54" s="231" t="s">
        <v>477</v>
      </c>
      <c r="D54" s="231" t="s">
        <v>2</v>
      </c>
      <c r="E54" s="231">
        <v>3949</v>
      </c>
      <c r="F54" s="274">
        <v>11.849620000000003</v>
      </c>
      <c r="G54" s="274">
        <v>1.4250982999999997</v>
      </c>
      <c r="H54" s="274">
        <v>7.9218219488525383</v>
      </c>
      <c r="I54" s="274">
        <v>0.29628870020142861</v>
      </c>
      <c r="J54" s="274">
        <v>1.0564998743554888</v>
      </c>
      <c r="K54" s="231">
        <v>7</v>
      </c>
      <c r="L54" s="231">
        <v>28035</v>
      </c>
      <c r="M54" s="231">
        <v>28035</v>
      </c>
      <c r="N54" s="231">
        <v>391</v>
      </c>
      <c r="O54" s="231">
        <v>391</v>
      </c>
      <c r="P54" s="231">
        <v>22</v>
      </c>
      <c r="Q54" s="231">
        <v>333222</v>
      </c>
      <c r="R54" s="231">
        <v>333222</v>
      </c>
      <c r="S54" s="231">
        <v>1008</v>
      </c>
      <c r="T54" s="231">
        <v>1008</v>
      </c>
      <c r="U54" s="231">
        <v>0</v>
      </c>
      <c r="V54" s="231">
        <v>0</v>
      </c>
      <c r="W54" s="231">
        <v>0</v>
      </c>
      <c r="X54" s="275" t="s">
        <v>436</v>
      </c>
    </row>
    <row r="55" spans="2:24" s="251" customFormat="1" x14ac:dyDescent="0.2">
      <c r="B55" s="231" t="s">
        <v>488</v>
      </c>
      <c r="C55" s="231" t="s">
        <v>489</v>
      </c>
      <c r="D55" s="231" t="s">
        <v>490</v>
      </c>
      <c r="E55" s="231">
        <v>2007</v>
      </c>
      <c r="F55" s="274">
        <v>135.87616</v>
      </c>
      <c r="G55" s="274">
        <v>27.401838546</v>
      </c>
      <c r="H55" s="274">
        <v>7.8875280000000005</v>
      </c>
      <c r="I55" s="274">
        <v>3.2129916486132979</v>
      </c>
      <c r="J55" s="274">
        <v>4.7909608010605114</v>
      </c>
      <c r="K55" s="231">
        <v>28</v>
      </c>
      <c r="L55" s="231">
        <v>95117</v>
      </c>
      <c r="M55" s="231">
        <v>95117</v>
      </c>
      <c r="N55" s="231">
        <v>783</v>
      </c>
      <c r="O55" s="231">
        <v>783</v>
      </c>
      <c r="P55" s="231">
        <v>51</v>
      </c>
      <c r="Q55" s="231">
        <v>472770</v>
      </c>
      <c r="R55" s="231">
        <v>472770</v>
      </c>
      <c r="S55" s="231">
        <v>2155</v>
      </c>
      <c r="T55" s="231">
        <v>2155</v>
      </c>
      <c r="U55" s="231">
        <v>8</v>
      </c>
      <c r="V55" s="231">
        <v>2502</v>
      </c>
      <c r="W55" s="231">
        <v>2502</v>
      </c>
      <c r="X55" s="275" t="s">
        <v>436</v>
      </c>
    </row>
    <row r="56" spans="2:24" s="251" customFormat="1" x14ac:dyDescent="0.2">
      <c r="B56" s="231" t="s">
        <v>491</v>
      </c>
      <c r="C56" s="231" t="s">
        <v>489</v>
      </c>
      <c r="D56" s="231" t="s">
        <v>2</v>
      </c>
      <c r="E56" s="231">
        <v>1</v>
      </c>
      <c r="F56" s="274">
        <v>0.26939000000000002</v>
      </c>
      <c r="G56" s="274">
        <v>0.54895000000000005</v>
      </c>
      <c r="H56" s="274">
        <v>4.8011040000000005</v>
      </c>
      <c r="I56" s="274">
        <v>0</v>
      </c>
      <c r="J56" s="274">
        <v>0</v>
      </c>
      <c r="K56" s="231">
        <v>0</v>
      </c>
      <c r="L56" s="231">
        <v>0</v>
      </c>
      <c r="M56" s="231">
        <v>0</v>
      </c>
      <c r="N56" s="231">
        <v>0</v>
      </c>
      <c r="O56" s="231">
        <v>0</v>
      </c>
      <c r="P56" s="231">
        <v>0</v>
      </c>
      <c r="Q56" s="231">
        <v>0</v>
      </c>
      <c r="R56" s="231">
        <v>0</v>
      </c>
      <c r="S56" s="231">
        <v>0</v>
      </c>
      <c r="T56" s="231">
        <v>0</v>
      </c>
      <c r="U56" s="231">
        <v>0</v>
      </c>
      <c r="V56" s="231">
        <v>0</v>
      </c>
      <c r="W56" s="231">
        <v>0</v>
      </c>
      <c r="X56" s="275" t="s">
        <v>436</v>
      </c>
    </row>
    <row r="57" spans="2:24" s="251" customFormat="1" x14ac:dyDescent="0.2">
      <c r="B57" s="231" t="s">
        <v>492</v>
      </c>
      <c r="C57" s="231" t="s">
        <v>489</v>
      </c>
      <c r="D57" s="231" t="s">
        <v>2</v>
      </c>
      <c r="E57" s="231">
        <v>3948</v>
      </c>
      <c r="F57" s="274">
        <v>6.6260399999999979</v>
      </c>
      <c r="G57" s="274">
        <v>11.296978121999999</v>
      </c>
      <c r="H57" s="274">
        <v>10.059456000000001</v>
      </c>
      <c r="I57" s="274">
        <v>2.7639873186019552</v>
      </c>
      <c r="J57" s="274">
        <v>5.631818266011987E-3</v>
      </c>
      <c r="K57" s="231">
        <v>1</v>
      </c>
      <c r="L57" s="231">
        <v>235133</v>
      </c>
      <c r="M57" s="231">
        <v>235133</v>
      </c>
      <c r="N57" s="231">
        <v>3940</v>
      </c>
      <c r="O57" s="231">
        <v>3940</v>
      </c>
      <c r="P57" s="231">
        <v>2</v>
      </c>
      <c r="Q57" s="231">
        <v>1597</v>
      </c>
      <c r="R57" s="231">
        <v>1597</v>
      </c>
      <c r="S57" s="231">
        <v>6</v>
      </c>
      <c r="T57" s="231">
        <v>6</v>
      </c>
      <c r="U57" s="231">
        <v>2</v>
      </c>
      <c r="V57" s="231">
        <v>7850</v>
      </c>
      <c r="W57" s="231">
        <v>7850</v>
      </c>
      <c r="X57" s="275" t="s">
        <v>436</v>
      </c>
    </row>
    <row r="58" spans="2:24" s="251" customFormat="1" x14ac:dyDescent="0.2">
      <c r="B58" s="231" t="s">
        <v>493</v>
      </c>
      <c r="C58" s="231" t="s">
        <v>489</v>
      </c>
      <c r="D58" s="231" t="s">
        <v>2</v>
      </c>
      <c r="E58" s="231">
        <v>2947</v>
      </c>
      <c r="F58" s="274">
        <v>1.38158</v>
      </c>
      <c r="G58" s="274">
        <v>14.339985453000002</v>
      </c>
      <c r="H58" s="274">
        <v>6.1728480000000001</v>
      </c>
      <c r="I58" s="274">
        <v>2.7017980673922368E-3</v>
      </c>
      <c r="J58" s="274">
        <v>0.37113736362221028</v>
      </c>
      <c r="K58" s="231">
        <v>0</v>
      </c>
      <c r="L58" s="231">
        <v>244</v>
      </c>
      <c r="M58" s="231">
        <v>244</v>
      </c>
      <c r="N58" s="231">
        <v>2</v>
      </c>
      <c r="O58" s="231">
        <v>2</v>
      </c>
      <c r="P58" s="231">
        <v>2</v>
      </c>
      <c r="Q58" s="231">
        <v>111725</v>
      </c>
      <c r="R58" s="231">
        <v>111725</v>
      </c>
      <c r="S58" s="231">
        <v>385</v>
      </c>
      <c r="T58" s="231">
        <v>385</v>
      </c>
      <c r="U58" s="231">
        <v>0</v>
      </c>
      <c r="V58" s="231">
        <v>0</v>
      </c>
      <c r="W58" s="231">
        <v>0</v>
      </c>
      <c r="X58" s="275" t="s">
        <v>436</v>
      </c>
    </row>
    <row r="59" spans="2:24" s="251" customFormat="1" x14ac:dyDescent="0.2">
      <c r="B59" s="231" t="s">
        <v>494</v>
      </c>
      <c r="C59" s="231" t="s">
        <v>489</v>
      </c>
      <c r="D59" s="231" t="s">
        <v>2</v>
      </c>
      <c r="E59" s="231">
        <v>1932</v>
      </c>
      <c r="F59" s="274">
        <v>15.864190000000004</v>
      </c>
      <c r="G59" s="274">
        <v>10.861759000000001</v>
      </c>
      <c r="H59" s="274">
        <v>5.3345599999999997</v>
      </c>
      <c r="I59" s="274">
        <v>0.21772033658050496</v>
      </c>
      <c r="J59" s="274">
        <v>0.55504717457418373</v>
      </c>
      <c r="K59" s="231">
        <v>5</v>
      </c>
      <c r="L59" s="231">
        <v>14028</v>
      </c>
      <c r="M59" s="231">
        <v>14028</v>
      </c>
      <c r="N59" s="231">
        <v>138</v>
      </c>
      <c r="O59" s="231">
        <v>138</v>
      </c>
      <c r="P59" s="231">
        <v>4</v>
      </c>
      <c r="Q59" s="231">
        <v>119208</v>
      </c>
      <c r="R59" s="231">
        <v>119208</v>
      </c>
      <c r="S59" s="231">
        <v>302</v>
      </c>
      <c r="T59" s="231">
        <v>302</v>
      </c>
      <c r="U59" s="231">
        <v>0</v>
      </c>
      <c r="V59" s="231">
        <v>0</v>
      </c>
      <c r="W59" s="231">
        <v>0</v>
      </c>
      <c r="X59" s="275" t="s">
        <v>436</v>
      </c>
    </row>
    <row r="60" spans="2:24" s="251" customFormat="1" x14ac:dyDescent="0.2">
      <c r="B60" s="231" t="s">
        <v>495</v>
      </c>
      <c r="C60" s="231" t="s">
        <v>489</v>
      </c>
      <c r="D60" s="231" t="s">
        <v>2</v>
      </c>
      <c r="E60" s="231">
        <v>3535</v>
      </c>
      <c r="F60" s="274">
        <v>0.71302999999999994</v>
      </c>
      <c r="G60" s="274">
        <v>19.810682999999997</v>
      </c>
      <c r="H60" s="274">
        <v>8.2304639999999996</v>
      </c>
      <c r="I60" s="274">
        <v>6.7273486237182281E-2</v>
      </c>
      <c r="J60" s="274">
        <v>0.14859444839151392</v>
      </c>
      <c r="K60" s="231">
        <v>1</v>
      </c>
      <c r="L60" s="231">
        <v>3904</v>
      </c>
      <c r="M60" s="231">
        <v>3904</v>
      </c>
      <c r="N60" s="231">
        <v>9</v>
      </c>
      <c r="O60" s="231">
        <v>9</v>
      </c>
      <c r="P60" s="231">
        <v>4</v>
      </c>
      <c r="Q60" s="231">
        <v>28744</v>
      </c>
      <c r="R60" s="231">
        <v>28744</v>
      </c>
      <c r="S60" s="231">
        <v>107</v>
      </c>
      <c r="T60" s="231">
        <v>107</v>
      </c>
      <c r="U60" s="231">
        <v>0</v>
      </c>
      <c r="V60" s="231">
        <v>0</v>
      </c>
      <c r="W60" s="231">
        <v>0</v>
      </c>
      <c r="X60" s="275" t="s">
        <v>436</v>
      </c>
    </row>
    <row r="61" spans="2:24" s="251" customFormat="1" x14ac:dyDescent="0.2">
      <c r="B61" s="231" t="s">
        <v>496</v>
      </c>
      <c r="C61" s="231" t="s">
        <v>497</v>
      </c>
      <c r="D61" s="231" t="s">
        <v>2</v>
      </c>
      <c r="E61" s="231">
        <v>5593</v>
      </c>
      <c r="F61" s="274">
        <v>14.82988999999999</v>
      </c>
      <c r="G61" s="274">
        <v>1.01324831</v>
      </c>
      <c r="H61" s="274">
        <v>8.9544399999999982</v>
      </c>
      <c r="I61" s="274">
        <v>0.55589426158831634</v>
      </c>
      <c r="J61" s="274">
        <v>0.34240609757229246</v>
      </c>
      <c r="K61" s="231">
        <v>5</v>
      </c>
      <c r="L61" s="231">
        <v>60600</v>
      </c>
      <c r="M61" s="231">
        <v>60600</v>
      </c>
      <c r="N61" s="231">
        <v>1845</v>
      </c>
      <c r="O61" s="231">
        <v>1845</v>
      </c>
      <c r="P61" s="231">
        <v>11</v>
      </c>
      <c r="Q61" s="231">
        <v>124423</v>
      </c>
      <c r="R61" s="231">
        <v>124423</v>
      </c>
      <c r="S61" s="231">
        <v>420</v>
      </c>
      <c r="T61" s="231">
        <v>420</v>
      </c>
      <c r="U61" s="231">
        <v>2</v>
      </c>
      <c r="V61" s="231">
        <v>6932</v>
      </c>
      <c r="W61" s="231">
        <v>6932</v>
      </c>
      <c r="X61" s="275" t="s">
        <v>436</v>
      </c>
    </row>
    <row r="62" spans="2:24" s="251" customFormat="1" x14ac:dyDescent="0.2">
      <c r="B62" s="231" t="s">
        <v>498</v>
      </c>
      <c r="C62" s="231" t="s">
        <v>497</v>
      </c>
      <c r="D62" s="231" t="s">
        <v>2</v>
      </c>
      <c r="E62" s="231">
        <v>4066</v>
      </c>
      <c r="F62" s="274">
        <v>10.748199999999995</v>
      </c>
      <c r="G62" s="274">
        <v>2.5703572889999999</v>
      </c>
      <c r="H62" s="274">
        <v>7.3921759999999992</v>
      </c>
      <c r="I62" s="274">
        <v>0.36585817214517546</v>
      </c>
      <c r="J62" s="274">
        <v>0.36355805059461538</v>
      </c>
      <c r="K62" s="231">
        <v>4</v>
      </c>
      <c r="L62" s="231">
        <v>27931</v>
      </c>
      <c r="M62" s="231">
        <v>27931</v>
      </c>
      <c r="N62" s="231">
        <v>354</v>
      </c>
      <c r="O62" s="231">
        <v>354</v>
      </c>
      <c r="P62" s="231">
        <v>4</v>
      </c>
      <c r="Q62" s="231">
        <v>92518</v>
      </c>
      <c r="R62" s="231">
        <v>92518</v>
      </c>
      <c r="S62" s="231">
        <v>194</v>
      </c>
      <c r="T62" s="231">
        <v>194</v>
      </c>
      <c r="U62" s="231">
        <v>1</v>
      </c>
      <c r="V62" s="231">
        <v>1558</v>
      </c>
      <c r="W62" s="231">
        <v>1558</v>
      </c>
      <c r="X62" s="275" t="s">
        <v>436</v>
      </c>
    </row>
    <row r="63" spans="2:24" s="251" customFormat="1" x14ac:dyDescent="0.2">
      <c r="B63" s="231" t="s">
        <v>499</v>
      </c>
      <c r="C63" s="231" t="s">
        <v>497</v>
      </c>
      <c r="D63" s="231" t="s">
        <v>2</v>
      </c>
      <c r="E63" s="231">
        <v>4756</v>
      </c>
      <c r="F63" s="274">
        <v>12.128200000000003</v>
      </c>
      <c r="G63" s="274">
        <v>0.71084595999999989</v>
      </c>
      <c r="H63" s="274">
        <v>7.2778640000000001</v>
      </c>
      <c r="I63" s="274">
        <v>3.8752696495126751</v>
      </c>
      <c r="J63" s="274">
        <v>0.31135767951452165</v>
      </c>
      <c r="K63" s="231">
        <v>8</v>
      </c>
      <c r="L63" s="231">
        <v>375198</v>
      </c>
      <c r="M63" s="231">
        <v>375198</v>
      </c>
      <c r="N63" s="231">
        <v>3891</v>
      </c>
      <c r="O63" s="231">
        <v>3891</v>
      </c>
      <c r="P63" s="231">
        <v>6</v>
      </c>
      <c r="Q63" s="231">
        <v>100484</v>
      </c>
      <c r="R63" s="231">
        <v>100484</v>
      </c>
      <c r="S63" s="231">
        <v>328</v>
      </c>
      <c r="T63" s="231">
        <v>328</v>
      </c>
      <c r="U63" s="231">
        <v>2</v>
      </c>
      <c r="V63" s="231">
        <v>2988</v>
      </c>
      <c r="W63" s="231">
        <v>2988</v>
      </c>
      <c r="X63" s="275" t="s">
        <v>436</v>
      </c>
    </row>
    <row r="64" spans="2:24" s="251" customFormat="1" x14ac:dyDescent="0.2">
      <c r="B64" s="231" t="s">
        <v>500</v>
      </c>
      <c r="C64" s="231" t="s">
        <v>497</v>
      </c>
      <c r="D64" s="231" t="s">
        <v>2</v>
      </c>
      <c r="E64" s="231">
        <v>2913</v>
      </c>
      <c r="F64" s="274">
        <v>8.8940800000000007</v>
      </c>
      <c r="G64" s="274">
        <v>2.5122755200000007</v>
      </c>
      <c r="H64" s="274">
        <v>7.0873439999999999</v>
      </c>
      <c r="I64" s="274">
        <v>1.1758670074513444</v>
      </c>
      <c r="J64" s="274">
        <v>0.59414976802610042</v>
      </c>
      <c r="K64" s="231">
        <v>4</v>
      </c>
      <c r="L64" s="231">
        <v>54705</v>
      </c>
      <c r="M64" s="231">
        <v>54705</v>
      </c>
      <c r="N64" s="231">
        <v>171</v>
      </c>
      <c r="O64" s="231">
        <v>171</v>
      </c>
      <c r="P64" s="231">
        <v>8</v>
      </c>
      <c r="Q64" s="231">
        <v>92139</v>
      </c>
      <c r="R64" s="231">
        <v>92139</v>
      </c>
      <c r="S64" s="231">
        <v>318</v>
      </c>
      <c r="T64" s="231">
        <v>318</v>
      </c>
      <c r="U64" s="231">
        <v>0</v>
      </c>
      <c r="V64" s="231">
        <v>0</v>
      </c>
      <c r="W64" s="231">
        <v>0</v>
      </c>
      <c r="X64" s="275" t="s">
        <v>436</v>
      </c>
    </row>
    <row r="65" spans="2:24" s="251" customFormat="1" x14ac:dyDescent="0.2">
      <c r="B65" s="231" t="s">
        <v>501</v>
      </c>
      <c r="C65" s="231" t="s">
        <v>497</v>
      </c>
      <c r="D65" s="231" t="s">
        <v>2</v>
      </c>
      <c r="E65" s="231">
        <v>1999</v>
      </c>
      <c r="F65" s="274">
        <v>4.0386100000000003</v>
      </c>
      <c r="G65" s="274">
        <v>1.8284200000000002</v>
      </c>
      <c r="H65" s="274">
        <v>3.6960879999999996</v>
      </c>
      <c r="I65" s="274">
        <v>0.80510652944374839</v>
      </c>
      <c r="J65" s="274">
        <v>7.3431541955265481E-2</v>
      </c>
      <c r="K65" s="231">
        <v>5</v>
      </c>
      <c r="L65" s="231">
        <v>64337</v>
      </c>
      <c r="M65" s="231">
        <v>64337</v>
      </c>
      <c r="N65" s="231">
        <v>546</v>
      </c>
      <c r="O65" s="231">
        <v>546</v>
      </c>
      <c r="P65" s="231">
        <v>2</v>
      </c>
      <c r="Q65" s="231">
        <v>19560</v>
      </c>
      <c r="R65" s="231">
        <v>19560</v>
      </c>
      <c r="S65" s="231">
        <v>84</v>
      </c>
      <c r="T65" s="231">
        <v>84</v>
      </c>
      <c r="U65" s="231">
        <v>0</v>
      </c>
      <c r="V65" s="231">
        <v>0</v>
      </c>
      <c r="W65" s="231">
        <v>0</v>
      </c>
      <c r="X65" s="275" t="s">
        <v>436</v>
      </c>
    </row>
    <row r="66" spans="2:24" s="251" customFormat="1" x14ac:dyDescent="0.2">
      <c r="B66" s="231" t="s">
        <v>502</v>
      </c>
      <c r="C66" s="231" t="s">
        <v>497</v>
      </c>
      <c r="D66" s="231" t="s">
        <v>2</v>
      </c>
      <c r="E66" s="231">
        <v>2005</v>
      </c>
      <c r="F66" s="274">
        <v>9.4761600000000037</v>
      </c>
      <c r="G66" s="274">
        <v>1.1576169999999999</v>
      </c>
      <c r="H66" s="274">
        <v>6.8968240000000005</v>
      </c>
      <c r="I66" s="274">
        <v>1.3027284120512574</v>
      </c>
      <c r="J66" s="274">
        <v>0.28158604675403848</v>
      </c>
      <c r="K66" s="231">
        <v>8</v>
      </c>
      <c r="L66" s="231">
        <v>45378</v>
      </c>
      <c r="M66" s="231">
        <v>45378</v>
      </c>
      <c r="N66" s="231">
        <v>348</v>
      </c>
      <c r="O66" s="231">
        <v>348</v>
      </c>
      <c r="P66" s="231">
        <v>7</v>
      </c>
      <c r="Q66" s="231">
        <v>32695</v>
      </c>
      <c r="R66" s="231">
        <v>32695</v>
      </c>
      <c r="S66" s="231">
        <v>159</v>
      </c>
      <c r="T66" s="231">
        <v>159</v>
      </c>
      <c r="U66" s="231">
        <v>0</v>
      </c>
      <c r="V66" s="231">
        <v>0</v>
      </c>
      <c r="W66" s="231">
        <v>0</v>
      </c>
      <c r="X66" s="275" t="s">
        <v>436</v>
      </c>
    </row>
    <row r="67" spans="2:24" s="251" customFormat="1" x14ac:dyDescent="0.2">
      <c r="B67" s="231" t="s">
        <v>503</v>
      </c>
      <c r="C67" s="231" t="s">
        <v>497</v>
      </c>
      <c r="D67" s="231" t="s">
        <v>2</v>
      </c>
      <c r="E67" s="231">
        <v>1737</v>
      </c>
      <c r="F67" s="274">
        <v>5.5760099999999992</v>
      </c>
      <c r="G67" s="274">
        <v>2.5209620000000004</v>
      </c>
      <c r="H67" s="274">
        <v>2.591072</v>
      </c>
      <c r="I67" s="274">
        <v>0.40333154654868303</v>
      </c>
      <c r="J67" s="274">
        <v>7.9343585210852316E-2</v>
      </c>
      <c r="K67" s="231">
        <v>7</v>
      </c>
      <c r="L67" s="231">
        <v>30462</v>
      </c>
      <c r="M67" s="231">
        <v>30462</v>
      </c>
      <c r="N67" s="231">
        <v>255</v>
      </c>
      <c r="O67" s="231">
        <v>255</v>
      </c>
      <c r="P67" s="231">
        <v>2</v>
      </c>
      <c r="Q67" s="231">
        <v>19975</v>
      </c>
      <c r="R67" s="231">
        <v>19975</v>
      </c>
      <c r="S67" s="231">
        <v>58</v>
      </c>
      <c r="T67" s="231">
        <v>58</v>
      </c>
      <c r="U67" s="231">
        <v>0</v>
      </c>
      <c r="V67" s="231">
        <v>0</v>
      </c>
      <c r="W67" s="231">
        <v>0</v>
      </c>
      <c r="X67" s="275" t="s">
        <v>436</v>
      </c>
    </row>
    <row r="68" spans="2:24" s="251" customFormat="1" x14ac:dyDescent="0.2">
      <c r="B68" s="231" t="s">
        <v>504</v>
      </c>
      <c r="C68" s="231" t="s">
        <v>505</v>
      </c>
      <c r="D68" s="231" t="s">
        <v>2</v>
      </c>
      <c r="E68" s="231">
        <v>59</v>
      </c>
      <c r="F68" s="274">
        <v>0.77083377075195314</v>
      </c>
      <c r="G68" s="274">
        <v>0.25955647563934325</v>
      </c>
      <c r="H68" s="274">
        <v>2.7777816</v>
      </c>
      <c r="I68" s="274">
        <v>1.3358495591253981E-2</v>
      </c>
      <c r="J68" s="274">
        <v>0</v>
      </c>
      <c r="K68" s="231">
        <v>0</v>
      </c>
      <c r="L68" s="231">
        <v>77</v>
      </c>
      <c r="M68" s="231">
        <v>77</v>
      </c>
      <c r="N68" s="231">
        <v>1</v>
      </c>
      <c r="O68" s="231">
        <v>1</v>
      </c>
      <c r="P68" s="231">
        <v>0</v>
      </c>
      <c r="Q68" s="231">
        <v>0</v>
      </c>
      <c r="R68" s="231">
        <v>0</v>
      </c>
      <c r="S68" s="231">
        <v>0</v>
      </c>
      <c r="T68" s="231">
        <v>0</v>
      </c>
      <c r="U68" s="231">
        <v>0</v>
      </c>
      <c r="V68" s="231">
        <v>0</v>
      </c>
      <c r="W68" s="231">
        <v>0</v>
      </c>
      <c r="X68" s="275" t="s">
        <v>436</v>
      </c>
    </row>
    <row r="69" spans="2:24" s="251" customFormat="1" x14ac:dyDescent="0.2">
      <c r="B69" s="231" t="s">
        <v>506</v>
      </c>
      <c r="C69" s="231" t="s">
        <v>505</v>
      </c>
      <c r="D69" s="231" t="s">
        <v>2</v>
      </c>
      <c r="E69" s="231">
        <v>85</v>
      </c>
      <c r="F69" s="274">
        <v>1.03531</v>
      </c>
      <c r="G69" s="274">
        <v>0.46155189999999996</v>
      </c>
      <c r="H69" s="274">
        <v>1.6918176</v>
      </c>
      <c r="I69" s="274">
        <v>0</v>
      </c>
      <c r="J69" s="274">
        <v>0</v>
      </c>
      <c r="K69" s="231">
        <v>0</v>
      </c>
      <c r="L69" s="231">
        <v>0</v>
      </c>
      <c r="M69" s="231">
        <v>0</v>
      </c>
      <c r="N69" s="231">
        <v>0</v>
      </c>
      <c r="O69" s="231">
        <v>0</v>
      </c>
      <c r="P69" s="231">
        <v>0</v>
      </c>
      <c r="Q69" s="231">
        <v>0</v>
      </c>
      <c r="R69" s="231">
        <v>0</v>
      </c>
      <c r="S69" s="231">
        <v>0</v>
      </c>
      <c r="T69" s="231">
        <v>0</v>
      </c>
      <c r="U69" s="231">
        <v>0</v>
      </c>
      <c r="V69" s="231">
        <v>0</v>
      </c>
      <c r="W69" s="231">
        <v>0</v>
      </c>
      <c r="X69" s="275" t="s">
        <v>436</v>
      </c>
    </row>
    <row r="70" spans="2:24" s="251" customFormat="1" x14ac:dyDescent="0.2">
      <c r="B70" s="231" t="s">
        <v>507</v>
      </c>
      <c r="C70" s="231" t="s">
        <v>505</v>
      </c>
      <c r="D70" s="231" t="s">
        <v>2</v>
      </c>
      <c r="E70" s="231">
        <v>6</v>
      </c>
      <c r="F70" s="274">
        <v>1.12591</v>
      </c>
      <c r="G70" s="274">
        <v>0.36711713399999996</v>
      </c>
      <c r="H70" s="274">
        <v>0.9487895999999999</v>
      </c>
      <c r="I70" s="274">
        <v>0</v>
      </c>
      <c r="J70" s="274">
        <v>0</v>
      </c>
      <c r="K70" s="231">
        <v>0</v>
      </c>
      <c r="L70" s="231">
        <v>0</v>
      </c>
      <c r="M70" s="231">
        <v>0</v>
      </c>
      <c r="N70" s="231">
        <v>0</v>
      </c>
      <c r="O70" s="231">
        <v>0</v>
      </c>
      <c r="P70" s="231">
        <v>0</v>
      </c>
      <c r="Q70" s="231">
        <v>0</v>
      </c>
      <c r="R70" s="231">
        <v>0</v>
      </c>
      <c r="S70" s="231">
        <v>0</v>
      </c>
      <c r="T70" s="231">
        <v>0</v>
      </c>
      <c r="U70" s="231">
        <v>0</v>
      </c>
      <c r="V70" s="231">
        <v>0</v>
      </c>
      <c r="W70" s="231">
        <v>0</v>
      </c>
      <c r="X70" s="275" t="s">
        <v>436</v>
      </c>
    </row>
    <row r="71" spans="2:24" s="251" customFormat="1" x14ac:dyDescent="0.2">
      <c r="B71" s="231" t="s">
        <v>508</v>
      </c>
      <c r="C71" s="231" t="s">
        <v>505</v>
      </c>
      <c r="D71" s="231" t="s">
        <v>2</v>
      </c>
      <c r="E71" s="231">
        <v>46</v>
      </c>
      <c r="F71" s="274">
        <v>1.9148499999999999</v>
      </c>
      <c r="G71" s="274">
        <v>0.7185339999999999</v>
      </c>
      <c r="H71" s="274">
        <v>2.2633775999999997</v>
      </c>
      <c r="I71" s="274">
        <v>3.3121436084320582E-2</v>
      </c>
      <c r="J71" s="274">
        <v>0</v>
      </c>
      <c r="K71" s="231">
        <v>0</v>
      </c>
      <c r="L71" s="231">
        <v>119</v>
      </c>
      <c r="M71" s="231">
        <v>119</v>
      </c>
      <c r="N71" s="231">
        <v>1</v>
      </c>
      <c r="O71" s="231">
        <v>1</v>
      </c>
      <c r="P71" s="231">
        <v>0</v>
      </c>
      <c r="Q71" s="231">
        <v>0</v>
      </c>
      <c r="R71" s="231">
        <v>0</v>
      </c>
      <c r="S71" s="231">
        <v>0</v>
      </c>
      <c r="T71" s="231">
        <v>0</v>
      </c>
      <c r="U71" s="231">
        <v>0</v>
      </c>
      <c r="V71" s="231">
        <v>0</v>
      </c>
      <c r="W71" s="231">
        <v>0</v>
      </c>
      <c r="X71" s="275" t="s">
        <v>436</v>
      </c>
    </row>
    <row r="72" spans="2:24" s="251" customFormat="1" x14ac:dyDescent="0.2">
      <c r="B72" s="231" t="s">
        <v>509</v>
      </c>
      <c r="C72" s="231" t="s">
        <v>505</v>
      </c>
      <c r="D72" s="231" t="s">
        <v>2</v>
      </c>
      <c r="E72" s="231">
        <v>240</v>
      </c>
      <c r="F72" s="274">
        <v>2.5476899999999998</v>
      </c>
      <c r="G72" s="274">
        <v>0.65292074999999994</v>
      </c>
      <c r="H72" s="274">
        <v>2.8577999999999997</v>
      </c>
      <c r="I72" s="274">
        <v>4.1673943921118589E-2</v>
      </c>
      <c r="J72" s="274">
        <v>0.2352320184492411</v>
      </c>
      <c r="K72" s="231">
        <v>0</v>
      </c>
      <c r="L72" s="231">
        <v>563</v>
      </c>
      <c r="M72" s="231">
        <v>563</v>
      </c>
      <c r="N72" s="231">
        <v>3</v>
      </c>
      <c r="O72" s="231">
        <v>3</v>
      </c>
      <c r="P72" s="231">
        <v>3</v>
      </c>
      <c r="Q72" s="231">
        <v>10593</v>
      </c>
      <c r="R72" s="231">
        <v>10593</v>
      </c>
      <c r="S72" s="231">
        <v>74</v>
      </c>
      <c r="T72" s="231">
        <v>74</v>
      </c>
      <c r="U72" s="231">
        <v>0</v>
      </c>
      <c r="V72" s="231">
        <v>0</v>
      </c>
      <c r="W72" s="231">
        <v>0</v>
      </c>
      <c r="X72" s="275" t="s">
        <v>436</v>
      </c>
    </row>
    <row r="73" spans="2:24" s="251" customFormat="1" x14ac:dyDescent="0.2">
      <c r="B73" s="231" t="s">
        <v>510</v>
      </c>
      <c r="C73" s="231" t="s">
        <v>505</v>
      </c>
      <c r="D73" s="231" t="s">
        <v>2</v>
      </c>
      <c r="E73" s="231">
        <v>444</v>
      </c>
      <c r="F73" s="274">
        <v>3.8503767787218091</v>
      </c>
      <c r="G73" s="274">
        <v>0.55508290100097657</v>
      </c>
      <c r="H73" s="274">
        <v>1.7375424000000002</v>
      </c>
      <c r="I73" s="274">
        <v>8.8971174463291156E-2</v>
      </c>
      <c r="J73" s="274">
        <v>0.48480959448180638</v>
      </c>
      <c r="K73" s="231">
        <v>1</v>
      </c>
      <c r="L73" s="231">
        <v>4806</v>
      </c>
      <c r="M73" s="231">
        <v>4806</v>
      </c>
      <c r="N73" s="231">
        <v>44</v>
      </c>
      <c r="O73" s="231">
        <v>44</v>
      </c>
      <c r="P73" s="231">
        <v>3</v>
      </c>
      <c r="Q73" s="231">
        <v>87294</v>
      </c>
      <c r="R73" s="231">
        <v>87294</v>
      </c>
      <c r="S73" s="231">
        <v>176</v>
      </c>
      <c r="T73" s="231">
        <v>176</v>
      </c>
      <c r="U73" s="231">
        <v>1</v>
      </c>
      <c r="V73" s="231">
        <v>448</v>
      </c>
      <c r="W73" s="231">
        <v>448</v>
      </c>
      <c r="X73" s="275" t="s">
        <v>436</v>
      </c>
    </row>
    <row r="74" spans="2:24" s="251" customFormat="1" x14ac:dyDescent="0.2">
      <c r="B74" s="231" t="s">
        <v>511</v>
      </c>
      <c r="C74" s="231" t="s">
        <v>505</v>
      </c>
      <c r="D74" s="231" t="s">
        <v>2</v>
      </c>
      <c r="E74" s="231">
        <v>59</v>
      </c>
      <c r="F74" s="274">
        <v>1.9468700000000001</v>
      </c>
      <c r="G74" s="274">
        <v>0.15062</v>
      </c>
      <c r="H74" s="274">
        <v>2.8806623999999998</v>
      </c>
      <c r="I74" s="274">
        <v>2.2771690722274167</v>
      </c>
      <c r="J74" s="274">
        <v>0.50718259301934021</v>
      </c>
      <c r="K74" s="231">
        <v>2</v>
      </c>
      <c r="L74" s="231">
        <v>8176</v>
      </c>
      <c r="M74" s="231">
        <v>8176</v>
      </c>
      <c r="N74" s="231">
        <v>119</v>
      </c>
      <c r="O74" s="231">
        <v>119</v>
      </c>
      <c r="P74" s="231">
        <v>2</v>
      </c>
      <c r="Q74" s="231">
        <v>6070</v>
      </c>
      <c r="R74" s="231">
        <v>6070</v>
      </c>
      <c r="S74" s="231">
        <v>19</v>
      </c>
      <c r="T74" s="231">
        <v>19</v>
      </c>
      <c r="U74" s="231">
        <v>0</v>
      </c>
      <c r="V74" s="231">
        <v>0</v>
      </c>
      <c r="W74" s="231">
        <v>0</v>
      </c>
      <c r="X74" s="275" t="s">
        <v>436</v>
      </c>
    </row>
    <row r="75" spans="2:24" s="251" customFormat="1" x14ac:dyDescent="0.2">
      <c r="B75" s="231" t="s">
        <v>512</v>
      </c>
      <c r="C75" s="231" t="s">
        <v>505</v>
      </c>
      <c r="D75" s="231" t="s">
        <v>2</v>
      </c>
      <c r="E75" s="231">
        <v>135</v>
      </c>
      <c r="F75" s="274">
        <v>0.76087999999999989</v>
      </c>
      <c r="G75" s="274">
        <v>0.30433105100000002</v>
      </c>
      <c r="H75" s="274">
        <v>3.0521303999999998</v>
      </c>
      <c r="I75" s="274">
        <v>1.0491786567236566E-2</v>
      </c>
      <c r="J75" s="274">
        <v>1.9841429280318266E-2</v>
      </c>
      <c r="K75" s="231">
        <v>0</v>
      </c>
      <c r="L75" s="231">
        <v>79</v>
      </c>
      <c r="M75" s="231">
        <v>79</v>
      </c>
      <c r="N75" s="231">
        <v>1</v>
      </c>
      <c r="O75" s="231">
        <v>1</v>
      </c>
      <c r="P75" s="231">
        <v>1</v>
      </c>
      <c r="Q75" s="231">
        <v>498</v>
      </c>
      <c r="R75" s="231">
        <v>498</v>
      </c>
      <c r="S75" s="231">
        <v>1</v>
      </c>
      <c r="T75" s="231">
        <v>1</v>
      </c>
      <c r="U75" s="231">
        <v>0</v>
      </c>
      <c r="V75" s="231">
        <v>0</v>
      </c>
      <c r="W75" s="231">
        <v>0</v>
      </c>
      <c r="X75" s="275" t="s">
        <v>436</v>
      </c>
    </row>
    <row r="76" spans="2:24" s="251" customFormat="1" x14ac:dyDescent="0.2">
      <c r="B76" s="231" t="s">
        <v>513</v>
      </c>
      <c r="C76" s="231" t="s">
        <v>505</v>
      </c>
      <c r="D76" s="231" t="s">
        <v>2</v>
      </c>
      <c r="E76" s="231">
        <v>19</v>
      </c>
      <c r="F76" s="274">
        <v>1.2708500000000003</v>
      </c>
      <c r="G76" s="274">
        <v>0.32324241999999997</v>
      </c>
      <c r="H76" s="274">
        <v>1.3831751999999999</v>
      </c>
      <c r="I76" s="274">
        <v>4.3747959879653027E-2</v>
      </c>
      <c r="J76" s="274">
        <v>0</v>
      </c>
      <c r="K76" s="231">
        <v>1</v>
      </c>
      <c r="L76" s="231">
        <v>117</v>
      </c>
      <c r="M76" s="231">
        <v>117</v>
      </c>
      <c r="N76" s="231">
        <v>1</v>
      </c>
      <c r="O76" s="231">
        <v>1</v>
      </c>
      <c r="P76" s="231">
        <v>0</v>
      </c>
      <c r="Q76" s="231">
        <v>0</v>
      </c>
      <c r="R76" s="231">
        <v>0</v>
      </c>
      <c r="S76" s="231">
        <v>0</v>
      </c>
      <c r="T76" s="231">
        <v>0</v>
      </c>
      <c r="U76" s="231">
        <v>0</v>
      </c>
      <c r="V76" s="231">
        <v>0</v>
      </c>
      <c r="W76" s="231">
        <v>0</v>
      </c>
      <c r="X76" s="275" t="s">
        <v>436</v>
      </c>
    </row>
    <row r="77" spans="2:24" s="251" customFormat="1" x14ac:dyDescent="0.2">
      <c r="B77" s="231" t="s">
        <v>514</v>
      </c>
      <c r="C77" s="231" t="s">
        <v>505</v>
      </c>
      <c r="D77" s="231" t="s">
        <v>2</v>
      </c>
      <c r="E77" s="231">
        <v>365</v>
      </c>
      <c r="F77" s="274">
        <v>2.4973399999999994</v>
      </c>
      <c r="G77" s="274">
        <v>0.15858163</v>
      </c>
      <c r="H77" s="274">
        <v>2.7091943999999999</v>
      </c>
      <c r="I77" s="274">
        <v>0.70503492868268403</v>
      </c>
      <c r="J77" s="274">
        <v>3.7885572170655822E-2</v>
      </c>
      <c r="K77" s="231">
        <v>2</v>
      </c>
      <c r="L77" s="231">
        <v>16302</v>
      </c>
      <c r="M77" s="231">
        <v>16302</v>
      </c>
      <c r="N77" s="231">
        <v>35</v>
      </c>
      <c r="O77" s="231">
        <v>35</v>
      </c>
      <c r="P77" s="231">
        <v>1</v>
      </c>
      <c r="Q77" s="231">
        <v>2920</v>
      </c>
      <c r="R77" s="231">
        <v>2920</v>
      </c>
      <c r="S77" s="231">
        <v>8</v>
      </c>
      <c r="T77" s="231">
        <v>8</v>
      </c>
      <c r="U77" s="231">
        <v>0</v>
      </c>
      <c r="V77" s="231">
        <v>0</v>
      </c>
      <c r="W77" s="231">
        <v>0</v>
      </c>
      <c r="X77" s="275" t="s">
        <v>436</v>
      </c>
    </row>
    <row r="78" spans="2:24" s="251" customFormat="1" x14ac:dyDescent="0.2">
      <c r="B78" s="231" t="s">
        <v>515</v>
      </c>
      <c r="C78" s="231" t="s">
        <v>505</v>
      </c>
      <c r="D78" s="231" t="s">
        <v>2</v>
      </c>
      <c r="E78" s="231">
        <v>26</v>
      </c>
      <c r="F78" s="274">
        <v>5.2710000000000007E-2</v>
      </c>
      <c r="G78" s="274">
        <v>1.4903237999999999</v>
      </c>
      <c r="H78" s="274">
        <v>2.0576159999999999</v>
      </c>
      <c r="I78" s="274">
        <v>0</v>
      </c>
      <c r="J78" s="274">
        <v>0</v>
      </c>
      <c r="K78" s="231">
        <v>0</v>
      </c>
      <c r="L78" s="231">
        <v>0</v>
      </c>
      <c r="M78" s="231">
        <v>0</v>
      </c>
      <c r="N78" s="231">
        <v>0</v>
      </c>
      <c r="O78" s="231">
        <v>0</v>
      </c>
      <c r="P78" s="231">
        <v>0</v>
      </c>
      <c r="Q78" s="231">
        <v>0</v>
      </c>
      <c r="R78" s="231">
        <v>0</v>
      </c>
      <c r="S78" s="231">
        <v>0</v>
      </c>
      <c r="T78" s="231">
        <v>0</v>
      </c>
      <c r="U78" s="231">
        <v>0</v>
      </c>
      <c r="V78" s="231">
        <v>0</v>
      </c>
      <c r="W78" s="231">
        <v>0</v>
      </c>
      <c r="X78" s="275" t="s">
        <v>436</v>
      </c>
    </row>
    <row r="79" spans="2:24" s="251" customFormat="1" x14ac:dyDescent="0.2">
      <c r="B79" s="231" t="s">
        <v>516</v>
      </c>
      <c r="C79" s="231" t="s">
        <v>505</v>
      </c>
      <c r="D79" s="231" t="s">
        <v>2</v>
      </c>
      <c r="E79" s="231">
        <v>1444</v>
      </c>
      <c r="F79" s="274">
        <v>5.22919</v>
      </c>
      <c r="G79" s="274">
        <v>0.82664665000000004</v>
      </c>
      <c r="H79" s="274">
        <v>2.2176527999999998</v>
      </c>
      <c r="I79" s="274">
        <v>0.28045656856172207</v>
      </c>
      <c r="J79" s="274">
        <v>0.18515812001073928</v>
      </c>
      <c r="K79" s="231">
        <v>3</v>
      </c>
      <c r="L79" s="231">
        <v>31708</v>
      </c>
      <c r="M79" s="231">
        <v>31708</v>
      </c>
      <c r="N79" s="231">
        <v>181</v>
      </c>
      <c r="O79" s="231">
        <v>181</v>
      </c>
      <c r="P79" s="231">
        <v>5</v>
      </c>
      <c r="Q79" s="231">
        <v>69779</v>
      </c>
      <c r="R79" s="231">
        <v>69779</v>
      </c>
      <c r="S79" s="231">
        <v>291</v>
      </c>
      <c r="T79" s="231">
        <v>291</v>
      </c>
      <c r="U79" s="231">
        <v>0</v>
      </c>
      <c r="V79" s="231">
        <v>0</v>
      </c>
      <c r="W79" s="231">
        <v>0</v>
      </c>
      <c r="X79" s="275" t="s">
        <v>436</v>
      </c>
    </row>
    <row r="80" spans="2:24" s="251" customFormat="1" x14ac:dyDescent="0.2">
      <c r="B80" s="231" t="s">
        <v>517</v>
      </c>
      <c r="C80" s="231" t="s">
        <v>505</v>
      </c>
      <c r="D80" s="231" t="s">
        <v>2</v>
      </c>
      <c r="E80" s="231">
        <v>30</v>
      </c>
      <c r="F80" s="274">
        <v>1.88287</v>
      </c>
      <c r="G80" s="274">
        <v>0.39665622999999994</v>
      </c>
      <c r="H80" s="274">
        <v>2.2062215999999997</v>
      </c>
      <c r="I80" s="274">
        <v>0</v>
      </c>
      <c r="J80" s="274">
        <v>0</v>
      </c>
      <c r="K80" s="231">
        <v>0</v>
      </c>
      <c r="L80" s="231">
        <v>0</v>
      </c>
      <c r="M80" s="231">
        <v>0</v>
      </c>
      <c r="N80" s="231">
        <v>0</v>
      </c>
      <c r="O80" s="231">
        <v>0</v>
      </c>
      <c r="P80" s="231">
        <v>0</v>
      </c>
      <c r="Q80" s="231">
        <v>0</v>
      </c>
      <c r="R80" s="231">
        <v>0</v>
      </c>
      <c r="S80" s="231">
        <v>0</v>
      </c>
      <c r="T80" s="231">
        <v>0</v>
      </c>
      <c r="U80" s="231">
        <v>1</v>
      </c>
      <c r="V80" s="231">
        <v>30</v>
      </c>
      <c r="W80" s="231">
        <v>30</v>
      </c>
      <c r="X80" s="275" t="s">
        <v>436</v>
      </c>
    </row>
    <row r="81" spans="2:24" s="251" customFormat="1" x14ac:dyDescent="0.2">
      <c r="B81" s="231" t="s">
        <v>518</v>
      </c>
      <c r="C81" s="231" t="s">
        <v>505</v>
      </c>
      <c r="D81" s="231" t="s">
        <v>2</v>
      </c>
      <c r="E81" s="231">
        <v>982</v>
      </c>
      <c r="F81" s="274">
        <v>5.2175300000000009</v>
      </c>
      <c r="G81" s="274">
        <v>0.25882231</v>
      </c>
      <c r="H81" s="274">
        <v>1.8061296</v>
      </c>
      <c r="I81" s="274">
        <v>1.7275149335614051</v>
      </c>
      <c r="J81" s="274">
        <v>0.29858343321344072</v>
      </c>
      <c r="K81" s="231">
        <v>2</v>
      </c>
      <c r="L81" s="231">
        <v>148011</v>
      </c>
      <c r="M81" s="231">
        <v>148011</v>
      </c>
      <c r="N81" s="231">
        <v>1971</v>
      </c>
      <c r="O81" s="231">
        <v>1971</v>
      </c>
      <c r="P81" s="231">
        <v>7</v>
      </c>
      <c r="Q81" s="231">
        <v>85274</v>
      </c>
      <c r="R81" s="231">
        <v>85274</v>
      </c>
      <c r="S81" s="231">
        <v>314</v>
      </c>
      <c r="T81" s="231">
        <v>314</v>
      </c>
      <c r="U81" s="231">
        <v>0</v>
      </c>
      <c r="V81" s="231">
        <v>0</v>
      </c>
      <c r="W81" s="231">
        <v>0</v>
      </c>
      <c r="X81" s="275" t="s">
        <v>436</v>
      </c>
    </row>
    <row r="82" spans="2:24" s="251" customFormat="1" x14ac:dyDescent="0.2">
      <c r="B82" s="231" t="s">
        <v>519</v>
      </c>
      <c r="C82" s="231" t="s">
        <v>505</v>
      </c>
      <c r="D82" s="231" t="s">
        <v>2</v>
      </c>
      <c r="E82" s="231">
        <v>866</v>
      </c>
      <c r="F82" s="274">
        <v>3.6655499999999996</v>
      </c>
      <c r="G82" s="274">
        <v>0.32581103</v>
      </c>
      <c r="H82" s="274">
        <v>2.9606808</v>
      </c>
      <c r="I82" s="274">
        <v>2.5519500982467986E-2</v>
      </c>
      <c r="J82" s="274">
        <v>2.3662274141457159E-2</v>
      </c>
      <c r="K82" s="231">
        <v>0</v>
      </c>
      <c r="L82" s="231">
        <v>1102</v>
      </c>
      <c r="M82" s="231">
        <v>1102</v>
      </c>
      <c r="N82" s="231">
        <v>7</v>
      </c>
      <c r="O82" s="231">
        <v>7</v>
      </c>
      <c r="P82" s="231">
        <v>3</v>
      </c>
      <c r="Q82" s="231">
        <v>3406</v>
      </c>
      <c r="R82" s="231">
        <v>3406</v>
      </c>
      <c r="S82" s="231">
        <v>44</v>
      </c>
      <c r="T82" s="231">
        <v>44</v>
      </c>
      <c r="U82" s="231">
        <v>0</v>
      </c>
      <c r="V82" s="231">
        <v>0</v>
      </c>
      <c r="W82" s="231">
        <v>0</v>
      </c>
      <c r="X82" s="275" t="s">
        <v>436</v>
      </c>
    </row>
    <row r="83" spans="2:24" s="251" customFormat="1" x14ac:dyDescent="0.2">
      <c r="B83" s="231" t="s">
        <v>520</v>
      </c>
      <c r="C83" s="231" t="s">
        <v>505</v>
      </c>
      <c r="D83" s="231" t="s">
        <v>2</v>
      </c>
      <c r="E83" s="231">
        <v>55</v>
      </c>
      <c r="F83" s="274">
        <v>1.4044499999999998</v>
      </c>
      <c r="G83" s="274">
        <v>0.53553913400000008</v>
      </c>
      <c r="H83" s="274">
        <v>3.1893047999999999</v>
      </c>
      <c r="I83" s="274">
        <v>0.27208900525006818</v>
      </c>
      <c r="J83" s="274">
        <v>0</v>
      </c>
      <c r="K83" s="231">
        <v>1</v>
      </c>
      <c r="L83" s="231">
        <v>1001</v>
      </c>
      <c r="M83" s="231">
        <v>1001</v>
      </c>
      <c r="N83" s="231">
        <v>58</v>
      </c>
      <c r="O83" s="231">
        <v>58</v>
      </c>
      <c r="P83" s="231">
        <v>0</v>
      </c>
      <c r="Q83" s="231">
        <v>0</v>
      </c>
      <c r="R83" s="231">
        <v>0</v>
      </c>
      <c r="S83" s="231">
        <v>0</v>
      </c>
      <c r="T83" s="231">
        <v>0</v>
      </c>
      <c r="U83" s="231">
        <v>1</v>
      </c>
      <c r="V83" s="231">
        <v>55</v>
      </c>
      <c r="W83" s="231">
        <v>55</v>
      </c>
      <c r="X83" s="275" t="s">
        <v>436</v>
      </c>
    </row>
    <row r="84" spans="2:24" s="251" customFormat="1" x14ac:dyDescent="0.2">
      <c r="B84" s="231" t="s">
        <v>521</v>
      </c>
      <c r="C84" s="231" t="s">
        <v>505</v>
      </c>
      <c r="D84" s="231" t="s">
        <v>2</v>
      </c>
      <c r="E84" s="231">
        <v>299</v>
      </c>
      <c r="F84" s="274">
        <v>2.6599999999999997</v>
      </c>
      <c r="G84" s="274">
        <v>0.53996898999999998</v>
      </c>
      <c r="H84" s="274">
        <v>2.6177448000000001</v>
      </c>
      <c r="I84" s="274">
        <v>1.8789229397612069E-2</v>
      </c>
      <c r="J84" s="274">
        <v>5.3854479165130135E-2</v>
      </c>
      <c r="K84" s="231">
        <v>0</v>
      </c>
      <c r="L84" s="231">
        <v>314</v>
      </c>
      <c r="M84" s="231">
        <v>314</v>
      </c>
      <c r="N84" s="231">
        <v>2</v>
      </c>
      <c r="O84" s="231">
        <v>2</v>
      </c>
      <c r="P84" s="231">
        <v>1</v>
      </c>
      <c r="Q84" s="231">
        <v>3000</v>
      </c>
      <c r="R84" s="231">
        <v>3000</v>
      </c>
      <c r="S84" s="231">
        <v>5</v>
      </c>
      <c r="T84" s="231">
        <v>5</v>
      </c>
      <c r="U84" s="231">
        <v>0</v>
      </c>
      <c r="V84" s="231">
        <v>0</v>
      </c>
      <c r="W84" s="231">
        <v>0</v>
      </c>
      <c r="X84" s="275" t="s">
        <v>436</v>
      </c>
    </row>
    <row r="85" spans="2:24" s="251" customFormat="1" x14ac:dyDescent="0.2">
      <c r="B85" s="231" t="s">
        <v>522</v>
      </c>
      <c r="C85" s="231" t="s">
        <v>523</v>
      </c>
      <c r="D85" s="231" t="s">
        <v>2</v>
      </c>
      <c r="E85" s="231">
        <v>1156</v>
      </c>
      <c r="F85" s="274">
        <v>4.3304300000000007</v>
      </c>
      <c r="G85" s="274">
        <v>0.55592799999999998</v>
      </c>
      <c r="H85" s="274">
        <v>4.4962720000000003</v>
      </c>
      <c r="I85" s="274">
        <v>1.8540781654517165E-2</v>
      </c>
      <c r="J85" s="274">
        <v>0.34600045446532396</v>
      </c>
      <c r="K85" s="231">
        <v>0</v>
      </c>
      <c r="L85" s="231">
        <v>906</v>
      </c>
      <c r="M85" s="231">
        <v>906</v>
      </c>
      <c r="N85" s="231">
        <v>7</v>
      </c>
      <c r="O85" s="231">
        <v>7</v>
      </c>
      <c r="P85" s="231">
        <v>3</v>
      </c>
      <c r="Q85" s="231">
        <v>56358</v>
      </c>
      <c r="R85" s="231">
        <v>56358</v>
      </c>
      <c r="S85" s="231">
        <v>248</v>
      </c>
      <c r="T85" s="231">
        <v>248</v>
      </c>
      <c r="U85" s="231">
        <v>0</v>
      </c>
      <c r="V85" s="231">
        <v>0</v>
      </c>
      <c r="W85" s="231">
        <v>0</v>
      </c>
      <c r="X85" s="275" t="s">
        <v>436</v>
      </c>
    </row>
    <row r="86" spans="2:24" s="251" customFormat="1" x14ac:dyDescent="0.2">
      <c r="B86" s="231" t="s">
        <v>524</v>
      </c>
      <c r="C86" s="231" t="s">
        <v>523</v>
      </c>
      <c r="D86" s="231" t="s">
        <v>2</v>
      </c>
      <c r="E86" s="231">
        <v>1017</v>
      </c>
      <c r="F86" s="274">
        <v>3.9192600000000004</v>
      </c>
      <c r="G86" s="274">
        <v>0.39025100000000001</v>
      </c>
      <c r="H86" s="274">
        <v>2.324344</v>
      </c>
      <c r="I86" s="274">
        <v>0.28019321948107156</v>
      </c>
      <c r="J86" s="274">
        <v>2.5532125892465181E-2</v>
      </c>
      <c r="K86" s="231">
        <v>6</v>
      </c>
      <c r="L86" s="231">
        <v>21179</v>
      </c>
      <c r="M86" s="231">
        <v>21179</v>
      </c>
      <c r="N86" s="231">
        <v>171</v>
      </c>
      <c r="O86" s="231">
        <v>171</v>
      </c>
      <c r="P86" s="231">
        <v>2</v>
      </c>
      <c r="Q86" s="231">
        <v>6433</v>
      </c>
      <c r="R86" s="231">
        <v>6433</v>
      </c>
      <c r="S86" s="231">
        <v>57</v>
      </c>
      <c r="T86" s="231">
        <v>57</v>
      </c>
      <c r="U86" s="231">
        <v>1</v>
      </c>
      <c r="V86" s="231">
        <v>1007</v>
      </c>
      <c r="W86" s="231">
        <v>1007</v>
      </c>
      <c r="X86" s="275" t="s">
        <v>436</v>
      </c>
    </row>
    <row r="87" spans="2:24" s="251" customFormat="1" x14ac:dyDescent="0.2">
      <c r="B87" s="231" t="s">
        <v>525</v>
      </c>
      <c r="C87" s="231" t="s">
        <v>523</v>
      </c>
      <c r="D87" s="231" t="s">
        <v>2</v>
      </c>
      <c r="E87" s="231">
        <v>2668</v>
      </c>
      <c r="F87" s="274">
        <v>7.4827203817367565</v>
      </c>
      <c r="G87" s="274">
        <v>1.1382318266630171</v>
      </c>
      <c r="H87" s="274">
        <v>5.5441319999999994</v>
      </c>
      <c r="I87" s="274">
        <v>6.614502457867788E-2</v>
      </c>
      <c r="J87" s="274">
        <v>0.40046250656556442</v>
      </c>
      <c r="K87" s="231">
        <v>1</v>
      </c>
      <c r="L87" s="231">
        <v>5916</v>
      </c>
      <c r="M87" s="231">
        <v>5916</v>
      </c>
      <c r="N87" s="231">
        <v>47</v>
      </c>
      <c r="O87" s="231">
        <v>47</v>
      </c>
      <c r="P87" s="231">
        <v>5</v>
      </c>
      <c r="Q87" s="231">
        <v>119391</v>
      </c>
      <c r="R87" s="231">
        <v>119391</v>
      </c>
      <c r="S87" s="231">
        <v>379</v>
      </c>
      <c r="T87" s="231">
        <v>379</v>
      </c>
      <c r="U87" s="231">
        <v>1</v>
      </c>
      <c r="V87" s="231">
        <v>2629</v>
      </c>
      <c r="W87" s="231">
        <v>2629</v>
      </c>
      <c r="X87" s="275" t="s">
        <v>436</v>
      </c>
    </row>
    <row r="88" spans="2:24" s="251" customFormat="1" x14ac:dyDescent="0.2">
      <c r="B88" s="231" t="s">
        <v>526</v>
      </c>
      <c r="C88" s="231" t="s">
        <v>523</v>
      </c>
      <c r="D88" s="231" t="s">
        <v>2</v>
      </c>
      <c r="E88" s="231">
        <v>2011</v>
      </c>
      <c r="F88" s="274">
        <v>5.7289300000000001</v>
      </c>
      <c r="G88" s="274">
        <v>2.038735</v>
      </c>
      <c r="H88" s="274">
        <v>4.6105840000000002</v>
      </c>
      <c r="I88" s="274">
        <v>8.7017014750704794E-2</v>
      </c>
      <c r="J88" s="274">
        <v>0.52231557480145818</v>
      </c>
      <c r="K88" s="231">
        <v>1</v>
      </c>
      <c r="L88" s="231">
        <v>6114</v>
      </c>
      <c r="M88" s="231">
        <v>6114</v>
      </c>
      <c r="N88" s="231">
        <v>46</v>
      </c>
      <c r="O88" s="231">
        <v>46</v>
      </c>
      <c r="P88" s="231">
        <v>5</v>
      </c>
      <c r="Q88" s="231">
        <v>122330</v>
      </c>
      <c r="R88" s="231">
        <v>122330</v>
      </c>
      <c r="S88" s="231">
        <v>296</v>
      </c>
      <c r="T88" s="231">
        <v>296</v>
      </c>
      <c r="U88" s="231">
        <v>1</v>
      </c>
      <c r="V88" s="231">
        <v>736</v>
      </c>
      <c r="W88" s="231">
        <v>736</v>
      </c>
      <c r="X88" s="275" t="s">
        <v>436</v>
      </c>
    </row>
    <row r="89" spans="2:24" s="251" customFormat="1" x14ac:dyDescent="0.2">
      <c r="B89" s="231" t="s">
        <v>527</v>
      </c>
      <c r="C89" s="231" t="s">
        <v>523</v>
      </c>
      <c r="D89" s="231" t="s">
        <v>2</v>
      </c>
      <c r="E89" s="231">
        <v>1354</v>
      </c>
      <c r="F89" s="274">
        <v>3.7996900000000005</v>
      </c>
      <c r="G89" s="274">
        <v>0.43474099999999999</v>
      </c>
      <c r="H89" s="274">
        <v>2.4958119999999999</v>
      </c>
      <c r="I89" s="274">
        <v>1.7089120583544306</v>
      </c>
      <c r="J89" s="274">
        <v>0.833230813358529</v>
      </c>
      <c r="K89" s="231">
        <v>4</v>
      </c>
      <c r="L89" s="231">
        <v>139288</v>
      </c>
      <c r="M89" s="231">
        <v>139288</v>
      </c>
      <c r="N89" s="231">
        <v>1524</v>
      </c>
      <c r="O89" s="231">
        <v>1524</v>
      </c>
      <c r="P89" s="231">
        <v>3</v>
      </c>
      <c r="Q89" s="231">
        <v>226380</v>
      </c>
      <c r="R89" s="231">
        <v>226380</v>
      </c>
      <c r="S89" s="231">
        <v>470</v>
      </c>
      <c r="T89" s="231">
        <v>470</v>
      </c>
      <c r="U89" s="231">
        <v>0</v>
      </c>
      <c r="V89" s="231">
        <v>0</v>
      </c>
      <c r="W89" s="231">
        <v>0</v>
      </c>
      <c r="X89" s="275" t="s">
        <v>444</v>
      </c>
    </row>
    <row r="90" spans="2:24" s="251" customFormat="1" x14ac:dyDescent="0.2">
      <c r="B90" s="231" t="s">
        <v>528</v>
      </c>
      <c r="C90" s="231" t="s">
        <v>523</v>
      </c>
      <c r="D90" s="231" t="s">
        <v>2</v>
      </c>
      <c r="E90" s="231">
        <v>1559</v>
      </c>
      <c r="F90" s="274">
        <v>3.4253899999999993</v>
      </c>
      <c r="G90" s="274">
        <v>0.56657000000000002</v>
      </c>
      <c r="H90" s="274">
        <v>4.0390239999999995</v>
      </c>
      <c r="I90" s="274">
        <v>0.14357147018586847</v>
      </c>
      <c r="J90" s="274">
        <v>0.46560878608941286</v>
      </c>
      <c r="K90" s="231">
        <v>2</v>
      </c>
      <c r="L90" s="231">
        <v>10324</v>
      </c>
      <c r="M90" s="231">
        <v>10324</v>
      </c>
      <c r="N90" s="231">
        <v>94</v>
      </c>
      <c r="O90" s="231">
        <v>94</v>
      </c>
      <c r="P90" s="231">
        <v>5</v>
      </c>
      <c r="Q90" s="231">
        <v>111604</v>
      </c>
      <c r="R90" s="231">
        <v>111604</v>
      </c>
      <c r="S90" s="231">
        <v>436</v>
      </c>
      <c r="T90" s="231">
        <v>436</v>
      </c>
      <c r="U90" s="231">
        <v>0</v>
      </c>
      <c r="V90" s="231">
        <v>0</v>
      </c>
      <c r="W90" s="231">
        <v>0</v>
      </c>
      <c r="X90" s="275" t="s">
        <v>436</v>
      </c>
    </row>
    <row r="91" spans="2:24" s="251" customFormat="1" x14ac:dyDescent="0.2">
      <c r="B91" s="231" t="s">
        <v>529</v>
      </c>
      <c r="C91" s="231" t="s">
        <v>523</v>
      </c>
      <c r="D91" s="231" t="s">
        <v>2</v>
      </c>
      <c r="E91" s="231">
        <v>487</v>
      </c>
      <c r="F91" s="274">
        <v>1.1035099999999998</v>
      </c>
      <c r="G91" s="274">
        <v>0.41003200000000001</v>
      </c>
      <c r="H91" s="274">
        <v>1.1240680000000001</v>
      </c>
      <c r="I91" s="274">
        <v>1.2004520575642524E-2</v>
      </c>
      <c r="J91" s="274">
        <v>0.22717709800630548</v>
      </c>
      <c r="K91" s="231">
        <v>0</v>
      </c>
      <c r="L91" s="231">
        <v>852</v>
      </c>
      <c r="M91" s="231">
        <v>852</v>
      </c>
      <c r="N91" s="231">
        <v>3</v>
      </c>
      <c r="O91" s="231">
        <v>3</v>
      </c>
      <c r="P91" s="231">
        <v>5</v>
      </c>
      <c r="Q91" s="231">
        <v>53745</v>
      </c>
      <c r="R91" s="231">
        <v>53745</v>
      </c>
      <c r="S91" s="231">
        <v>210</v>
      </c>
      <c r="T91" s="231">
        <v>210</v>
      </c>
      <c r="U91" s="231">
        <v>0</v>
      </c>
      <c r="V91" s="231">
        <v>0</v>
      </c>
      <c r="W91" s="231">
        <v>0</v>
      </c>
      <c r="X91" s="275" t="s">
        <v>436</v>
      </c>
    </row>
    <row r="92" spans="2:24" s="251" customFormat="1" x14ac:dyDescent="0.2">
      <c r="B92" s="231" t="s">
        <v>530</v>
      </c>
      <c r="C92" s="231" t="s">
        <v>523</v>
      </c>
      <c r="D92" s="231" t="s">
        <v>2</v>
      </c>
      <c r="E92" s="231">
        <v>1882</v>
      </c>
      <c r="F92" s="274">
        <v>4.2395300000000002</v>
      </c>
      <c r="G92" s="274">
        <v>1.1846260000000002</v>
      </c>
      <c r="H92" s="274">
        <v>4.8582599999999996</v>
      </c>
      <c r="I92" s="274">
        <v>2.4615344904048618E-2</v>
      </c>
      <c r="J92" s="274">
        <v>0</v>
      </c>
      <c r="K92" s="231">
        <v>0</v>
      </c>
      <c r="L92" s="231">
        <v>1358</v>
      </c>
      <c r="M92" s="231">
        <v>1358</v>
      </c>
      <c r="N92" s="231">
        <v>7</v>
      </c>
      <c r="O92" s="231">
        <v>7</v>
      </c>
      <c r="P92" s="231">
        <v>0</v>
      </c>
      <c r="Q92" s="231">
        <v>0</v>
      </c>
      <c r="R92" s="231">
        <v>0</v>
      </c>
      <c r="S92" s="231">
        <v>0</v>
      </c>
      <c r="T92" s="231">
        <v>0</v>
      </c>
      <c r="U92" s="231">
        <v>0</v>
      </c>
      <c r="V92" s="231">
        <v>0</v>
      </c>
      <c r="W92" s="231">
        <v>0</v>
      </c>
      <c r="X92" s="275" t="s">
        <v>436</v>
      </c>
    </row>
    <row r="93" spans="2:24" s="251" customFormat="1" x14ac:dyDescent="0.2">
      <c r="B93" s="231" t="s">
        <v>531</v>
      </c>
      <c r="C93" s="231" t="s">
        <v>523</v>
      </c>
      <c r="D93" s="231" t="s">
        <v>2</v>
      </c>
      <c r="E93" s="231">
        <v>1067</v>
      </c>
      <c r="F93" s="274">
        <v>3.8601499999999995</v>
      </c>
      <c r="G93" s="274">
        <v>1.9854470000000002</v>
      </c>
      <c r="H93" s="274">
        <v>4.1533360000000004</v>
      </c>
      <c r="I93" s="274">
        <v>0.2706611246282361</v>
      </c>
      <c r="J93" s="274">
        <v>0</v>
      </c>
      <c r="K93" s="231">
        <v>1</v>
      </c>
      <c r="L93" s="231">
        <v>14032</v>
      </c>
      <c r="M93" s="231">
        <v>14032</v>
      </c>
      <c r="N93" s="231">
        <v>718</v>
      </c>
      <c r="O93" s="231">
        <v>718</v>
      </c>
      <c r="P93" s="231">
        <v>0</v>
      </c>
      <c r="Q93" s="231">
        <v>0</v>
      </c>
      <c r="R93" s="231">
        <v>0</v>
      </c>
      <c r="S93" s="231">
        <v>0</v>
      </c>
      <c r="T93" s="231">
        <v>0</v>
      </c>
      <c r="U93" s="231">
        <v>2</v>
      </c>
      <c r="V93" s="231">
        <v>1425</v>
      </c>
      <c r="W93" s="231">
        <v>1425</v>
      </c>
      <c r="X93" s="275" t="s">
        <v>436</v>
      </c>
    </row>
    <row r="94" spans="2:24" s="251" customFormat="1" x14ac:dyDescent="0.2">
      <c r="B94" s="231" t="s">
        <v>532</v>
      </c>
      <c r="C94" s="231" t="s">
        <v>523</v>
      </c>
      <c r="D94" s="231" t="s">
        <v>2</v>
      </c>
      <c r="E94" s="231">
        <v>1275</v>
      </c>
      <c r="F94" s="274">
        <v>2.6696</v>
      </c>
      <c r="G94" s="274">
        <v>1.8842419999999998</v>
      </c>
      <c r="H94" s="274">
        <v>4.305752</v>
      </c>
      <c r="I94" s="274">
        <v>0.11620246865067758</v>
      </c>
      <c r="J94" s="274">
        <v>0.15736876956025872</v>
      </c>
      <c r="K94" s="231">
        <v>1</v>
      </c>
      <c r="L94" s="231">
        <v>6192</v>
      </c>
      <c r="M94" s="231">
        <v>6192</v>
      </c>
      <c r="N94" s="231">
        <v>31</v>
      </c>
      <c r="O94" s="231">
        <v>31</v>
      </c>
      <c r="P94" s="231">
        <v>4</v>
      </c>
      <c r="Q94" s="231">
        <v>27952</v>
      </c>
      <c r="R94" s="231">
        <v>27952</v>
      </c>
      <c r="S94" s="231">
        <v>97</v>
      </c>
      <c r="T94" s="231">
        <v>97</v>
      </c>
      <c r="U94" s="231">
        <v>0</v>
      </c>
      <c r="V94" s="231">
        <v>0</v>
      </c>
      <c r="W94" s="231">
        <v>0</v>
      </c>
      <c r="X94" s="275" t="s">
        <v>436</v>
      </c>
    </row>
    <row r="95" spans="2:24" s="251" customFormat="1" x14ac:dyDescent="0.2">
      <c r="B95" s="231" t="s">
        <v>533</v>
      </c>
      <c r="C95" s="231" t="s">
        <v>534</v>
      </c>
      <c r="D95" s="231" t="s">
        <v>2</v>
      </c>
      <c r="E95" s="231">
        <v>76</v>
      </c>
      <c r="F95" s="274">
        <v>0.7480500000000001</v>
      </c>
      <c r="G95" s="274">
        <v>2.0674240000000004</v>
      </c>
      <c r="H95" s="274">
        <v>10.173768000000001</v>
      </c>
      <c r="I95" s="274">
        <v>0</v>
      </c>
      <c r="J95" s="274">
        <v>0</v>
      </c>
      <c r="K95" s="231">
        <v>0</v>
      </c>
      <c r="L95" s="231">
        <v>0</v>
      </c>
      <c r="M95" s="231">
        <v>0</v>
      </c>
      <c r="N95" s="231">
        <v>0</v>
      </c>
      <c r="O95" s="231">
        <v>0</v>
      </c>
      <c r="P95" s="231">
        <v>0</v>
      </c>
      <c r="Q95" s="231">
        <v>0</v>
      </c>
      <c r="R95" s="231">
        <v>0</v>
      </c>
      <c r="S95" s="231">
        <v>0</v>
      </c>
      <c r="T95" s="231">
        <v>0</v>
      </c>
      <c r="U95" s="231">
        <v>3</v>
      </c>
      <c r="V95" s="231">
        <v>226</v>
      </c>
      <c r="W95" s="231">
        <v>226</v>
      </c>
      <c r="X95" s="275" t="s">
        <v>436</v>
      </c>
    </row>
    <row r="96" spans="2:24" s="251" customFormat="1" x14ac:dyDescent="0.2">
      <c r="B96" s="231" t="s">
        <v>535</v>
      </c>
      <c r="C96" s="231" t="s">
        <v>534</v>
      </c>
      <c r="D96" s="231" t="s">
        <v>2</v>
      </c>
      <c r="E96" s="231">
        <v>3211</v>
      </c>
      <c r="F96" s="274">
        <v>8.4197100000000038</v>
      </c>
      <c r="G96" s="274">
        <v>0.85281583999999999</v>
      </c>
      <c r="H96" s="274">
        <v>6.2109519999999989</v>
      </c>
      <c r="I96" s="274">
        <v>0.41956645825038819</v>
      </c>
      <c r="J96" s="274">
        <v>3.8931264432400463E-2</v>
      </c>
      <c r="K96" s="231">
        <v>4</v>
      </c>
      <c r="L96" s="231">
        <v>32202</v>
      </c>
      <c r="M96" s="231">
        <v>32202</v>
      </c>
      <c r="N96" s="231">
        <v>142</v>
      </c>
      <c r="O96" s="231">
        <v>142</v>
      </c>
      <c r="P96" s="231">
        <v>2</v>
      </c>
      <c r="Q96" s="231">
        <v>9960</v>
      </c>
      <c r="R96" s="231">
        <v>9960</v>
      </c>
      <c r="S96" s="231">
        <v>121</v>
      </c>
      <c r="T96" s="231">
        <v>121</v>
      </c>
      <c r="U96" s="231">
        <v>1</v>
      </c>
      <c r="V96" s="231">
        <v>3286</v>
      </c>
      <c r="W96" s="231">
        <v>3286</v>
      </c>
      <c r="X96" s="275" t="s">
        <v>436</v>
      </c>
    </row>
    <row r="97" spans="2:24" s="251" customFormat="1" x14ac:dyDescent="0.2">
      <c r="B97" s="231" t="s">
        <v>536</v>
      </c>
      <c r="C97" s="231" t="s">
        <v>534</v>
      </c>
      <c r="D97" s="231" t="s">
        <v>2</v>
      </c>
      <c r="E97" s="231">
        <v>3913</v>
      </c>
      <c r="F97" s="274">
        <v>9.0463799999999974</v>
      </c>
      <c r="G97" s="274">
        <v>7.3062185230000036</v>
      </c>
      <c r="H97" s="274">
        <v>9.1068560000000005</v>
      </c>
      <c r="I97" s="274">
        <v>2.2350752655279966</v>
      </c>
      <c r="J97" s="274">
        <v>0.48803873229324701</v>
      </c>
      <c r="K97" s="231">
        <v>6</v>
      </c>
      <c r="L97" s="231">
        <v>116402</v>
      </c>
      <c r="M97" s="231">
        <v>116402</v>
      </c>
      <c r="N97" s="231">
        <v>304</v>
      </c>
      <c r="O97" s="231">
        <v>304</v>
      </c>
      <c r="P97" s="231">
        <v>8</v>
      </c>
      <c r="Q97" s="231">
        <v>84723</v>
      </c>
      <c r="R97" s="231">
        <v>84723</v>
      </c>
      <c r="S97" s="231">
        <v>284</v>
      </c>
      <c r="T97" s="231">
        <v>284</v>
      </c>
      <c r="U97" s="231">
        <v>0</v>
      </c>
      <c r="V97" s="231">
        <v>0</v>
      </c>
      <c r="W97" s="231">
        <v>0</v>
      </c>
      <c r="X97" s="275" t="s">
        <v>436</v>
      </c>
    </row>
    <row r="98" spans="2:24" s="251" customFormat="1" x14ac:dyDescent="0.2">
      <c r="B98" s="231" t="s">
        <v>537</v>
      </c>
      <c r="C98" s="231" t="s">
        <v>534</v>
      </c>
      <c r="D98" s="231" t="s">
        <v>2</v>
      </c>
      <c r="E98" s="231">
        <v>2270</v>
      </c>
      <c r="F98" s="274">
        <v>3.7863699999999998</v>
      </c>
      <c r="G98" s="274">
        <v>5.160896579000001</v>
      </c>
      <c r="H98" s="274">
        <v>8.3447759999999995</v>
      </c>
      <c r="I98" s="274">
        <v>0.74230120307521441</v>
      </c>
      <c r="J98" s="274">
        <v>3.8955189422375608E-2</v>
      </c>
      <c r="K98" s="231">
        <v>4</v>
      </c>
      <c r="L98" s="231">
        <v>25656</v>
      </c>
      <c r="M98" s="231">
        <v>25656</v>
      </c>
      <c r="N98" s="231">
        <v>160</v>
      </c>
      <c r="O98" s="231">
        <v>160</v>
      </c>
      <c r="P98" s="231">
        <v>2</v>
      </c>
      <c r="Q98" s="231">
        <v>4488</v>
      </c>
      <c r="R98" s="231">
        <v>4488</v>
      </c>
      <c r="S98" s="231">
        <v>14</v>
      </c>
      <c r="T98" s="231">
        <v>14</v>
      </c>
      <c r="U98" s="231">
        <v>5</v>
      </c>
      <c r="V98" s="231">
        <v>11349</v>
      </c>
      <c r="W98" s="231">
        <v>11349</v>
      </c>
      <c r="X98" s="275" t="s">
        <v>436</v>
      </c>
    </row>
    <row r="99" spans="2:24" s="251" customFormat="1" x14ac:dyDescent="0.2">
      <c r="B99" s="231" t="s">
        <v>538</v>
      </c>
      <c r="C99" s="231" t="s">
        <v>534</v>
      </c>
      <c r="D99" s="231" t="s">
        <v>2</v>
      </c>
      <c r="E99" s="231">
        <v>4158</v>
      </c>
      <c r="F99" s="274">
        <v>7.4037500000000014</v>
      </c>
      <c r="G99" s="274">
        <v>1.1482209999999999</v>
      </c>
      <c r="H99" s="274">
        <v>5.2964560000000001</v>
      </c>
      <c r="I99" s="274">
        <v>1.9235735575913773</v>
      </c>
      <c r="J99" s="274">
        <v>0.16175170205017228</v>
      </c>
      <c r="K99" s="231">
        <v>13</v>
      </c>
      <c r="L99" s="231">
        <v>212899</v>
      </c>
      <c r="M99" s="231">
        <v>212899</v>
      </c>
      <c r="N99" s="231">
        <v>4912</v>
      </c>
      <c r="O99" s="231">
        <v>4912</v>
      </c>
      <c r="P99" s="231">
        <v>2</v>
      </c>
      <c r="Q99" s="231">
        <v>59675</v>
      </c>
      <c r="R99" s="231">
        <v>59675</v>
      </c>
      <c r="S99" s="231">
        <v>263</v>
      </c>
      <c r="T99" s="231">
        <v>263</v>
      </c>
      <c r="U99" s="231">
        <v>3</v>
      </c>
      <c r="V99" s="231">
        <v>12402</v>
      </c>
      <c r="W99" s="231">
        <v>12402</v>
      </c>
      <c r="X99" s="275" t="s">
        <v>436</v>
      </c>
    </row>
    <row r="100" spans="2:24" s="251" customFormat="1" x14ac:dyDescent="0.2">
      <c r="B100" s="231" t="s">
        <v>539</v>
      </c>
      <c r="C100" s="231" t="s">
        <v>540</v>
      </c>
      <c r="D100" s="231" t="s">
        <v>2</v>
      </c>
      <c r="E100" s="231">
        <v>996</v>
      </c>
      <c r="F100" s="274">
        <v>2.6853500000000001</v>
      </c>
      <c r="G100" s="274">
        <v>0.23780570499999998</v>
      </c>
      <c r="H100" s="274">
        <v>1.7466873948852539</v>
      </c>
      <c r="I100" s="274">
        <v>2.6848108910972536E-2</v>
      </c>
      <c r="J100" s="274">
        <v>0.13054324142093637</v>
      </c>
      <c r="K100" s="231">
        <v>0</v>
      </c>
      <c r="L100" s="231">
        <v>1888</v>
      </c>
      <c r="M100" s="231">
        <v>1888</v>
      </c>
      <c r="N100" s="231">
        <v>11</v>
      </c>
      <c r="O100" s="231">
        <v>11</v>
      </c>
      <c r="P100" s="231">
        <v>1</v>
      </c>
      <c r="Q100" s="231">
        <v>30600</v>
      </c>
      <c r="R100" s="231">
        <v>30600</v>
      </c>
      <c r="S100" s="231">
        <v>102</v>
      </c>
      <c r="T100" s="231">
        <v>102</v>
      </c>
      <c r="U100" s="231">
        <v>0</v>
      </c>
      <c r="V100" s="231">
        <v>0</v>
      </c>
      <c r="W100" s="231">
        <v>0</v>
      </c>
      <c r="X100" s="275" t="s">
        <v>436</v>
      </c>
    </row>
    <row r="101" spans="2:24" s="251" customFormat="1" x14ac:dyDescent="0.2">
      <c r="B101" s="231" t="s">
        <v>541</v>
      </c>
      <c r="C101" s="231" t="s">
        <v>540</v>
      </c>
      <c r="D101" s="231" t="s">
        <v>2</v>
      </c>
      <c r="E101" s="231">
        <v>1294</v>
      </c>
      <c r="F101" s="274">
        <v>3.9488000000000003</v>
      </c>
      <c r="G101" s="274">
        <v>0.48683875500000001</v>
      </c>
      <c r="H101" s="274">
        <v>1.7672635897705076</v>
      </c>
      <c r="I101" s="274">
        <v>7.3317110472693223E-2</v>
      </c>
      <c r="J101" s="274">
        <v>4.2922541373819428E-2</v>
      </c>
      <c r="K101" s="231">
        <v>1</v>
      </c>
      <c r="L101" s="231">
        <v>7210</v>
      </c>
      <c r="M101" s="231">
        <v>7210</v>
      </c>
      <c r="N101" s="231">
        <v>9</v>
      </c>
      <c r="O101" s="231">
        <v>9</v>
      </c>
      <c r="P101" s="231">
        <v>1</v>
      </c>
      <c r="Q101" s="231">
        <v>14070</v>
      </c>
      <c r="R101" s="231">
        <v>14070</v>
      </c>
      <c r="S101" s="231">
        <v>105</v>
      </c>
      <c r="T101" s="231">
        <v>105</v>
      </c>
      <c r="U101" s="231">
        <v>0</v>
      </c>
      <c r="V101" s="231">
        <v>0</v>
      </c>
      <c r="W101" s="231">
        <v>0</v>
      </c>
      <c r="X101" s="275" t="s">
        <v>436</v>
      </c>
    </row>
    <row r="102" spans="2:24" s="251" customFormat="1" x14ac:dyDescent="0.2">
      <c r="B102" s="231" t="s">
        <v>542</v>
      </c>
      <c r="C102" s="231" t="s">
        <v>540</v>
      </c>
      <c r="D102" s="231" t="s">
        <v>2</v>
      </c>
      <c r="E102" s="231">
        <v>374</v>
      </c>
      <c r="F102" s="274">
        <v>3.9115999999999995</v>
      </c>
      <c r="G102" s="274">
        <v>0.83647786599999985</v>
      </c>
      <c r="H102" s="274">
        <v>2.1856454051147458</v>
      </c>
      <c r="I102" s="274">
        <v>0.52793433145100244</v>
      </c>
      <c r="J102" s="274">
        <v>1.2781492204922626E-2</v>
      </c>
      <c r="K102" s="231">
        <v>1</v>
      </c>
      <c r="L102" s="231">
        <v>14659</v>
      </c>
      <c r="M102" s="231">
        <v>14659</v>
      </c>
      <c r="N102" s="231">
        <v>32</v>
      </c>
      <c r="O102" s="231">
        <v>32</v>
      </c>
      <c r="P102" s="231">
        <v>1</v>
      </c>
      <c r="Q102" s="231">
        <v>1183</v>
      </c>
      <c r="R102" s="231">
        <v>1183</v>
      </c>
      <c r="S102" s="231">
        <v>13</v>
      </c>
      <c r="T102" s="231">
        <v>13</v>
      </c>
      <c r="U102" s="231">
        <v>1</v>
      </c>
      <c r="V102" s="231">
        <v>380</v>
      </c>
      <c r="W102" s="231">
        <v>380</v>
      </c>
      <c r="X102" s="275" t="s">
        <v>436</v>
      </c>
    </row>
    <row r="103" spans="2:24" s="251" customFormat="1" x14ac:dyDescent="0.2">
      <c r="B103" s="231" t="s">
        <v>543</v>
      </c>
      <c r="C103" s="231" t="s">
        <v>540</v>
      </c>
      <c r="D103" s="231" t="s">
        <v>2</v>
      </c>
      <c r="E103" s="231">
        <v>1053</v>
      </c>
      <c r="F103" s="274">
        <v>3.3401899999999993</v>
      </c>
      <c r="G103" s="274">
        <v>0.39379297199999996</v>
      </c>
      <c r="H103" s="274">
        <v>2.265663805114746</v>
      </c>
      <c r="I103" s="274">
        <v>3.4340351891799854E-2</v>
      </c>
      <c r="J103" s="274">
        <v>0</v>
      </c>
      <c r="K103" s="231">
        <v>0</v>
      </c>
      <c r="L103" s="231">
        <v>2487</v>
      </c>
      <c r="M103" s="231">
        <v>2487</v>
      </c>
      <c r="N103" s="231">
        <v>9</v>
      </c>
      <c r="O103" s="231">
        <v>9</v>
      </c>
      <c r="P103" s="231">
        <v>0</v>
      </c>
      <c r="Q103" s="231">
        <v>0</v>
      </c>
      <c r="R103" s="231">
        <v>0</v>
      </c>
      <c r="S103" s="231">
        <v>0</v>
      </c>
      <c r="T103" s="231">
        <v>0</v>
      </c>
      <c r="U103" s="231">
        <v>0</v>
      </c>
      <c r="V103" s="231">
        <v>0</v>
      </c>
      <c r="W103" s="231">
        <v>0</v>
      </c>
      <c r="X103" s="275" t="s">
        <v>436</v>
      </c>
    </row>
    <row r="104" spans="2:24" s="251" customFormat="1" x14ac:dyDescent="0.2">
      <c r="B104" s="231" t="s">
        <v>544</v>
      </c>
      <c r="C104" s="231" t="s">
        <v>540</v>
      </c>
      <c r="D104" s="231" t="s">
        <v>2</v>
      </c>
      <c r="E104" s="231">
        <v>1657</v>
      </c>
      <c r="F104" s="274">
        <v>4.8047300000000011</v>
      </c>
      <c r="G104" s="274">
        <v>6.477198499999999E-2</v>
      </c>
      <c r="H104" s="274">
        <v>2.6177448000000001</v>
      </c>
      <c r="I104" s="274">
        <v>1.9071570792425042E-2</v>
      </c>
      <c r="J104" s="274">
        <v>0.36993092128636734</v>
      </c>
      <c r="K104" s="231">
        <v>0</v>
      </c>
      <c r="L104" s="231">
        <v>1922</v>
      </c>
      <c r="M104" s="231">
        <v>1922</v>
      </c>
      <c r="N104" s="231">
        <v>15</v>
      </c>
      <c r="O104" s="231">
        <v>15</v>
      </c>
      <c r="P104" s="231">
        <v>2</v>
      </c>
      <c r="Q104" s="231">
        <v>124270</v>
      </c>
      <c r="R104" s="231">
        <v>124270</v>
      </c>
      <c r="S104" s="231">
        <v>302</v>
      </c>
      <c r="T104" s="231">
        <v>302</v>
      </c>
      <c r="U104" s="231">
        <v>0</v>
      </c>
      <c r="V104" s="231">
        <v>0</v>
      </c>
      <c r="W104" s="231">
        <v>0</v>
      </c>
      <c r="X104" s="275" t="s">
        <v>436</v>
      </c>
    </row>
    <row r="105" spans="2:24" s="251" customFormat="1" x14ac:dyDescent="0.2">
      <c r="B105" s="231" t="s">
        <v>545</v>
      </c>
      <c r="C105" s="231" t="s">
        <v>540</v>
      </c>
      <c r="D105" s="231" t="s">
        <v>2</v>
      </c>
      <c r="E105" s="231">
        <v>1068</v>
      </c>
      <c r="F105" s="274">
        <v>3.6903300000000012</v>
      </c>
      <c r="G105" s="274">
        <v>0.38565540199999998</v>
      </c>
      <c r="H105" s="274">
        <v>1.9364453846557617</v>
      </c>
      <c r="I105" s="274">
        <v>9.4428489667077609E-3</v>
      </c>
      <c r="J105" s="274">
        <v>9.7006741944676983E-3</v>
      </c>
      <c r="K105" s="231">
        <v>0</v>
      </c>
      <c r="L105" s="231">
        <v>879</v>
      </c>
      <c r="M105" s="231">
        <v>879</v>
      </c>
      <c r="N105" s="231">
        <v>7</v>
      </c>
      <c r="O105" s="231">
        <v>7</v>
      </c>
      <c r="P105" s="231">
        <v>1</v>
      </c>
      <c r="Q105" s="231">
        <v>3010</v>
      </c>
      <c r="R105" s="231">
        <v>3010</v>
      </c>
      <c r="S105" s="231">
        <v>14</v>
      </c>
      <c r="T105" s="231">
        <v>14</v>
      </c>
      <c r="U105" s="231">
        <v>0</v>
      </c>
      <c r="V105" s="231">
        <v>0</v>
      </c>
      <c r="W105" s="231">
        <v>0</v>
      </c>
      <c r="X105" s="275" t="s">
        <v>436</v>
      </c>
    </row>
    <row r="106" spans="2:24" s="251" customFormat="1" x14ac:dyDescent="0.2">
      <c r="B106" s="231" t="s">
        <v>546</v>
      </c>
      <c r="C106" s="231" t="s">
        <v>547</v>
      </c>
      <c r="D106" s="231" t="s">
        <v>2</v>
      </c>
      <c r="E106" s="231">
        <v>3577</v>
      </c>
      <c r="F106" s="274">
        <v>6.7176599999999977</v>
      </c>
      <c r="G106" s="274">
        <v>2.6387400579999998</v>
      </c>
      <c r="H106" s="274">
        <v>5.3917160000000006</v>
      </c>
      <c r="I106" s="274">
        <v>0.20909268070316894</v>
      </c>
      <c r="J106" s="274">
        <v>0</v>
      </c>
      <c r="K106" s="231">
        <v>2</v>
      </c>
      <c r="L106" s="231">
        <v>19201</v>
      </c>
      <c r="M106" s="231">
        <v>19201</v>
      </c>
      <c r="N106" s="231">
        <v>173</v>
      </c>
      <c r="O106" s="231">
        <v>173</v>
      </c>
      <c r="P106" s="231">
        <v>0</v>
      </c>
      <c r="Q106" s="231">
        <v>0</v>
      </c>
      <c r="R106" s="231">
        <v>0</v>
      </c>
      <c r="S106" s="231">
        <v>0</v>
      </c>
      <c r="T106" s="231">
        <v>0</v>
      </c>
      <c r="U106" s="231">
        <v>0</v>
      </c>
      <c r="V106" s="231">
        <v>0</v>
      </c>
      <c r="W106" s="231">
        <v>0</v>
      </c>
      <c r="X106" s="275" t="s">
        <v>436</v>
      </c>
    </row>
    <row r="107" spans="2:24" s="251" customFormat="1" x14ac:dyDescent="0.2">
      <c r="B107" s="231" t="s">
        <v>548</v>
      </c>
      <c r="C107" s="231" t="s">
        <v>547</v>
      </c>
      <c r="D107" s="231" t="s">
        <v>2</v>
      </c>
      <c r="E107" s="231">
        <v>359</v>
      </c>
      <c r="F107" s="274">
        <v>1.5897499999999998</v>
      </c>
      <c r="G107" s="274">
        <v>5.6770435430000035</v>
      </c>
      <c r="H107" s="274">
        <v>3.6198799999999998</v>
      </c>
      <c r="I107" s="274">
        <v>2.6606519345009098E-3</v>
      </c>
      <c r="J107" s="274">
        <v>0.11206665948117832</v>
      </c>
      <c r="K107" s="231">
        <v>1</v>
      </c>
      <c r="L107" s="231">
        <v>50</v>
      </c>
      <c r="M107" s="231">
        <v>50</v>
      </c>
      <c r="N107" s="231">
        <v>1</v>
      </c>
      <c r="O107" s="231">
        <v>1</v>
      </c>
      <c r="P107" s="231">
        <v>1</v>
      </c>
      <c r="Q107" s="231">
        <v>7020</v>
      </c>
      <c r="R107" s="231">
        <v>7020</v>
      </c>
      <c r="S107" s="231">
        <v>54</v>
      </c>
      <c r="T107" s="231">
        <v>54</v>
      </c>
      <c r="U107" s="231">
        <v>0</v>
      </c>
      <c r="V107" s="231">
        <v>0</v>
      </c>
      <c r="W107" s="231">
        <v>0</v>
      </c>
      <c r="X107" s="275" t="s">
        <v>436</v>
      </c>
    </row>
    <row r="108" spans="2:24" s="251" customFormat="1" x14ac:dyDescent="0.2">
      <c r="B108" s="231" t="s">
        <v>549</v>
      </c>
      <c r="C108" s="231" t="s">
        <v>547</v>
      </c>
      <c r="D108" s="231" t="s">
        <v>2</v>
      </c>
      <c r="E108" s="231">
        <v>2048</v>
      </c>
      <c r="F108" s="274">
        <v>3.4942800000000003</v>
      </c>
      <c r="G108" s="274">
        <v>2.8602720289999994</v>
      </c>
      <c r="H108" s="274">
        <v>4.3248040000000003</v>
      </c>
      <c r="I108" s="274">
        <v>8.4584635972250813E-2</v>
      </c>
      <c r="J108" s="274">
        <v>0</v>
      </c>
      <c r="K108" s="231">
        <v>0</v>
      </c>
      <c r="L108" s="231">
        <v>4725</v>
      </c>
      <c r="M108" s="231">
        <v>4725</v>
      </c>
      <c r="N108" s="231">
        <v>22</v>
      </c>
      <c r="O108" s="231">
        <v>22</v>
      </c>
      <c r="P108" s="231">
        <v>0</v>
      </c>
      <c r="Q108" s="231">
        <v>0</v>
      </c>
      <c r="R108" s="231">
        <v>0</v>
      </c>
      <c r="S108" s="231">
        <v>0</v>
      </c>
      <c r="T108" s="231">
        <v>0</v>
      </c>
      <c r="U108" s="231">
        <v>0</v>
      </c>
      <c r="V108" s="231">
        <v>0</v>
      </c>
      <c r="W108" s="231">
        <v>0</v>
      </c>
      <c r="X108" s="275" t="s">
        <v>436</v>
      </c>
    </row>
    <row r="109" spans="2:24" s="251" customFormat="1" x14ac:dyDescent="0.2">
      <c r="B109" s="231" t="s">
        <v>550</v>
      </c>
      <c r="C109" s="231" t="s">
        <v>547</v>
      </c>
      <c r="D109" s="231" t="s">
        <v>2</v>
      </c>
      <c r="E109" s="231">
        <v>2398</v>
      </c>
      <c r="F109" s="274">
        <v>4.6681600000000003</v>
      </c>
      <c r="G109" s="274">
        <v>2.0373745820000004</v>
      </c>
      <c r="H109" s="274">
        <v>3.2959960000000001</v>
      </c>
      <c r="I109" s="274">
        <v>0.27555240657636887</v>
      </c>
      <c r="J109" s="274">
        <v>9.2629780300972075E-3</v>
      </c>
      <c r="K109" s="231">
        <v>2</v>
      </c>
      <c r="L109" s="231">
        <v>22757</v>
      </c>
      <c r="M109" s="231">
        <v>22757</v>
      </c>
      <c r="N109" s="231">
        <v>260</v>
      </c>
      <c r="O109" s="231">
        <v>260</v>
      </c>
      <c r="P109" s="231">
        <v>3</v>
      </c>
      <c r="Q109" s="231">
        <v>2550</v>
      </c>
      <c r="R109" s="231">
        <v>2550</v>
      </c>
      <c r="S109" s="231">
        <v>12</v>
      </c>
      <c r="T109" s="231">
        <v>12</v>
      </c>
      <c r="U109" s="231">
        <v>0</v>
      </c>
      <c r="V109" s="231">
        <v>0</v>
      </c>
      <c r="W109" s="231">
        <v>0</v>
      </c>
      <c r="X109" s="275" t="s">
        <v>436</v>
      </c>
    </row>
    <row r="110" spans="2:24" s="251" customFormat="1" x14ac:dyDescent="0.2">
      <c r="B110" s="231" t="s">
        <v>551</v>
      </c>
      <c r="C110" s="231" t="s">
        <v>547</v>
      </c>
      <c r="D110" s="231" t="s">
        <v>2</v>
      </c>
      <c r="E110" s="231">
        <v>246</v>
      </c>
      <c r="F110" s="274">
        <v>0.6744</v>
      </c>
      <c r="G110" s="274">
        <v>1.2596961969999998</v>
      </c>
      <c r="H110" s="274">
        <v>1.9623559999999998</v>
      </c>
      <c r="I110" s="274">
        <v>1.6818562265712005</v>
      </c>
      <c r="J110" s="274">
        <v>0</v>
      </c>
      <c r="K110" s="231">
        <v>2</v>
      </c>
      <c r="L110" s="231">
        <v>29082</v>
      </c>
      <c r="M110" s="231">
        <v>29082</v>
      </c>
      <c r="N110" s="231">
        <v>250</v>
      </c>
      <c r="O110" s="231">
        <v>250</v>
      </c>
      <c r="P110" s="231">
        <v>0</v>
      </c>
      <c r="Q110" s="231">
        <v>0</v>
      </c>
      <c r="R110" s="231">
        <v>0</v>
      </c>
      <c r="S110" s="231">
        <v>0</v>
      </c>
      <c r="T110" s="231">
        <v>0</v>
      </c>
      <c r="U110" s="231">
        <v>0</v>
      </c>
      <c r="V110" s="231">
        <v>0</v>
      </c>
      <c r="W110" s="231">
        <v>0</v>
      </c>
      <c r="X110" s="275" t="s">
        <v>436</v>
      </c>
    </row>
    <row r="111" spans="2:24" s="251" customFormat="1" x14ac:dyDescent="0.2">
      <c r="B111" s="231" t="s">
        <v>552</v>
      </c>
      <c r="C111" s="231" t="s">
        <v>547</v>
      </c>
      <c r="D111" s="231" t="s">
        <v>2</v>
      </c>
      <c r="E111" s="231">
        <v>1772</v>
      </c>
      <c r="F111" s="274">
        <v>3.3962600000000007</v>
      </c>
      <c r="G111" s="274">
        <v>3.1195516089999997</v>
      </c>
      <c r="H111" s="274">
        <v>4.3629079999999991</v>
      </c>
      <c r="I111" s="274">
        <v>1.8638959970385005E-2</v>
      </c>
      <c r="J111" s="274">
        <v>5.9538825105045264E-4</v>
      </c>
      <c r="K111" s="231">
        <v>0</v>
      </c>
      <c r="L111" s="231">
        <v>1127</v>
      </c>
      <c r="M111" s="231">
        <v>1127</v>
      </c>
      <c r="N111" s="231">
        <v>10</v>
      </c>
      <c r="O111" s="231">
        <v>10</v>
      </c>
      <c r="P111" s="231">
        <v>1</v>
      </c>
      <c r="Q111" s="231">
        <v>120</v>
      </c>
      <c r="R111" s="231">
        <v>120</v>
      </c>
      <c r="S111" s="231">
        <v>2</v>
      </c>
      <c r="T111" s="231">
        <v>2</v>
      </c>
      <c r="U111" s="231">
        <v>1</v>
      </c>
      <c r="V111" s="231">
        <v>1795</v>
      </c>
      <c r="W111" s="231">
        <v>1795</v>
      </c>
      <c r="X111" s="275" t="s">
        <v>436</v>
      </c>
    </row>
    <row r="112" spans="2:24" s="251" customFormat="1" x14ac:dyDescent="0.2">
      <c r="B112" s="231" t="s">
        <v>553</v>
      </c>
      <c r="C112" s="231" t="s">
        <v>547</v>
      </c>
      <c r="D112" s="231" t="s">
        <v>2</v>
      </c>
      <c r="E112" s="231">
        <v>2104</v>
      </c>
      <c r="F112" s="274">
        <v>4.1516612014770509</v>
      </c>
      <c r="G112" s="274">
        <v>1.783657776832581</v>
      </c>
      <c r="H112" s="274">
        <v>7.5445919999999997</v>
      </c>
      <c r="I112" s="274">
        <v>0.49444168031081759</v>
      </c>
      <c r="J112" s="274">
        <v>0.12262621990008406</v>
      </c>
      <c r="K112" s="231">
        <v>2</v>
      </c>
      <c r="L112" s="231">
        <v>27028</v>
      </c>
      <c r="M112" s="231">
        <v>27028</v>
      </c>
      <c r="N112" s="231">
        <v>183</v>
      </c>
      <c r="O112" s="231">
        <v>183</v>
      </c>
      <c r="P112" s="231">
        <v>1</v>
      </c>
      <c r="Q112" s="231">
        <v>22344</v>
      </c>
      <c r="R112" s="231">
        <v>22344</v>
      </c>
      <c r="S112" s="231">
        <v>76</v>
      </c>
      <c r="T112" s="231">
        <v>76</v>
      </c>
      <c r="U112" s="231">
        <v>0</v>
      </c>
      <c r="V112" s="231">
        <v>0</v>
      </c>
      <c r="W112" s="231">
        <v>0</v>
      </c>
      <c r="X112" s="275" t="s">
        <v>436</v>
      </c>
    </row>
    <row r="113" spans="2:24" s="251" customFormat="1" x14ac:dyDescent="0.2">
      <c r="B113" s="231" t="s">
        <v>554</v>
      </c>
      <c r="C113" s="231" t="s">
        <v>547</v>
      </c>
      <c r="D113" s="231" t="s">
        <v>2</v>
      </c>
      <c r="E113" s="231">
        <v>771</v>
      </c>
      <c r="F113" s="274">
        <v>2.3586300000000002</v>
      </c>
      <c r="G113" s="274">
        <v>5.5587492340000013</v>
      </c>
      <c r="H113" s="274">
        <v>6.3062120000000004</v>
      </c>
      <c r="I113" s="274">
        <v>0.43994363673735132</v>
      </c>
      <c r="J113" s="274">
        <v>0</v>
      </c>
      <c r="K113" s="231">
        <v>3</v>
      </c>
      <c r="L113" s="231">
        <v>14526</v>
      </c>
      <c r="M113" s="231">
        <v>14526</v>
      </c>
      <c r="N113" s="231">
        <v>93</v>
      </c>
      <c r="O113" s="231">
        <v>93</v>
      </c>
      <c r="P113" s="231">
        <v>0</v>
      </c>
      <c r="Q113" s="231">
        <v>0</v>
      </c>
      <c r="R113" s="231">
        <v>0</v>
      </c>
      <c r="S113" s="231">
        <v>0</v>
      </c>
      <c r="T113" s="231">
        <v>0</v>
      </c>
      <c r="U113" s="231">
        <v>0</v>
      </c>
      <c r="V113" s="231">
        <v>0</v>
      </c>
      <c r="W113" s="231">
        <v>0</v>
      </c>
      <c r="X113" s="275" t="s">
        <v>436</v>
      </c>
    </row>
    <row r="114" spans="2:24" s="251" customFormat="1" x14ac:dyDescent="0.2">
      <c r="B114" s="231" t="s">
        <v>555</v>
      </c>
      <c r="C114" s="231" t="s">
        <v>547</v>
      </c>
      <c r="D114" s="231" t="s">
        <v>2</v>
      </c>
      <c r="E114" s="231">
        <v>1598</v>
      </c>
      <c r="F114" s="274">
        <v>1.8829000000000002</v>
      </c>
      <c r="G114" s="274">
        <v>1.7118158619999997</v>
      </c>
      <c r="H114" s="274">
        <v>3.9437640000000003</v>
      </c>
      <c r="I114" s="274">
        <v>0.34263073008569922</v>
      </c>
      <c r="J114" s="274">
        <v>0.12132365829712555</v>
      </c>
      <c r="K114" s="231">
        <v>3</v>
      </c>
      <c r="L114" s="231">
        <v>15301</v>
      </c>
      <c r="M114" s="231">
        <v>15301</v>
      </c>
      <c r="N114" s="231">
        <v>77</v>
      </c>
      <c r="O114" s="231">
        <v>77</v>
      </c>
      <c r="P114" s="231">
        <v>3</v>
      </c>
      <c r="Q114" s="231">
        <v>18060</v>
      </c>
      <c r="R114" s="231">
        <v>18060</v>
      </c>
      <c r="S114" s="231">
        <v>83</v>
      </c>
      <c r="T114" s="231">
        <v>83</v>
      </c>
      <c r="U114" s="231">
        <v>0</v>
      </c>
      <c r="V114" s="231">
        <v>0</v>
      </c>
      <c r="W114" s="231">
        <v>0</v>
      </c>
      <c r="X114" s="275" t="s">
        <v>436</v>
      </c>
    </row>
    <row r="115" spans="2:24" s="251" customFormat="1" x14ac:dyDescent="0.2">
      <c r="B115" s="231" t="s">
        <v>556</v>
      </c>
      <c r="C115" s="231" t="s">
        <v>547</v>
      </c>
      <c r="D115" s="231" t="s">
        <v>2</v>
      </c>
      <c r="E115" s="231">
        <v>85</v>
      </c>
      <c r="F115" s="274">
        <v>0.12665999999999999</v>
      </c>
      <c r="G115" s="274">
        <v>0.94349150199999998</v>
      </c>
      <c r="H115" s="274">
        <v>3.1054759999999995</v>
      </c>
      <c r="I115" s="274">
        <v>3.2657655037389586</v>
      </c>
      <c r="J115" s="274">
        <v>0</v>
      </c>
      <c r="K115" s="231">
        <v>1</v>
      </c>
      <c r="L115" s="231">
        <v>11010</v>
      </c>
      <c r="M115" s="231">
        <v>11010</v>
      </c>
      <c r="N115" s="231">
        <v>85</v>
      </c>
      <c r="O115" s="231">
        <v>85</v>
      </c>
      <c r="P115" s="231">
        <v>0</v>
      </c>
      <c r="Q115" s="231">
        <v>0</v>
      </c>
      <c r="R115" s="231">
        <v>0</v>
      </c>
      <c r="S115" s="231">
        <v>0</v>
      </c>
      <c r="T115" s="231">
        <v>0</v>
      </c>
      <c r="U115" s="231">
        <v>0</v>
      </c>
      <c r="V115" s="231">
        <v>0</v>
      </c>
      <c r="W115" s="231">
        <v>0</v>
      </c>
      <c r="X115" s="275" t="s">
        <v>436</v>
      </c>
    </row>
    <row r="116" spans="2:24" s="251" customFormat="1" x14ac:dyDescent="0.2">
      <c r="B116" s="231" t="s">
        <v>557</v>
      </c>
      <c r="C116" s="231" t="s">
        <v>558</v>
      </c>
      <c r="D116" s="231" t="s">
        <v>2</v>
      </c>
      <c r="E116" s="231">
        <v>1642</v>
      </c>
      <c r="F116" s="274">
        <v>5.7819499999999993</v>
      </c>
      <c r="G116" s="274">
        <v>1.441217806</v>
      </c>
      <c r="H116" s="274">
        <v>7.3921759999999992</v>
      </c>
      <c r="I116" s="274">
        <v>2.2035361404997436</v>
      </c>
      <c r="J116" s="274">
        <v>4.6963617768452974E-2</v>
      </c>
      <c r="K116" s="231">
        <v>3</v>
      </c>
      <c r="L116" s="231">
        <v>55178</v>
      </c>
      <c r="M116" s="231">
        <v>55178</v>
      </c>
      <c r="N116" s="231">
        <v>1815</v>
      </c>
      <c r="O116" s="231">
        <v>1815</v>
      </c>
      <c r="P116" s="231">
        <v>2</v>
      </c>
      <c r="Q116" s="231">
        <v>3920</v>
      </c>
      <c r="R116" s="231">
        <v>3920</v>
      </c>
      <c r="S116" s="231">
        <v>13</v>
      </c>
      <c r="T116" s="231">
        <v>13</v>
      </c>
      <c r="U116" s="231">
        <v>3</v>
      </c>
      <c r="V116" s="231">
        <v>1656</v>
      </c>
      <c r="W116" s="231">
        <v>1656</v>
      </c>
      <c r="X116" s="275" t="s">
        <v>436</v>
      </c>
    </row>
    <row r="117" spans="2:24" s="251" customFormat="1" x14ac:dyDescent="0.2">
      <c r="B117" s="231" t="s">
        <v>559</v>
      </c>
      <c r="C117" s="231" t="s">
        <v>558</v>
      </c>
      <c r="D117" s="231" t="s">
        <v>2</v>
      </c>
      <c r="E117" s="231">
        <v>1657</v>
      </c>
      <c r="F117" s="274">
        <v>7.4900799999999998</v>
      </c>
      <c r="G117" s="274">
        <v>1.1347546000000002</v>
      </c>
      <c r="H117" s="274">
        <v>3.5817759999999996</v>
      </c>
      <c r="I117" s="274">
        <v>1.8911886514045053</v>
      </c>
      <c r="J117" s="274">
        <v>3.0002533739613394E-3</v>
      </c>
      <c r="K117" s="231">
        <v>1</v>
      </c>
      <c r="L117" s="231">
        <v>117622</v>
      </c>
      <c r="M117" s="231">
        <v>117622</v>
      </c>
      <c r="N117" s="231">
        <v>1664</v>
      </c>
      <c r="O117" s="231">
        <v>1664</v>
      </c>
      <c r="P117" s="231">
        <v>1</v>
      </c>
      <c r="Q117" s="231">
        <v>622</v>
      </c>
      <c r="R117" s="231">
        <v>622</v>
      </c>
      <c r="S117" s="231">
        <v>2</v>
      </c>
      <c r="T117" s="231">
        <v>2</v>
      </c>
      <c r="U117" s="231">
        <v>0</v>
      </c>
      <c r="V117" s="231">
        <v>0</v>
      </c>
      <c r="W117" s="231">
        <v>0</v>
      </c>
      <c r="X117" s="275" t="s">
        <v>436</v>
      </c>
    </row>
    <row r="118" spans="2:24" s="251" customFormat="1" x14ac:dyDescent="0.2">
      <c r="B118" s="231" t="s">
        <v>560</v>
      </c>
      <c r="C118" s="231" t="s">
        <v>558</v>
      </c>
      <c r="D118" s="231" t="s">
        <v>2</v>
      </c>
      <c r="E118" s="231">
        <v>1003</v>
      </c>
      <c r="F118" s="274">
        <v>5.6226599999999998</v>
      </c>
      <c r="G118" s="274">
        <v>2.6512652379999997</v>
      </c>
      <c r="H118" s="274">
        <v>3.8866079999999998</v>
      </c>
      <c r="I118" s="274">
        <v>0.16320736907998568</v>
      </c>
      <c r="J118" s="274">
        <v>0.8889238722783761</v>
      </c>
      <c r="K118" s="231">
        <v>2</v>
      </c>
      <c r="L118" s="231">
        <v>5589</v>
      </c>
      <c r="M118" s="231">
        <v>5589</v>
      </c>
      <c r="N118" s="231">
        <v>49</v>
      </c>
      <c r="O118" s="231">
        <v>49</v>
      </c>
      <c r="P118" s="231">
        <v>1</v>
      </c>
      <c r="Q118" s="231">
        <v>101470</v>
      </c>
      <c r="R118" s="231">
        <v>101470</v>
      </c>
      <c r="S118" s="231">
        <v>278</v>
      </c>
      <c r="T118" s="231">
        <v>278</v>
      </c>
      <c r="U118" s="231">
        <v>0</v>
      </c>
      <c r="V118" s="231">
        <v>0</v>
      </c>
      <c r="W118" s="231">
        <v>0</v>
      </c>
      <c r="X118" s="275" t="s">
        <v>436</v>
      </c>
    </row>
    <row r="119" spans="2:24" s="251" customFormat="1" x14ac:dyDescent="0.2">
      <c r="B119" s="231" t="s">
        <v>561</v>
      </c>
      <c r="C119" s="231" t="s">
        <v>558</v>
      </c>
      <c r="D119" s="231" t="s">
        <v>2</v>
      </c>
      <c r="E119" s="231">
        <v>2856</v>
      </c>
      <c r="F119" s="274">
        <v>7.8101999999999947</v>
      </c>
      <c r="G119" s="274">
        <v>1.2372439780000002</v>
      </c>
      <c r="H119" s="274">
        <v>5.639392</v>
      </c>
      <c r="I119" s="274">
        <v>0.36654243838488509</v>
      </c>
      <c r="J119" s="274">
        <v>0.64058562009887121</v>
      </c>
      <c r="K119" s="231">
        <v>5</v>
      </c>
      <c r="L119" s="231">
        <v>23470</v>
      </c>
      <c r="M119" s="231">
        <v>23470</v>
      </c>
      <c r="N119" s="231">
        <v>211</v>
      </c>
      <c r="O119" s="231">
        <v>211</v>
      </c>
      <c r="P119" s="231">
        <v>1</v>
      </c>
      <c r="Q119" s="231">
        <v>136724</v>
      </c>
      <c r="R119" s="231">
        <v>136724</v>
      </c>
      <c r="S119" s="231">
        <v>266</v>
      </c>
      <c r="T119" s="231">
        <v>266</v>
      </c>
      <c r="U119" s="231">
        <v>2</v>
      </c>
      <c r="V119" s="231">
        <v>5717</v>
      </c>
      <c r="W119" s="231">
        <v>5717</v>
      </c>
      <c r="X119" s="275" t="s">
        <v>436</v>
      </c>
    </row>
    <row r="120" spans="2:24" s="251" customFormat="1" x14ac:dyDescent="0.2">
      <c r="B120" s="231" t="s">
        <v>562</v>
      </c>
      <c r="C120" s="231" t="s">
        <v>558</v>
      </c>
      <c r="D120" s="231" t="s">
        <v>2</v>
      </c>
      <c r="E120" s="231">
        <v>1348</v>
      </c>
      <c r="F120" s="274">
        <v>9.0530200000000001</v>
      </c>
      <c r="G120" s="274">
        <v>3.6164836050000009</v>
      </c>
      <c r="H120" s="274">
        <v>6.9349280000000002</v>
      </c>
      <c r="I120" s="274">
        <v>4.5162966503505224</v>
      </c>
      <c r="J120" s="274">
        <v>0.15926940137328144</v>
      </c>
      <c r="K120" s="231">
        <v>10</v>
      </c>
      <c r="L120" s="231">
        <v>110947</v>
      </c>
      <c r="M120" s="231">
        <v>110947</v>
      </c>
      <c r="N120" s="231">
        <v>1635</v>
      </c>
      <c r="O120" s="231">
        <v>1635</v>
      </c>
      <c r="P120" s="231">
        <v>3</v>
      </c>
      <c r="Q120" s="231">
        <v>13042</v>
      </c>
      <c r="R120" s="231">
        <v>13042</v>
      </c>
      <c r="S120" s="231">
        <v>36</v>
      </c>
      <c r="T120" s="231">
        <v>36</v>
      </c>
      <c r="U120" s="231">
        <v>1</v>
      </c>
      <c r="V120" s="231">
        <v>1224</v>
      </c>
      <c r="W120" s="231">
        <v>1224</v>
      </c>
      <c r="X120" s="275" t="s">
        <v>436</v>
      </c>
    </row>
    <row r="121" spans="2:24" s="251" customFormat="1" x14ac:dyDescent="0.2">
      <c r="B121" s="231" t="s">
        <v>563</v>
      </c>
      <c r="C121" s="231" t="s">
        <v>558</v>
      </c>
      <c r="D121" s="231" t="s">
        <v>2</v>
      </c>
      <c r="E121" s="231">
        <v>444</v>
      </c>
      <c r="F121" s="274">
        <v>5.1403900000000009</v>
      </c>
      <c r="G121" s="274">
        <v>0.644236472</v>
      </c>
      <c r="H121" s="274">
        <v>11.393096000000002</v>
      </c>
      <c r="I121" s="274">
        <v>0.6567901062011674</v>
      </c>
      <c r="J121" s="274">
        <v>0.20353485832325216</v>
      </c>
      <c r="K121" s="231">
        <v>2</v>
      </c>
      <c r="L121" s="231">
        <v>3093</v>
      </c>
      <c r="M121" s="231">
        <v>3093</v>
      </c>
      <c r="N121" s="231">
        <v>31</v>
      </c>
      <c r="O121" s="231">
        <v>31</v>
      </c>
      <c r="P121" s="231">
        <v>2</v>
      </c>
      <c r="Q121" s="231">
        <v>3195</v>
      </c>
      <c r="R121" s="231">
        <v>3195</v>
      </c>
      <c r="S121" s="231">
        <v>5</v>
      </c>
      <c r="T121" s="231">
        <v>5</v>
      </c>
      <c r="U121" s="231">
        <v>1</v>
      </c>
      <c r="V121" s="231">
        <v>445</v>
      </c>
      <c r="W121" s="231">
        <v>445</v>
      </c>
      <c r="X121" s="275" t="s">
        <v>436</v>
      </c>
    </row>
    <row r="122" spans="2:24" s="251" customFormat="1" x14ac:dyDescent="0.2">
      <c r="B122" s="231" t="s">
        <v>564</v>
      </c>
      <c r="C122" s="231" t="s">
        <v>558</v>
      </c>
      <c r="D122" s="231" t="s">
        <v>2</v>
      </c>
      <c r="E122" s="231">
        <v>2568</v>
      </c>
      <c r="F122" s="274">
        <v>9.1972900000000042</v>
      </c>
      <c r="G122" s="274">
        <v>0.36792640999999993</v>
      </c>
      <c r="H122" s="274">
        <v>6.7063040000000003</v>
      </c>
      <c r="I122" s="274">
        <v>1.3865673565923169</v>
      </c>
      <c r="J122" s="274">
        <v>1.6256052142302677E-2</v>
      </c>
      <c r="K122" s="231">
        <v>5</v>
      </c>
      <c r="L122" s="231">
        <v>123849</v>
      </c>
      <c r="M122" s="231">
        <v>123849</v>
      </c>
      <c r="N122" s="231">
        <v>1408</v>
      </c>
      <c r="O122" s="231">
        <v>1408</v>
      </c>
      <c r="P122" s="231">
        <v>1</v>
      </c>
      <c r="Q122" s="231">
        <v>4840</v>
      </c>
      <c r="R122" s="231">
        <v>4840</v>
      </c>
      <c r="S122" s="231">
        <v>11</v>
      </c>
      <c r="T122" s="231">
        <v>11</v>
      </c>
      <c r="U122" s="231">
        <v>0</v>
      </c>
      <c r="V122" s="231">
        <v>0</v>
      </c>
      <c r="W122" s="231">
        <v>0</v>
      </c>
      <c r="X122" s="275" t="s">
        <v>436</v>
      </c>
    </row>
    <row r="123" spans="2:24" s="251" customFormat="1" x14ac:dyDescent="0.2">
      <c r="B123" s="231" t="s">
        <v>565</v>
      </c>
      <c r="C123" s="231" t="s">
        <v>558</v>
      </c>
      <c r="D123" s="231" t="s">
        <v>2</v>
      </c>
      <c r="E123" s="231">
        <v>2328</v>
      </c>
      <c r="F123" s="274">
        <v>8.5951200000000032</v>
      </c>
      <c r="G123" s="274">
        <v>0.38758785700000004</v>
      </c>
      <c r="H123" s="274">
        <v>5.4488719999999997</v>
      </c>
      <c r="I123" s="274">
        <v>1.4222175158253239</v>
      </c>
      <c r="J123" s="274">
        <v>0.47785342374403628</v>
      </c>
      <c r="K123" s="231">
        <v>4</v>
      </c>
      <c r="L123" s="231">
        <v>83419</v>
      </c>
      <c r="M123" s="231">
        <v>83419</v>
      </c>
      <c r="N123" s="231">
        <v>2489</v>
      </c>
      <c r="O123" s="231">
        <v>2489</v>
      </c>
      <c r="P123" s="231">
        <v>3</v>
      </c>
      <c r="Q123" s="231">
        <v>93427</v>
      </c>
      <c r="R123" s="231">
        <v>93427</v>
      </c>
      <c r="S123" s="231">
        <v>251</v>
      </c>
      <c r="T123" s="231">
        <v>251</v>
      </c>
      <c r="U123" s="231">
        <v>0</v>
      </c>
      <c r="V123" s="231">
        <v>0</v>
      </c>
      <c r="W123" s="231">
        <v>0</v>
      </c>
      <c r="X123" s="275" t="s">
        <v>436</v>
      </c>
    </row>
    <row r="124" spans="2:24" s="251" customFormat="1" x14ac:dyDescent="0.2">
      <c r="B124" s="231" t="s">
        <v>566</v>
      </c>
      <c r="C124" s="231" t="s">
        <v>567</v>
      </c>
      <c r="D124" s="231" t="s">
        <v>2</v>
      </c>
      <c r="E124" s="231">
        <v>1709</v>
      </c>
      <c r="F124" s="274">
        <v>5.3305400000000009</v>
      </c>
      <c r="G124" s="274">
        <v>2.0024939999999996</v>
      </c>
      <c r="H124" s="274">
        <v>4.1152319999999998</v>
      </c>
      <c r="I124" s="274">
        <v>0.18528691709923267</v>
      </c>
      <c r="J124" s="274">
        <v>0</v>
      </c>
      <c r="K124" s="231">
        <v>4</v>
      </c>
      <c r="L124" s="231">
        <v>10687</v>
      </c>
      <c r="M124" s="231">
        <v>10687</v>
      </c>
      <c r="N124" s="231">
        <v>103</v>
      </c>
      <c r="O124" s="231">
        <v>103</v>
      </c>
      <c r="P124" s="231">
        <v>0</v>
      </c>
      <c r="Q124" s="231">
        <v>0</v>
      </c>
      <c r="R124" s="231">
        <v>0</v>
      </c>
      <c r="S124" s="231">
        <v>0</v>
      </c>
      <c r="T124" s="231">
        <v>0</v>
      </c>
      <c r="U124" s="231">
        <v>0</v>
      </c>
      <c r="V124" s="231">
        <v>0</v>
      </c>
      <c r="W124" s="231">
        <v>0</v>
      </c>
      <c r="X124" s="275" t="s">
        <v>436</v>
      </c>
    </row>
    <row r="125" spans="2:24" s="251" customFormat="1" x14ac:dyDescent="0.2">
      <c r="B125" s="231" t="s">
        <v>568</v>
      </c>
      <c r="C125" s="231" t="s">
        <v>567</v>
      </c>
      <c r="D125" s="231" t="s">
        <v>2</v>
      </c>
      <c r="E125" s="231">
        <v>2407</v>
      </c>
      <c r="F125" s="274">
        <v>9.3992900000000006</v>
      </c>
      <c r="G125" s="274">
        <v>1.3165980000000002</v>
      </c>
      <c r="H125" s="274">
        <v>4.7439479999999996</v>
      </c>
      <c r="I125" s="274">
        <v>0.75165294976985764</v>
      </c>
      <c r="J125" s="274">
        <v>8.6607177024867782E-2</v>
      </c>
      <c r="K125" s="231">
        <v>3</v>
      </c>
      <c r="L125" s="231">
        <v>55872</v>
      </c>
      <c r="M125" s="231">
        <v>55872</v>
      </c>
      <c r="N125" s="231">
        <v>1193</v>
      </c>
      <c r="O125" s="231">
        <v>1193</v>
      </c>
      <c r="P125" s="231">
        <v>6</v>
      </c>
      <c r="Q125" s="231">
        <v>21459</v>
      </c>
      <c r="R125" s="231">
        <v>21459</v>
      </c>
      <c r="S125" s="231">
        <v>87</v>
      </c>
      <c r="T125" s="231">
        <v>87</v>
      </c>
      <c r="U125" s="231">
        <v>2</v>
      </c>
      <c r="V125" s="231">
        <v>2224</v>
      </c>
      <c r="W125" s="231">
        <v>2224</v>
      </c>
      <c r="X125" s="275" t="s">
        <v>436</v>
      </c>
    </row>
    <row r="126" spans="2:24" s="251" customFormat="1" x14ac:dyDescent="0.2">
      <c r="B126" s="231" t="s">
        <v>569</v>
      </c>
      <c r="C126" s="231" t="s">
        <v>567</v>
      </c>
      <c r="D126" s="231" t="s">
        <v>2</v>
      </c>
      <c r="E126" s="231">
        <v>1107</v>
      </c>
      <c r="F126" s="274">
        <v>5.0046699999999982</v>
      </c>
      <c r="G126" s="274">
        <v>0.90378999999999998</v>
      </c>
      <c r="H126" s="274">
        <v>3.1816839999999997</v>
      </c>
      <c r="I126" s="274">
        <v>1.7431604249912016</v>
      </c>
      <c r="J126" s="274">
        <v>8.3870485587046739E-2</v>
      </c>
      <c r="K126" s="231">
        <v>3</v>
      </c>
      <c r="L126" s="231">
        <v>81868</v>
      </c>
      <c r="M126" s="231">
        <v>81868</v>
      </c>
      <c r="N126" s="231">
        <v>1882</v>
      </c>
      <c r="O126" s="231">
        <v>1882</v>
      </c>
      <c r="P126" s="231">
        <v>1</v>
      </c>
      <c r="Q126" s="231">
        <v>13130</v>
      </c>
      <c r="R126" s="231">
        <v>13130</v>
      </c>
      <c r="S126" s="231">
        <v>26</v>
      </c>
      <c r="T126" s="231">
        <v>26</v>
      </c>
      <c r="U126" s="231">
        <v>1</v>
      </c>
      <c r="V126" s="231">
        <v>396</v>
      </c>
      <c r="W126" s="231">
        <v>396</v>
      </c>
      <c r="X126" s="275" t="s">
        <v>436</v>
      </c>
    </row>
    <row r="127" spans="2:24" s="251" customFormat="1" x14ac:dyDescent="0.2">
      <c r="B127" s="231" t="s">
        <v>570</v>
      </c>
      <c r="C127" s="231" t="s">
        <v>567</v>
      </c>
      <c r="D127" s="231" t="s">
        <v>2</v>
      </c>
      <c r="E127" s="231">
        <v>1464</v>
      </c>
      <c r="F127" s="274">
        <v>5.4805599999999988</v>
      </c>
      <c r="G127" s="274">
        <v>0.51185000000000003</v>
      </c>
      <c r="H127" s="274">
        <v>3.0483200000000004</v>
      </c>
      <c r="I127" s="274">
        <v>0.47700938968591683</v>
      </c>
      <c r="J127" s="274">
        <v>0.12551077689047624</v>
      </c>
      <c r="K127" s="231">
        <v>1</v>
      </c>
      <c r="L127" s="231">
        <v>39729</v>
      </c>
      <c r="M127" s="231">
        <v>39729</v>
      </c>
      <c r="N127" s="231">
        <v>116</v>
      </c>
      <c r="O127" s="231">
        <v>116</v>
      </c>
      <c r="P127" s="231">
        <v>4</v>
      </c>
      <c r="Q127" s="231">
        <v>34845</v>
      </c>
      <c r="R127" s="231">
        <v>34845</v>
      </c>
      <c r="S127" s="231">
        <v>139</v>
      </c>
      <c r="T127" s="231">
        <v>139</v>
      </c>
      <c r="U127" s="231">
        <v>0</v>
      </c>
      <c r="V127" s="231">
        <v>0</v>
      </c>
      <c r="W127" s="231">
        <v>0</v>
      </c>
      <c r="X127" s="275" t="s">
        <v>436</v>
      </c>
    </row>
    <row r="128" spans="2:24" s="251" customFormat="1" x14ac:dyDescent="0.2">
      <c r="B128" s="231" t="s">
        <v>571</v>
      </c>
      <c r="C128" s="231" t="s">
        <v>567</v>
      </c>
      <c r="D128" s="231" t="s">
        <v>2</v>
      </c>
      <c r="E128" s="231">
        <v>878</v>
      </c>
      <c r="F128" s="274">
        <v>6.4545599999999999</v>
      </c>
      <c r="G128" s="274">
        <v>0.34637000000000007</v>
      </c>
      <c r="H128" s="274">
        <v>2.7815919999999998</v>
      </c>
      <c r="I128" s="274">
        <v>0.22802674623202515</v>
      </c>
      <c r="J128" s="274">
        <v>8.5446314957894162E-2</v>
      </c>
      <c r="K128" s="231">
        <v>2</v>
      </c>
      <c r="L128" s="231">
        <v>11005</v>
      </c>
      <c r="M128" s="231">
        <v>11005</v>
      </c>
      <c r="N128" s="231">
        <v>108</v>
      </c>
      <c r="O128" s="231">
        <v>108</v>
      </c>
      <c r="P128" s="231">
        <v>5</v>
      </c>
      <c r="Q128" s="231">
        <v>13746</v>
      </c>
      <c r="R128" s="231">
        <v>13746</v>
      </c>
      <c r="S128" s="231">
        <v>106</v>
      </c>
      <c r="T128" s="231">
        <v>106</v>
      </c>
      <c r="U128" s="231">
        <v>2</v>
      </c>
      <c r="V128" s="231">
        <v>1746</v>
      </c>
      <c r="W128" s="231">
        <v>1746</v>
      </c>
      <c r="X128" s="275" t="s">
        <v>436</v>
      </c>
    </row>
    <row r="129" spans="2:24" s="251" customFormat="1" x14ac:dyDescent="0.2">
      <c r="B129" s="231" t="s">
        <v>572</v>
      </c>
      <c r="C129" s="231" t="s">
        <v>567</v>
      </c>
      <c r="D129" s="231" t="s">
        <v>2</v>
      </c>
      <c r="E129" s="231">
        <v>743</v>
      </c>
      <c r="F129" s="274">
        <v>1.5097799999999999</v>
      </c>
      <c r="G129" s="274">
        <v>0.52788000000000002</v>
      </c>
      <c r="H129" s="274">
        <v>3.2769439999999999</v>
      </c>
      <c r="I129" s="274">
        <v>3.4236454376402707E-2</v>
      </c>
      <c r="J129" s="274">
        <v>8.8518004730116992E-2</v>
      </c>
      <c r="K129" s="231">
        <v>0</v>
      </c>
      <c r="L129" s="231">
        <v>1082</v>
      </c>
      <c r="M129" s="231">
        <v>1082</v>
      </c>
      <c r="N129" s="231">
        <v>4</v>
      </c>
      <c r="O129" s="231">
        <v>4</v>
      </c>
      <c r="P129" s="231">
        <v>2</v>
      </c>
      <c r="Q129" s="231">
        <v>9325</v>
      </c>
      <c r="R129" s="231">
        <v>9325</v>
      </c>
      <c r="S129" s="231">
        <v>35</v>
      </c>
      <c r="T129" s="231">
        <v>35</v>
      </c>
      <c r="U129" s="231">
        <v>0</v>
      </c>
      <c r="V129" s="231">
        <v>0</v>
      </c>
      <c r="W129" s="231">
        <v>0</v>
      </c>
      <c r="X129" s="275" t="s">
        <v>436</v>
      </c>
    </row>
    <row r="130" spans="2:24" s="251" customFormat="1" x14ac:dyDescent="0.2">
      <c r="B130" s="231" t="s">
        <v>573</v>
      </c>
      <c r="C130" s="231" t="s">
        <v>567</v>
      </c>
      <c r="D130" s="231" t="s">
        <v>2</v>
      </c>
      <c r="E130" s="231">
        <v>552</v>
      </c>
      <c r="F130" s="274">
        <v>2.16675</v>
      </c>
      <c r="G130" s="274">
        <v>0.5780900000000001</v>
      </c>
      <c r="H130" s="274">
        <v>2.819696</v>
      </c>
      <c r="I130" s="274">
        <v>0.62195390885362534</v>
      </c>
      <c r="J130" s="274">
        <v>0.34086218258280698</v>
      </c>
      <c r="K130" s="231">
        <v>1</v>
      </c>
      <c r="L130" s="231">
        <v>18595</v>
      </c>
      <c r="M130" s="231">
        <v>18595</v>
      </c>
      <c r="N130" s="231">
        <v>536</v>
      </c>
      <c r="O130" s="231">
        <v>536</v>
      </c>
      <c r="P130" s="231">
        <v>3</v>
      </c>
      <c r="Q130" s="231">
        <v>33970</v>
      </c>
      <c r="R130" s="231">
        <v>33970</v>
      </c>
      <c r="S130" s="231">
        <v>116</v>
      </c>
      <c r="T130" s="231">
        <v>116</v>
      </c>
      <c r="U130" s="231">
        <v>0</v>
      </c>
      <c r="V130" s="231">
        <v>0</v>
      </c>
      <c r="W130" s="231">
        <v>0</v>
      </c>
      <c r="X130" s="275" t="s">
        <v>436</v>
      </c>
    </row>
    <row r="131" spans="2:24" s="251" customFormat="1" x14ac:dyDescent="0.2">
      <c r="B131" s="231" t="s">
        <v>574</v>
      </c>
      <c r="C131" s="231" t="s">
        <v>575</v>
      </c>
      <c r="D131" s="231" t="s">
        <v>490</v>
      </c>
      <c r="E131" s="231">
        <v>206</v>
      </c>
      <c r="F131" s="274">
        <v>0.31950000000000001</v>
      </c>
      <c r="G131" s="274">
        <v>5.6182400000000001</v>
      </c>
      <c r="H131" s="274">
        <v>0.26672800000000002</v>
      </c>
      <c r="I131" s="274">
        <v>0.41103329132476413</v>
      </c>
      <c r="J131" s="274">
        <v>0.86039557306255854</v>
      </c>
      <c r="K131" s="231">
        <v>2</v>
      </c>
      <c r="L131" s="231">
        <v>20401</v>
      </c>
      <c r="M131" s="231">
        <v>20401</v>
      </c>
      <c r="N131" s="231">
        <v>286</v>
      </c>
      <c r="O131" s="231">
        <v>286</v>
      </c>
      <c r="P131" s="231">
        <v>4</v>
      </c>
      <c r="Q131" s="231">
        <v>142348</v>
      </c>
      <c r="R131" s="231">
        <v>142348</v>
      </c>
      <c r="S131" s="231">
        <v>240</v>
      </c>
      <c r="T131" s="231">
        <v>240</v>
      </c>
      <c r="U131" s="231">
        <v>2</v>
      </c>
      <c r="V131" s="231">
        <v>210</v>
      </c>
      <c r="W131" s="231">
        <v>210</v>
      </c>
      <c r="X131" s="275" t="s">
        <v>444</v>
      </c>
    </row>
    <row r="132" spans="2:24" s="251" customFormat="1" x14ac:dyDescent="0.2">
      <c r="B132" s="231" t="s">
        <v>576</v>
      </c>
      <c r="C132" s="231" t="s">
        <v>575</v>
      </c>
      <c r="D132" s="231" t="s">
        <v>490</v>
      </c>
      <c r="E132" s="231">
        <v>3</v>
      </c>
      <c r="F132" s="274">
        <v>0</v>
      </c>
      <c r="G132" s="274">
        <v>2.84822</v>
      </c>
      <c r="H132" s="274">
        <v>0.49535199999999996</v>
      </c>
      <c r="I132" s="274">
        <v>0.35938260450529802</v>
      </c>
      <c r="J132" s="274">
        <v>0</v>
      </c>
      <c r="K132" s="231">
        <v>2</v>
      </c>
      <c r="L132" s="231">
        <v>299</v>
      </c>
      <c r="M132" s="231">
        <v>299</v>
      </c>
      <c r="N132" s="231">
        <v>5</v>
      </c>
      <c r="O132" s="231">
        <v>5</v>
      </c>
      <c r="P132" s="231">
        <v>0</v>
      </c>
      <c r="Q132" s="231">
        <v>0</v>
      </c>
      <c r="R132" s="231">
        <v>0</v>
      </c>
      <c r="S132" s="231">
        <v>0</v>
      </c>
      <c r="T132" s="231">
        <v>0</v>
      </c>
      <c r="U132" s="231">
        <v>2</v>
      </c>
      <c r="V132" s="231">
        <v>5</v>
      </c>
      <c r="W132" s="231">
        <v>5</v>
      </c>
      <c r="X132" s="275" t="s">
        <v>436</v>
      </c>
    </row>
    <row r="133" spans="2:24" s="251" customFormat="1" x14ac:dyDescent="0.2">
      <c r="B133" s="231" t="s">
        <v>577</v>
      </c>
      <c r="C133" s="231" t="s">
        <v>575</v>
      </c>
      <c r="D133" s="231" t="s">
        <v>490</v>
      </c>
      <c r="E133" s="231">
        <v>2055</v>
      </c>
      <c r="F133" s="274">
        <v>12.25835</v>
      </c>
      <c r="G133" s="274">
        <v>17.303155999999998</v>
      </c>
      <c r="H133" s="274">
        <v>4.534376</v>
      </c>
      <c r="I133" s="274">
        <v>0.63360617568976241</v>
      </c>
      <c r="J133" s="274">
        <v>0.11444115184205444</v>
      </c>
      <c r="K133" s="231">
        <v>4</v>
      </c>
      <c r="L133" s="231">
        <v>39564</v>
      </c>
      <c r="M133" s="231">
        <v>39564</v>
      </c>
      <c r="N133" s="231">
        <v>4297</v>
      </c>
      <c r="O133" s="231">
        <v>4297</v>
      </c>
      <c r="P133" s="231">
        <v>2</v>
      </c>
      <c r="Q133" s="231">
        <v>23820</v>
      </c>
      <c r="R133" s="231">
        <v>23820</v>
      </c>
      <c r="S133" s="231">
        <v>60</v>
      </c>
      <c r="T133" s="231">
        <v>60</v>
      </c>
      <c r="U133" s="231">
        <v>2</v>
      </c>
      <c r="V133" s="231">
        <v>4269</v>
      </c>
      <c r="W133" s="231">
        <v>4269</v>
      </c>
      <c r="X133" s="275" t="s">
        <v>436</v>
      </c>
    </row>
    <row r="134" spans="2:24" s="251" customFormat="1" x14ac:dyDescent="0.2">
      <c r="B134" s="231" t="s">
        <v>578</v>
      </c>
      <c r="C134" s="231" t="s">
        <v>579</v>
      </c>
      <c r="D134" s="231" t="s">
        <v>2</v>
      </c>
      <c r="E134" s="231">
        <v>4237</v>
      </c>
      <c r="F134" s="274">
        <v>16.322109999999999</v>
      </c>
      <c r="G134" s="274">
        <v>4.1810567289999998</v>
      </c>
      <c r="H134" s="274">
        <v>7.735112</v>
      </c>
      <c r="I134" s="274">
        <v>1.1722040077189626</v>
      </c>
      <c r="J134" s="274">
        <v>0.41432028904947843</v>
      </c>
      <c r="K134" s="231">
        <v>10</v>
      </c>
      <c r="L134" s="231">
        <v>105455</v>
      </c>
      <c r="M134" s="231">
        <v>105455</v>
      </c>
      <c r="N134" s="231">
        <v>2637</v>
      </c>
      <c r="O134" s="231">
        <v>2637</v>
      </c>
      <c r="P134" s="231">
        <v>17</v>
      </c>
      <c r="Q134" s="231">
        <v>124245</v>
      </c>
      <c r="R134" s="231">
        <v>124245</v>
      </c>
      <c r="S134" s="231">
        <v>635</v>
      </c>
      <c r="T134" s="231">
        <v>635</v>
      </c>
      <c r="U134" s="231">
        <v>2</v>
      </c>
      <c r="V134" s="231">
        <v>2936</v>
      </c>
      <c r="W134" s="231">
        <v>2936</v>
      </c>
      <c r="X134" s="275" t="s">
        <v>436</v>
      </c>
    </row>
    <row r="135" spans="2:24" s="251" customFormat="1" x14ac:dyDescent="0.2">
      <c r="B135" s="231" t="s">
        <v>580</v>
      </c>
      <c r="C135" s="231" t="s">
        <v>579</v>
      </c>
      <c r="D135" s="231" t="s">
        <v>2</v>
      </c>
      <c r="E135" s="231">
        <v>1329</v>
      </c>
      <c r="F135" s="274">
        <v>9.1598400000000009</v>
      </c>
      <c r="G135" s="274">
        <v>0.78031590799999995</v>
      </c>
      <c r="H135" s="274">
        <v>6.8206160000000002</v>
      </c>
      <c r="I135" s="274">
        <v>1.0745183692593099</v>
      </c>
      <c r="J135" s="274">
        <v>2.7769318947117845E-3</v>
      </c>
      <c r="K135" s="231">
        <v>6</v>
      </c>
      <c r="L135" s="231">
        <v>34825</v>
      </c>
      <c r="M135" s="231">
        <v>34825</v>
      </c>
      <c r="N135" s="231">
        <v>370</v>
      </c>
      <c r="O135" s="231">
        <v>370</v>
      </c>
      <c r="P135" s="231">
        <v>1</v>
      </c>
      <c r="Q135" s="231">
        <v>300</v>
      </c>
      <c r="R135" s="231">
        <v>300</v>
      </c>
      <c r="S135" s="231">
        <v>5</v>
      </c>
      <c r="T135" s="231">
        <v>5</v>
      </c>
      <c r="U135" s="231">
        <v>1</v>
      </c>
      <c r="V135" s="231">
        <v>1323</v>
      </c>
      <c r="W135" s="231">
        <v>1323</v>
      </c>
      <c r="X135" s="275" t="s">
        <v>436</v>
      </c>
    </row>
    <row r="136" spans="2:24" s="251" customFormat="1" x14ac:dyDescent="0.2">
      <c r="B136" s="231" t="s">
        <v>581</v>
      </c>
      <c r="C136" s="231" t="s">
        <v>579</v>
      </c>
      <c r="D136" s="231" t="s">
        <v>2</v>
      </c>
      <c r="E136" s="231">
        <v>4611</v>
      </c>
      <c r="F136" s="274">
        <v>16.358821075439444</v>
      </c>
      <c r="G136" s="274">
        <v>1.1338691959381104</v>
      </c>
      <c r="H136" s="274">
        <v>5.5631839999999997</v>
      </c>
      <c r="I136" s="274">
        <v>8.8140411652239994</v>
      </c>
      <c r="J136" s="274">
        <v>0.44109889313598222</v>
      </c>
      <c r="K136" s="231">
        <v>12</v>
      </c>
      <c r="L136" s="231">
        <v>976167</v>
      </c>
      <c r="M136" s="231">
        <v>976167</v>
      </c>
      <c r="N136" s="231">
        <v>11125</v>
      </c>
      <c r="O136" s="231">
        <v>11125</v>
      </c>
      <c r="P136" s="231">
        <v>13</v>
      </c>
      <c r="Q136" s="231">
        <v>162841</v>
      </c>
      <c r="R136" s="231">
        <v>162841</v>
      </c>
      <c r="S136" s="231">
        <v>564</v>
      </c>
      <c r="T136" s="231">
        <v>564</v>
      </c>
      <c r="U136" s="231">
        <v>7</v>
      </c>
      <c r="V136" s="231">
        <v>16424</v>
      </c>
      <c r="W136" s="231">
        <v>16424</v>
      </c>
      <c r="X136" s="275" t="s">
        <v>436</v>
      </c>
    </row>
    <row r="137" spans="2:24" s="251" customFormat="1" x14ac:dyDescent="0.2">
      <c r="B137" s="231" t="s">
        <v>582</v>
      </c>
      <c r="C137" s="231" t="s">
        <v>579</v>
      </c>
      <c r="D137" s="231" t="s">
        <v>2</v>
      </c>
      <c r="E137" s="231">
        <v>2584</v>
      </c>
      <c r="F137" s="274">
        <v>11.078239999999997</v>
      </c>
      <c r="G137" s="274">
        <v>1.5127574500000003</v>
      </c>
      <c r="H137" s="274">
        <v>4.1152319999999998</v>
      </c>
      <c r="I137" s="274">
        <v>4.5368481044301632</v>
      </c>
      <c r="J137" s="274">
        <v>0.35098737941555985</v>
      </c>
      <c r="K137" s="231">
        <v>6</v>
      </c>
      <c r="L137" s="231">
        <v>484483</v>
      </c>
      <c r="M137" s="231">
        <v>484483</v>
      </c>
      <c r="N137" s="231">
        <v>8198</v>
      </c>
      <c r="O137" s="231">
        <v>8198</v>
      </c>
      <c r="P137" s="231">
        <v>11</v>
      </c>
      <c r="Q137" s="231">
        <v>124938</v>
      </c>
      <c r="R137" s="231">
        <v>124938</v>
      </c>
      <c r="S137" s="231">
        <v>496</v>
      </c>
      <c r="T137" s="231">
        <v>496</v>
      </c>
      <c r="U137" s="231">
        <v>3</v>
      </c>
      <c r="V137" s="231">
        <v>6256</v>
      </c>
      <c r="W137" s="231">
        <v>6256</v>
      </c>
      <c r="X137" s="275" t="s">
        <v>436</v>
      </c>
    </row>
    <row r="138" spans="2:24" s="251" customFormat="1" x14ac:dyDescent="0.2">
      <c r="B138" s="231" t="s">
        <v>583</v>
      </c>
      <c r="C138" s="231" t="s">
        <v>579</v>
      </c>
      <c r="D138" s="231" t="s">
        <v>2</v>
      </c>
      <c r="E138" s="231">
        <v>650</v>
      </c>
      <c r="F138" s="274">
        <v>6.5003499999999965</v>
      </c>
      <c r="G138" s="274">
        <v>1.2557310300000002</v>
      </c>
      <c r="H138" s="274">
        <v>8.4590879999999995</v>
      </c>
      <c r="I138" s="274">
        <v>1.8648720615898806</v>
      </c>
      <c r="J138" s="274">
        <v>0.44523781299057341</v>
      </c>
      <c r="K138" s="231">
        <v>7</v>
      </c>
      <c r="L138" s="231">
        <v>23804</v>
      </c>
      <c r="M138" s="231">
        <v>23804</v>
      </c>
      <c r="N138" s="231">
        <v>130</v>
      </c>
      <c r="O138" s="231">
        <v>130</v>
      </c>
      <c r="P138" s="231">
        <v>4</v>
      </c>
      <c r="Q138" s="231">
        <v>18944</v>
      </c>
      <c r="R138" s="231">
        <v>18944</v>
      </c>
      <c r="S138" s="231">
        <v>58</v>
      </c>
      <c r="T138" s="231">
        <v>58</v>
      </c>
      <c r="U138" s="231">
        <v>3</v>
      </c>
      <c r="V138" s="231">
        <v>1957</v>
      </c>
      <c r="W138" s="231">
        <v>1957</v>
      </c>
      <c r="X138" s="275" t="s">
        <v>436</v>
      </c>
    </row>
    <row r="139" spans="2:24" s="251" customFormat="1" x14ac:dyDescent="0.2">
      <c r="B139" s="231" t="s">
        <v>584</v>
      </c>
      <c r="C139" s="231" t="s">
        <v>579</v>
      </c>
      <c r="D139" s="231" t="s">
        <v>2</v>
      </c>
      <c r="E139" s="231">
        <v>17</v>
      </c>
      <c r="F139" s="274">
        <v>0</v>
      </c>
      <c r="G139" s="274">
        <v>4.4789950000000003</v>
      </c>
      <c r="H139" s="274">
        <v>4.4962720000000003</v>
      </c>
      <c r="I139" s="274">
        <v>0</v>
      </c>
      <c r="J139" s="274">
        <v>0</v>
      </c>
      <c r="K139" s="231">
        <v>0</v>
      </c>
      <c r="L139" s="231">
        <v>0</v>
      </c>
      <c r="M139" s="231">
        <v>0</v>
      </c>
      <c r="N139" s="231">
        <v>0</v>
      </c>
      <c r="O139" s="231">
        <v>0</v>
      </c>
      <c r="P139" s="231">
        <v>0</v>
      </c>
      <c r="Q139" s="231">
        <v>0</v>
      </c>
      <c r="R139" s="231">
        <v>0</v>
      </c>
      <c r="S139" s="231">
        <v>0</v>
      </c>
      <c r="T139" s="231">
        <v>0</v>
      </c>
      <c r="U139" s="231">
        <v>0</v>
      </c>
      <c r="V139" s="231">
        <v>0</v>
      </c>
      <c r="W139" s="231">
        <v>0</v>
      </c>
      <c r="X139" s="275" t="s">
        <v>436</v>
      </c>
    </row>
    <row r="140" spans="2:24" s="251" customFormat="1" x14ac:dyDescent="0.2">
      <c r="B140" s="231" t="s">
        <v>585</v>
      </c>
      <c r="C140" s="231" t="s">
        <v>579</v>
      </c>
      <c r="D140" s="231" t="s">
        <v>2</v>
      </c>
      <c r="E140" s="231">
        <v>392</v>
      </c>
      <c r="F140" s="274">
        <v>0</v>
      </c>
      <c r="G140" s="274">
        <v>3.8416700000000006</v>
      </c>
      <c r="H140" s="274">
        <v>3.2769439999999999</v>
      </c>
      <c r="I140" s="274">
        <v>6.6416417004759243</v>
      </c>
      <c r="J140" s="274">
        <v>0</v>
      </c>
      <c r="K140" s="231">
        <v>2</v>
      </c>
      <c r="L140" s="231">
        <v>80848</v>
      </c>
      <c r="M140" s="231">
        <v>80848</v>
      </c>
      <c r="N140" s="231">
        <v>1583</v>
      </c>
      <c r="O140" s="231">
        <v>1583</v>
      </c>
      <c r="P140" s="231">
        <v>0</v>
      </c>
      <c r="Q140" s="231">
        <v>0</v>
      </c>
      <c r="R140" s="231">
        <v>0</v>
      </c>
      <c r="S140" s="231">
        <v>0</v>
      </c>
      <c r="T140" s="231">
        <v>0</v>
      </c>
      <c r="U140" s="231">
        <v>0</v>
      </c>
      <c r="V140" s="231">
        <v>0</v>
      </c>
      <c r="W140" s="231">
        <v>0</v>
      </c>
      <c r="X140" s="275" t="s">
        <v>436</v>
      </c>
    </row>
    <row r="141" spans="2:24" s="251" customFormat="1" x14ac:dyDescent="0.2">
      <c r="B141" s="231" t="s">
        <v>586</v>
      </c>
      <c r="C141" s="231" t="s">
        <v>579</v>
      </c>
      <c r="D141" s="231" t="s">
        <v>2</v>
      </c>
      <c r="E141" s="231">
        <v>2603</v>
      </c>
      <c r="F141" s="274">
        <v>7.1632699999999989</v>
      </c>
      <c r="G141" s="274">
        <v>4.4856059999999998</v>
      </c>
      <c r="H141" s="274">
        <v>6.7825119999999997</v>
      </c>
      <c r="I141" s="274">
        <v>3.6207186615966891</v>
      </c>
      <c r="J141" s="274">
        <v>6.1778214314623922E-2</v>
      </c>
      <c r="K141" s="231">
        <v>7</v>
      </c>
      <c r="L141" s="231">
        <v>186902</v>
      </c>
      <c r="M141" s="231">
        <v>186902</v>
      </c>
      <c r="N141" s="231">
        <v>2935</v>
      </c>
      <c r="O141" s="231">
        <v>2935</v>
      </c>
      <c r="P141" s="231">
        <v>2</v>
      </c>
      <c r="Q141" s="231">
        <v>10630</v>
      </c>
      <c r="R141" s="231">
        <v>10630</v>
      </c>
      <c r="S141" s="231">
        <v>44</v>
      </c>
      <c r="T141" s="231">
        <v>44</v>
      </c>
      <c r="U141" s="231">
        <v>0</v>
      </c>
      <c r="V141" s="231">
        <v>0</v>
      </c>
      <c r="W141" s="231">
        <v>0</v>
      </c>
      <c r="X141" s="275" t="s">
        <v>436</v>
      </c>
    </row>
    <row r="142" spans="2:24" s="251" customFormat="1" x14ac:dyDescent="0.2">
      <c r="B142" s="231" t="s">
        <v>587</v>
      </c>
      <c r="C142" s="231" t="s">
        <v>579</v>
      </c>
      <c r="D142" s="231" t="s">
        <v>2</v>
      </c>
      <c r="E142" s="231">
        <v>2265</v>
      </c>
      <c r="F142" s="274">
        <v>9.0058999999999987</v>
      </c>
      <c r="G142" s="274">
        <v>2.4302489999999999</v>
      </c>
      <c r="H142" s="274">
        <v>5.3345599999999997</v>
      </c>
      <c r="I142" s="274">
        <v>8.9601563718123944E-2</v>
      </c>
      <c r="J142" s="274">
        <v>9.1042783187512508E-2</v>
      </c>
      <c r="K142" s="231">
        <v>2</v>
      </c>
      <c r="L142" s="231">
        <v>4153</v>
      </c>
      <c r="M142" s="231">
        <v>4153</v>
      </c>
      <c r="N142" s="231">
        <v>25</v>
      </c>
      <c r="O142" s="231">
        <v>25</v>
      </c>
      <c r="P142" s="231">
        <v>2</v>
      </c>
      <c r="Q142" s="231">
        <v>14066</v>
      </c>
      <c r="R142" s="231">
        <v>14066</v>
      </c>
      <c r="S142" s="231">
        <v>65</v>
      </c>
      <c r="T142" s="231">
        <v>65</v>
      </c>
      <c r="U142" s="231">
        <v>0</v>
      </c>
      <c r="V142" s="231">
        <v>0</v>
      </c>
      <c r="W142" s="231">
        <v>0</v>
      </c>
      <c r="X142" s="275" t="s">
        <v>436</v>
      </c>
    </row>
    <row r="143" spans="2:24" s="251" customFormat="1" x14ac:dyDescent="0.2">
      <c r="B143" s="231" t="s">
        <v>588</v>
      </c>
      <c r="C143" s="231" t="s">
        <v>579</v>
      </c>
      <c r="D143" s="231" t="s">
        <v>2</v>
      </c>
      <c r="E143" s="231">
        <v>2088</v>
      </c>
      <c r="F143" s="274">
        <v>8.1194499999999987</v>
      </c>
      <c r="G143" s="274">
        <v>2.322424823</v>
      </c>
      <c r="H143" s="274">
        <v>9.6403119999999998</v>
      </c>
      <c r="I143" s="274">
        <v>16.648643003497419</v>
      </c>
      <c r="J143" s="274">
        <v>1.3742524588965965</v>
      </c>
      <c r="K143" s="231">
        <v>7</v>
      </c>
      <c r="L143" s="231">
        <v>522148</v>
      </c>
      <c r="M143" s="231">
        <v>522148</v>
      </c>
      <c r="N143" s="231">
        <v>6664</v>
      </c>
      <c r="O143" s="231">
        <v>6664</v>
      </c>
      <c r="P143" s="231">
        <v>7</v>
      </c>
      <c r="Q143" s="231">
        <v>143668</v>
      </c>
      <c r="R143" s="231">
        <v>143668</v>
      </c>
      <c r="S143" s="231">
        <v>343</v>
      </c>
      <c r="T143" s="231">
        <v>343</v>
      </c>
      <c r="U143" s="231">
        <v>2</v>
      </c>
      <c r="V143" s="231">
        <v>2097</v>
      </c>
      <c r="W143" s="231">
        <v>2097</v>
      </c>
      <c r="X143" s="275" t="s">
        <v>444</v>
      </c>
    </row>
    <row r="144" spans="2:24" s="251" customFormat="1" x14ac:dyDescent="0.2">
      <c r="B144" s="231" t="s">
        <v>589</v>
      </c>
      <c r="C144" s="231" t="s">
        <v>590</v>
      </c>
      <c r="D144" s="231" t="s">
        <v>2</v>
      </c>
      <c r="E144" s="231">
        <v>1156</v>
      </c>
      <c r="F144" s="274">
        <v>3.70974</v>
      </c>
      <c r="G144" s="274">
        <v>2.0199429599999998</v>
      </c>
      <c r="H144" s="274">
        <v>3.66560497442627</v>
      </c>
      <c r="I144" s="274">
        <v>2.0035155148635801E-3</v>
      </c>
      <c r="J144" s="274">
        <v>5.9381303211619363E-3</v>
      </c>
      <c r="K144" s="231">
        <v>0</v>
      </c>
      <c r="L144" s="231">
        <v>83</v>
      </c>
      <c r="M144" s="231">
        <v>83</v>
      </c>
      <c r="N144" s="231">
        <v>1</v>
      </c>
      <c r="O144" s="231">
        <v>1</v>
      </c>
      <c r="P144" s="231">
        <v>1</v>
      </c>
      <c r="Q144" s="231">
        <v>820</v>
      </c>
      <c r="R144" s="231">
        <v>820</v>
      </c>
      <c r="S144" s="231">
        <v>2</v>
      </c>
      <c r="T144" s="231">
        <v>2</v>
      </c>
      <c r="U144" s="231">
        <v>0</v>
      </c>
      <c r="V144" s="231">
        <v>0</v>
      </c>
      <c r="W144" s="231">
        <v>0</v>
      </c>
      <c r="X144" s="275" t="s">
        <v>436</v>
      </c>
    </row>
    <row r="145" spans="2:24" s="251" customFormat="1" x14ac:dyDescent="0.2">
      <c r="B145" s="231" t="s">
        <v>591</v>
      </c>
      <c r="C145" s="231" t="s">
        <v>590</v>
      </c>
      <c r="D145" s="231" t="s">
        <v>2</v>
      </c>
      <c r="E145" s="231">
        <v>1188</v>
      </c>
      <c r="F145" s="274">
        <v>2.9129699999999996</v>
      </c>
      <c r="G145" s="274">
        <v>0.61310408799999994</v>
      </c>
      <c r="H145" s="274">
        <v>2.2024111709289551</v>
      </c>
      <c r="I145" s="274">
        <v>0.43863267666453887</v>
      </c>
      <c r="J145" s="274">
        <v>0.33689001562139975</v>
      </c>
      <c r="K145" s="231">
        <v>3</v>
      </c>
      <c r="L145" s="231">
        <v>34271</v>
      </c>
      <c r="M145" s="231">
        <v>34271</v>
      </c>
      <c r="N145" s="231">
        <v>849</v>
      </c>
      <c r="O145" s="231">
        <v>849</v>
      </c>
      <c r="P145" s="231">
        <v>5</v>
      </c>
      <c r="Q145" s="231">
        <v>87739</v>
      </c>
      <c r="R145" s="231">
        <v>87739</v>
      </c>
      <c r="S145" s="231">
        <v>225</v>
      </c>
      <c r="T145" s="231">
        <v>225</v>
      </c>
      <c r="U145" s="231">
        <v>1</v>
      </c>
      <c r="V145" s="231">
        <v>382</v>
      </c>
      <c r="W145" s="231">
        <v>382</v>
      </c>
      <c r="X145" s="275" t="s">
        <v>436</v>
      </c>
    </row>
    <row r="146" spans="2:24" s="251" customFormat="1" x14ac:dyDescent="0.2">
      <c r="B146" s="231" t="s">
        <v>592</v>
      </c>
      <c r="C146" s="231" t="s">
        <v>590</v>
      </c>
      <c r="D146" s="231" t="s">
        <v>2</v>
      </c>
      <c r="E146" s="231">
        <v>1113</v>
      </c>
      <c r="F146" s="274">
        <v>3.6075100000000004</v>
      </c>
      <c r="G146" s="274">
        <v>1.1474473309999997</v>
      </c>
      <c r="H146" s="274">
        <v>5.2735939488525387</v>
      </c>
      <c r="I146" s="274">
        <v>1.2799099420037809</v>
      </c>
      <c r="J146" s="274">
        <v>1.5708067360680718</v>
      </c>
      <c r="K146" s="231">
        <v>5</v>
      </c>
      <c r="L146" s="231">
        <v>55537</v>
      </c>
      <c r="M146" s="231">
        <v>55537</v>
      </c>
      <c r="N146" s="231">
        <v>1214</v>
      </c>
      <c r="O146" s="231">
        <v>1214</v>
      </c>
      <c r="P146" s="231">
        <v>7</v>
      </c>
      <c r="Q146" s="231">
        <v>227198</v>
      </c>
      <c r="R146" s="231">
        <v>227198</v>
      </c>
      <c r="S146" s="231">
        <v>620</v>
      </c>
      <c r="T146" s="231">
        <v>620</v>
      </c>
      <c r="U146" s="231">
        <v>1</v>
      </c>
      <c r="V146" s="231">
        <v>1114</v>
      </c>
      <c r="W146" s="231">
        <v>1114</v>
      </c>
      <c r="X146" s="275" t="s">
        <v>436</v>
      </c>
    </row>
    <row r="147" spans="2:24" s="251" customFormat="1" x14ac:dyDescent="0.2">
      <c r="B147" s="231" t="s">
        <v>593</v>
      </c>
      <c r="C147" s="231" t="s">
        <v>590</v>
      </c>
      <c r="D147" s="231" t="s">
        <v>2</v>
      </c>
      <c r="E147" s="231">
        <v>0</v>
      </c>
      <c r="F147" s="274">
        <v>0</v>
      </c>
      <c r="G147" s="274">
        <v>4.7224740000000001E-2</v>
      </c>
      <c r="H147" s="274">
        <v>0</v>
      </c>
      <c r="I147" s="274">
        <v>0</v>
      </c>
      <c r="J147" s="274">
        <v>0</v>
      </c>
      <c r="K147" s="231">
        <v>0</v>
      </c>
      <c r="L147" s="231">
        <v>0</v>
      </c>
      <c r="M147" s="231">
        <v>0</v>
      </c>
      <c r="N147" s="231">
        <v>0</v>
      </c>
      <c r="O147" s="231">
        <v>0</v>
      </c>
      <c r="P147" s="231">
        <v>0</v>
      </c>
      <c r="Q147" s="231">
        <v>0</v>
      </c>
      <c r="R147" s="231">
        <v>0</v>
      </c>
      <c r="S147" s="231">
        <v>0</v>
      </c>
      <c r="T147" s="231">
        <v>0</v>
      </c>
      <c r="U147" s="231">
        <v>0</v>
      </c>
      <c r="V147" s="231">
        <v>0</v>
      </c>
      <c r="W147" s="231">
        <v>0</v>
      </c>
      <c r="X147" s="275" t="s">
        <v>436</v>
      </c>
    </row>
    <row r="148" spans="2:24" s="251" customFormat="1" x14ac:dyDescent="0.2">
      <c r="B148" s="231" t="s">
        <v>594</v>
      </c>
      <c r="C148" s="231" t="s">
        <v>590</v>
      </c>
      <c r="D148" s="231" t="s">
        <v>2</v>
      </c>
      <c r="E148" s="231">
        <v>1172</v>
      </c>
      <c r="F148" s="274">
        <v>3.7256200000000006</v>
      </c>
      <c r="G148" s="274">
        <v>1.1703033519999999</v>
      </c>
      <c r="H148" s="274">
        <v>3.1664423418579104</v>
      </c>
      <c r="I148" s="274">
        <v>6.5085979190151605E-2</v>
      </c>
      <c r="J148" s="274">
        <v>3.6510339232696247E-2</v>
      </c>
      <c r="K148" s="231">
        <v>2</v>
      </c>
      <c r="L148" s="231">
        <v>6070</v>
      </c>
      <c r="M148" s="231">
        <v>6070</v>
      </c>
      <c r="N148" s="231">
        <v>55</v>
      </c>
      <c r="O148" s="231">
        <v>55</v>
      </c>
      <c r="P148" s="231">
        <v>2</v>
      </c>
      <c r="Q148" s="231">
        <v>11350</v>
      </c>
      <c r="R148" s="231">
        <v>11350</v>
      </c>
      <c r="S148" s="231">
        <v>50</v>
      </c>
      <c r="T148" s="231">
        <v>50</v>
      </c>
      <c r="U148" s="231">
        <v>1</v>
      </c>
      <c r="V148" s="231">
        <v>1155</v>
      </c>
      <c r="W148" s="231">
        <v>1155</v>
      </c>
      <c r="X148" s="275" t="s">
        <v>436</v>
      </c>
    </row>
    <row r="149" spans="2:24" s="251" customFormat="1" x14ac:dyDescent="0.2">
      <c r="B149" s="231" t="s">
        <v>595</v>
      </c>
      <c r="C149" s="231" t="s">
        <v>590</v>
      </c>
      <c r="D149" s="231" t="s">
        <v>2</v>
      </c>
      <c r="E149" s="231">
        <v>1446</v>
      </c>
      <c r="F149" s="274">
        <v>5.6108000000000002</v>
      </c>
      <c r="G149" s="274">
        <v>1.263252418</v>
      </c>
      <c r="H149" s="274">
        <v>3.981868</v>
      </c>
      <c r="I149" s="274">
        <v>1.659403027287824</v>
      </c>
      <c r="J149" s="274">
        <v>0.53969208944309455</v>
      </c>
      <c r="K149" s="231">
        <v>1</v>
      </c>
      <c r="L149" s="231">
        <v>104329</v>
      </c>
      <c r="M149" s="231">
        <v>104329</v>
      </c>
      <c r="N149" s="231">
        <v>1443</v>
      </c>
      <c r="O149" s="231">
        <v>1443</v>
      </c>
      <c r="P149" s="231">
        <v>2</v>
      </c>
      <c r="Q149" s="231">
        <v>113104</v>
      </c>
      <c r="R149" s="231">
        <v>113104</v>
      </c>
      <c r="S149" s="231">
        <v>182</v>
      </c>
      <c r="T149" s="231">
        <v>182</v>
      </c>
      <c r="U149" s="231">
        <v>0</v>
      </c>
      <c r="V149" s="231">
        <v>0</v>
      </c>
      <c r="W149" s="231">
        <v>0</v>
      </c>
      <c r="X149" s="275" t="s">
        <v>436</v>
      </c>
    </row>
    <row r="150" spans="2:24" s="251" customFormat="1" x14ac:dyDescent="0.2">
      <c r="B150" s="231" t="s">
        <v>596</v>
      </c>
      <c r="C150" s="231" t="s">
        <v>590</v>
      </c>
      <c r="D150" s="231" t="s">
        <v>2</v>
      </c>
      <c r="E150" s="231">
        <v>1566</v>
      </c>
      <c r="F150" s="274">
        <v>4.3057499999999997</v>
      </c>
      <c r="G150" s="274">
        <v>1.282840875</v>
      </c>
      <c r="H150" s="274">
        <v>3.6998983418579101</v>
      </c>
      <c r="I150" s="274">
        <v>1.2567969169975517</v>
      </c>
      <c r="J150" s="274">
        <v>0.37335303082066829</v>
      </c>
      <c r="K150" s="231">
        <v>4</v>
      </c>
      <c r="L150" s="231">
        <v>80194</v>
      </c>
      <c r="M150" s="231">
        <v>80194</v>
      </c>
      <c r="N150" s="231">
        <v>1774</v>
      </c>
      <c r="O150" s="231">
        <v>1774</v>
      </c>
      <c r="P150" s="231">
        <v>2</v>
      </c>
      <c r="Q150" s="231">
        <v>79410</v>
      </c>
      <c r="R150" s="231">
        <v>79410</v>
      </c>
      <c r="S150" s="231">
        <v>184</v>
      </c>
      <c r="T150" s="231">
        <v>184</v>
      </c>
      <c r="U150" s="231">
        <v>0</v>
      </c>
      <c r="V150" s="231">
        <v>0</v>
      </c>
      <c r="W150" s="231">
        <v>0</v>
      </c>
      <c r="X150" s="275" t="s">
        <v>436</v>
      </c>
    </row>
    <row r="151" spans="2:24" s="251" customFormat="1" x14ac:dyDescent="0.2">
      <c r="B151" s="231" t="s">
        <v>597</v>
      </c>
      <c r="C151" s="231" t="s">
        <v>590</v>
      </c>
      <c r="D151" s="231" t="s">
        <v>2</v>
      </c>
      <c r="E151" s="231">
        <v>721</v>
      </c>
      <c r="F151" s="274">
        <v>3.1880699999999997</v>
      </c>
      <c r="G151" s="274">
        <v>0.42193630100000001</v>
      </c>
      <c r="H151" s="274">
        <v>1.4136584872131348</v>
      </c>
      <c r="I151" s="274">
        <v>3.5606215393614239E-3</v>
      </c>
      <c r="J151" s="274">
        <v>0.14157221775432893</v>
      </c>
      <c r="K151" s="231">
        <v>0</v>
      </c>
      <c r="L151" s="231">
        <v>299</v>
      </c>
      <c r="M151" s="231">
        <v>299</v>
      </c>
      <c r="N151" s="231">
        <v>1</v>
      </c>
      <c r="O151" s="231">
        <v>1</v>
      </c>
      <c r="P151" s="231">
        <v>2</v>
      </c>
      <c r="Q151" s="231">
        <v>39628</v>
      </c>
      <c r="R151" s="231">
        <v>39628</v>
      </c>
      <c r="S151" s="231">
        <v>119</v>
      </c>
      <c r="T151" s="231">
        <v>119</v>
      </c>
      <c r="U151" s="231">
        <v>1</v>
      </c>
      <c r="V151" s="231">
        <v>741</v>
      </c>
      <c r="W151" s="231">
        <v>741</v>
      </c>
      <c r="X151" s="275" t="s">
        <v>436</v>
      </c>
    </row>
    <row r="152" spans="2:24" s="251" customFormat="1" x14ac:dyDescent="0.2">
      <c r="B152" s="231" t="s">
        <v>598</v>
      </c>
      <c r="C152" s="231" t="s">
        <v>590</v>
      </c>
      <c r="D152" s="231" t="s">
        <v>2</v>
      </c>
      <c r="E152" s="231">
        <v>811</v>
      </c>
      <c r="F152" s="274">
        <v>3.5789400000000002</v>
      </c>
      <c r="G152" s="274">
        <v>0.51295394500000002</v>
      </c>
      <c r="H152" s="274">
        <v>2.0157016581420897</v>
      </c>
      <c r="I152" s="274">
        <v>8.55183294601983E-2</v>
      </c>
      <c r="J152" s="274">
        <v>2.3550005758191443E-2</v>
      </c>
      <c r="K152" s="231">
        <v>2</v>
      </c>
      <c r="L152" s="231">
        <v>5861</v>
      </c>
      <c r="M152" s="231">
        <v>5861</v>
      </c>
      <c r="N152" s="231">
        <v>76</v>
      </c>
      <c r="O152" s="231">
        <v>76</v>
      </c>
      <c r="P152" s="231">
        <v>2</v>
      </c>
      <c r="Q152" s="231">
        <v>5380</v>
      </c>
      <c r="R152" s="231">
        <v>5380</v>
      </c>
      <c r="S152" s="231">
        <v>30</v>
      </c>
      <c r="T152" s="231">
        <v>30</v>
      </c>
      <c r="U152" s="231">
        <v>1</v>
      </c>
      <c r="V152" s="231">
        <v>824</v>
      </c>
      <c r="W152" s="231">
        <v>824</v>
      </c>
      <c r="X152" s="275" t="s">
        <v>436</v>
      </c>
    </row>
    <row r="153" spans="2:24" s="251" customFormat="1" x14ac:dyDescent="0.2">
      <c r="B153" s="231" t="s">
        <v>599</v>
      </c>
      <c r="C153" s="231" t="s">
        <v>590</v>
      </c>
      <c r="D153" s="231" t="s">
        <v>2</v>
      </c>
      <c r="E153" s="231">
        <v>1704</v>
      </c>
      <c r="F153" s="274">
        <v>3.44712</v>
      </c>
      <c r="G153" s="274">
        <v>2.6379315390000002</v>
      </c>
      <c r="H153" s="274">
        <v>3.9704369744262693</v>
      </c>
      <c r="I153" s="274">
        <v>0.39478287590071892</v>
      </c>
      <c r="J153" s="274">
        <v>0.12361206665323661</v>
      </c>
      <c r="K153" s="231">
        <v>2</v>
      </c>
      <c r="L153" s="231">
        <v>21069</v>
      </c>
      <c r="M153" s="231">
        <v>21069</v>
      </c>
      <c r="N153" s="231">
        <v>102</v>
      </c>
      <c r="O153" s="231">
        <v>102</v>
      </c>
      <c r="P153" s="231">
        <v>3</v>
      </c>
      <c r="Q153" s="231">
        <v>21990</v>
      </c>
      <c r="R153" s="231">
        <v>21990</v>
      </c>
      <c r="S153" s="231">
        <v>75</v>
      </c>
      <c r="T153" s="231">
        <v>75</v>
      </c>
      <c r="U153" s="231">
        <v>0</v>
      </c>
      <c r="V153" s="231">
        <v>0</v>
      </c>
      <c r="W153" s="231">
        <v>0</v>
      </c>
      <c r="X153" s="275" t="s">
        <v>436</v>
      </c>
    </row>
    <row r="154" spans="2:24" s="251" customFormat="1" x14ac:dyDescent="0.2">
      <c r="B154" s="231" t="s">
        <v>600</v>
      </c>
      <c r="C154" s="231" t="s">
        <v>601</v>
      </c>
      <c r="D154" s="231" t="s">
        <v>2</v>
      </c>
      <c r="E154" s="231">
        <v>2849</v>
      </c>
      <c r="F154" s="274">
        <v>9.706279999999996</v>
      </c>
      <c r="G154" s="274">
        <v>3.2998290100000003</v>
      </c>
      <c r="H154" s="274">
        <v>7.2016559999999998</v>
      </c>
      <c r="I154" s="274">
        <v>7.3570861819676434</v>
      </c>
      <c r="J154" s="274">
        <v>0.37505633826527424</v>
      </c>
      <c r="K154" s="231">
        <v>7</v>
      </c>
      <c r="L154" s="231">
        <v>498200</v>
      </c>
      <c r="M154" s="231">
        <v>498200</v>
      </c>
      <c r="N154" s="231">
        <v>6045</v>
      </c>
      <c r="O154" s="231">
        <v>6045</v>
      </c>
      <c r="P154" s="231">
        <v>6</v>
      </c>
      <c r="Q154" s="231">
        <v>84659</v>
      </c>
      <c r="R154" s="231">
        <v>84659</v>
      </c>
      <c r="S154" s="231">
        <v>265</v>
      </c>
      <c r="T154" s="231">
        <v>265</v>
      </c>
      <c r="U154" s="231">
        <v>4</v>
      </c>
      <c r="V154" s="231">
        <v>10759</v>
      </c>
      <c r="W154" s="231">
        <v>10759</v>
      </c>
      <c r="X154" s="275" t="s">
        <v>436</v>
      </c>
    </row>
    <row r="155" spans="2:24" s="251" customFormat="1" x14ac:dyDescent="0.2">
      <c r="B155" s="231" t="s">
        <v>602</v>
      </c>
      <c r="C155" s="231" t="s">
        <v>601</v>
      </c>
      <c r="D155" s="231" t="s">
        <v>2</v>
      </c>
      <c r="E155" s="231">
        <v>1540</v>
      </c>
      <c r="F155" s="274">
        <v>3.3758600000000003</v>
      </c>
      <c r="G155" s="274">
        <v>1.9538003290000001</v>
      </c>
      <c r="H155" s="274">
        <v>7.2016559999999998</v>
      </c>
      <c r="I155" s="274">
        <v>0.22091038433396307</v>
      </c>
      <c r="J155" s="274">
        <v>0.43256490842354661</v>
      </c>
      <c r="K155" s="231">
        <v>3</v>
      </c>
      <c r="L155" s="231">
        <v>5351</v>
      </c>
      <c r="M155" s="231">
        <v>5351</v>
      </c>
      <c r="N155" s="231">
        <v>42</v>
      </c>
      <c r="O155" s="231">
        <v>42</v>
      </c>
      <c r="P155" s="231">
        <v>5</v>
      </c>
      <c r="Q155" s="231">
        <v>34926</v>
      </c>
      <c r="R155" s="231">
        <v>34926</v>
      </c>
      <c r="S155" s="231">
        <v>150</v>
      </c>
      <c r="T155" s="231">
        <v>150</v>
      </c>
      <c r="U155" s="231">
        <v>1</v>
      </c>
      <c r="V155" s="231">
        <v>1531</v>
      </c>
      <c r="W155" s="231">
        <v>1531</v>
      </c>
      <c r="X155" s="275" t="s">
        <v>436</v>
      </c>
    </row>
    <row r="156" spans="2:24" s="251" customFormat="1" x14ac:dyDescent="0.2">
      <c r="B156" s="231" t="s">
        <v>603</v>
      </c>
      <c r="C156" s="231" t="s">
        <v>601</v>
      </c>
      <c r="D156" s="231" t="s">
        <v>2</v>
      </c>
      <c r="E156" s="231">
        <v>0</v>
      </c>
      <c r="F156" s="274">
        <v>0</v>
      </c>
      <c r="G156" s="274">
        <v>6.6913429999999996E-2</v>
      </c>
      <c r="H156" s="274">
        <v>0</v>
      </c>
      <c r="I156" s="274">
        <v>0</v>
      </c>
      <c r="J156" s="274">
        <v>0</v>
      </c>
      <c r="K156" s="231">
        <v>0</v>
      </c>
      <c r="L156" s="231">
        <v>0</v>
      </c>
      <c r="M156" s="231">
        <v>0</v>
      </c>
      <c r="N156" s="231">
        <v>0</v>
      </c>
      <c r="O156" s="231">
        <v>0</v>
      </c>
      <c r="P156" s="231">
        <v>0</v>
      </c>
      <c r="Q156" s="231">
        <v>0</v>
      </c>
      <c r="R156" s="231">
        <v>0</v>
      </c>
      <c r="S156" s="231">
        <v>0</v>
      </c>
      <c r="T156" s="231">
        <v>0</v>
      </c>
      <c r="U156" s="231">
        <v>0</v>
      </c>
      <c r="V156" s="231">
        <v>0</v>
      </c>
      <c r="W156" s="231">
        <v>0</v>
      </c>
      <c r="X156" s="275" t="s">
        <v>436</v>
      </c>
    </row>
    <row r="157" spans="2:24" s="251" customFormat="1" x14ac:dyDescent="0.2">
      <c r="B157" s="231" t="s">
        <v>604</v>
      </c>
      <c r="C157" s="231" t="s">
        <v>601</v>
      </c>
      <c r="D157" s="231" t="s">
        <v>2</v>
      </c>
      <c r="E157" s="231">
        <v>65</v>
      </c>
      <c r="F157" s="274">
        <v>1.8999899999999998</v>
      </c>
      <c r="G157" s="274">
        <v>0.84121319699999997</v>
      </c>
      <c r="H157" s="274">
        <v>1.9814079999999998</v>
      </c>
      <c r="I157" s="274">
        <v>4.9385861883453082</v>
      </c>
      <c r="J157" s="274">
        <v>1.0489032612414812E-2</v>
      </c>
      <c r="K157" s="231">
        <v>2</v>
      </c>
      <c r="L157" s="231">
        <v>19775</v>
      </c>
      <c r="M157" s="231">
        <v>19775</v>
      </c>
      <c r="N157" s="231">
        <v>96</v>
      </c>
      <c r="O157" s="231">
        <v>96</v>
      </c>
      <c r="P157" s="231">
        <v>1</v>
      </c>
      <c r="Q157" s="231">
        <v>140</v>
      </c>
      <c r="R157" s="231">
        <v>140</v>
      </c>
      <c r="S157" s="231">
        <v>1</v>
      </c>
      <c r="T157" s="231">
        <v>1</v>
      </c>
      <c r="U157" s="231">
        <v>0</v>
      </c>
      <c r="V157" s="231">
        <v>0</v>
      </c>
      <c r="W157" s="231">
        <v>0</v>
      </c>
      <c r="X157" s="275" t="s">
        <v>444</v>
      </c>
    </row>
    <row r="158" spans="2:24" s="251" customFormat="1" x14ac:dyDescent="0.2">
      <c r="B158" s="231" t="s">
        <v>605</v>
      </c>
      <c r="C158" s="231" t="s">
        <v>601</v>
      </c>
      <c r="D158" s="231" t="s">
        <v>2</v>
      </c>
      <c r="E158" s="231">
        <v>3169</v>
      </c>
      <c r="F158" s="274">
        <v>8.275859999999998</v>
      </c>
      <c r="G158" s="274">
        <v>2.3843227899999997</v>
      </c>
      <c r="H158" s="274">
        <v>6.8206160000000002</v>
      </c>
      <c r="I158" s="274">
        <v>2.7230785057018156</v>
      </c>
      <c r="J158" s="274">
        <v>0.11798804436426155</v>
      </c>
      <c r="K158" s="231">
        <v>8</v>
      </c>
      <c r="L158" s="231">
        <v>214388</v>
      </c>
      <c r="M158" s="231">
        <v>214388</v>
      </c>
      <c r="N158" s="231">
        <v>1708</v>
      </c>
      <c r="O158" s="231">
        <v>1708</v>
      </c>
      <c r="P158" s="231">
        <v>3</v>
      </c>
      <c r="Q158" s="231">
        <v>30964</v>
      </c>
      <c r="R158" s="231">
        <v>30964</v>
      </c>
      <c r="S158" s="231">
        <v>205</v>
      </c>
      <c r="T158" s="231">
        <v>205</v>
      </c>
      <c r="U158" s="231">
        <v>4</v>
      </c>
      <c r="V158" s="231">
        <v>6380</v>
      </c>
      <c r="W158" s="231">
        <v>6380</v>
      </c>
      <c r="X158" s="275" t="s">
        <v>436</v>
      </c>
    </row>
    <row r="159" spans="2:24" s="251" customFormat="1" x14ac:dyDescent="0.2">
      <c r="B159" s="231" t="s">
        <v>606</v>
      </c>
      <c r="C159" s="231" t="s">
        <v>601</v>
      </c>
      <c r="D159" s="231" t="s">
        <v>2</v>
      </c>
      <c r="E159" s="231">
        <v>1947</v>
      </c>
      <c r="F159" s="274">
        <v>9.8530000000000015</v>
      </c>
      <c r="G159" s="274">
        <v>3.6336600000000008</v>
      </c>
      <c r="H159" s="274">
        <v>6.4014720000000001</v>
      </c>
      <c r="I159" s="274">
        <v>8.8363156484727181</v>
      </c>
      <c r="J159" s="274">
        <v>2.6348620210038608E-2</v>
      </c>
      <c r="K159" s="231">
        <v>2</v>
      </c>
      <c r="L159" s="231">
        <v>410382</v>
      </c>
      <c r="M159" s="231">
        <v>410382</v>
      </c>
      <c r="N159" s="231">
        <v>2609</v>
      </c>
      <c r="O159" s="231">
        <v>2609</v>
      </c>
      <c r="P159" s="231">
        <v>3</v>
      </c>
      <c r="Q159" s="231">
        <v>4079</v>
      </c>
      <c r="R159" s="231">
        <v>4079</v>
      </c>
      <c r="S159" s="231">
        <v>43</v>
      </c>
      <c r="T159" s="231">
        <v>43</v>
      </c>
      <c r="U159" s="231">
        <v>2</v>
      </c>
      <c r="V159" s="231">
        <v>2548</v>
      </c>
      <c r="W159" s="231">
        <v>2548</v>
      </c>
      <c r="X159" s="275" t="s">
        <v>436</v>
      </c>
    </row>
    <row r="160" spans="2:24" s="251" customFormat="1" x14ac:dyDescent="0.2">
      <c r="B160" s="231" t="s">
        <v>607</v>
      </c>
      <c r="C160" s="231" t="s">
        <v>601</v>
      </c>
      <c r="D160" s="231" t="s">
        <v>2</v>
      </c>
      <c r="E160" s="231">
        <v>215</v>
      </c>
      <c r="F160" s="274">
        <v>2.9121099999999998</v>
      </c>
      <c r="G160" s="274">
        <v>1.6090871710000001</v>
      </c>
      <c r="H160" s="274">
        <v>5.410768</v>
      </c>
      <c r="I160" s="274">
        <v>4.7215266053118092E-2</v>
      </c>
      <c r="J160" s="274">
        <v>0</v>
      </c>
      <c r="K160" s="231">
        <v>0</v>
      </c>
      <c r="L160" s="231">
        <v>954</v>
      </c>
      <c r="M160" s="231">
        <v>954</v>
      </c>
      <c r="N160" s="231">
        <v>5</v>
      </c>
      <c r="O160" s="231">
        <v>5</v>
      </c>
      <c r="P160" s="231">
        <v>0</v>
      </c>
      <c r="Q160" s="231">
        <v>0</v>
      </c>
      <c r="R160" s="231">
        <v>0</v>
      </c>
      <c r="S160" s="231">
        <v>0</v>
      </c>
      <c r="T160" s="231">
        <v>0</v>
      </c>
      <c r="U160" s="231">
        <v>0</v>
      </c>
      <c r="V160" s="231">
        <v>0</v>
      </c>
      <c r="W160" s="231">
        <v>0</v>
      </c>
      <c r="X160" s="275" t="s">
        <v>436</v>
      </c>
    </row>
    <row r="161" spans="2:24" s="251" customFormat="1" x14ac:dyDescent="0.2">
      <c r="B161" s="231" t="s">
        <v>608</v>
      </c>
      <c r="C161" s="231" t="s">
        <v>601</v>
      </c>
      <c r="D161" s="231" t="s">
        <v>2</v>
      </c>
      <c r="E161" s="231">
        <v>2624</v>
      </c>
      <c r="F161" s="274">
        <v>6.85724</v>
      </c>
      <c r="G161" s="274">
        <v>2.7180791100000006</v>
      </c>
      <c r="H161" s="274">
        <v>6.8968240000000005</v>
      </c>
      <c r="I161" s="274">
        <v>0.56140187711745659</v>
      </c>
      <c r="J161" s="274">
        <v>1.4880037805044832E-2</v>
      </c>
      <c r="K161" s="231">
        <v>6</v>
      </c>
      <c r="L161" s="231">
        <v>30130</v>
      </c>
      <c r="M161" s="231">
        <v>30130</v>
      </c>
      <c r="N161" s="231">
        <v>218</v>
      </c>
      <c r="O161" s="231">
        <v>218</v>
      </c>
      <c r="P161" s="231">
        <v>3</v>
      </c>
      <c r="Q161" s="231">
        <v>2662</v>
      </c>
      <c r="R161" s="231">
        <v>2662</v>
      </c>
      <c r="S161" s="231">
        <v>48</v>
      </c>
      <c r="T161" s="231">
        <v>48</v>
      </c>
      <c r="U161" s="231">
        <v>1</v>
      </c>
      <c r="V161" s="231">
        <v>828</v>
      </c>
      <c r="W161" s="231">
        <v>828</v>
      </c>
      <c r="X161" s="275" t="s">
        <v>436</v>
      </c>
    </row>
    <row r="162" spans="2:24" s="251" customFormat="1" x14ac:dyDescent="0.2">
      <c r="B162" s="231" t="s">
        <v>609</v>
      </c>
      <c r="C162" s="231" t="s">
        <v>610</v>
      </c>
      <c r="D162" s="231" t="s">
        <v>2</v>
      </c>
      <c r="E162" s="231">
        <v>2</v>
      </c>
      <c r="F162" s="274">
        <v>1.7870999999999997</v>
      </c>
      <c r="G162" s="274">
        <v>0.25609497999999997</v>
      </c>
      <c r="H162" s="274">
        <v>1.9570214051147459</v>
      </c>
      <c r="I162" s="274">
        <v>0.15442178913061905</v>
      </c>
      <c r="J162" s="274">
        <v>2.6878943171972907</v>
      </c>
      <c r="K162" s="231">
        <v>3</v>
      </c>
      <c r="L162" s="231">
        <v>97</v>
      </c>
      <c r="M162" s="231">
        <v>97</v>
      </c>
      <c r="N162" s="231">
        <v>4</v>
      </c>
      <c r="O162" s="231">
        <v>4</v>
      </c>
      <c r="P162" s="231">
        <v>4</v>
      </c>
      <c r="Q162" s="231">
        <v>5628</v>
      </c>
      <c r="R162" s="231">
        <v>5628</v>
      </c>
      <c r="S162" s="231">
        <v>8</v>
      </c>
      <c r="T162" s="231">
        <v>8</v>
      </c>
      <c r="U162" s="231">
        <v>0</v>
      </c>
      <c r="V162" s="231">
        <v>0</v>
      </c>
      <c r="W162" s="231">
        <v>0</v>
      </c>
      <c r="X162" s="275" t="s">
        <v>444</v>
      </c>
    </row>
    <row r="163" spans="2:24" s="251" customFormat="1" x14ac:dyDescent="0.2">
      <c r="B163" s="231" t="s">
        <v>611</v>
      </c>
      <c r="C163" s="231" t="s">
        <v>610</v>
      </c>
      <c r="D163" s="231" t="s">
        <v>2</v>
      </c>
      <c r="E163" s="231">
        <v>101</v>
      </c>
      <c r="F163" s="274">
        <v>1.3194300000000001</v>
      </c>
      <c r="G163" s="274">
        <v>0.20399506999999997</v>
      </c>
      <c r="H163" s="274">
        <v>0.30406992434385599</v>
      </c>
      <c r="I163" s="274">
        <v>0.49510463047451431</v>
      </c>
      <c r="J163" s="274">
        <v>6.497897182215287E-2</v>
      </c>
      <c r="K163" s="231">
        <v>3</v>
      </c>
      <c r="L163" s="231">
        <v>29085</v>
      </c>
      <c r="M163" s="231">
        <v>29085</v>
      </c>
      <c r="N163" s="231">
        <v>304</v>
      </c>
      <c r="O163" s="231">
        <v>304</v>
      </c>
      <c r="P163" s="231">
        <v>9</v>
      </c>
      <c r="Q163" s="231">
        <v>12724</v>
      </c>
      <c r="R163" s="231">
        <v>12724</v>
      </c>
      <c r="S163" s="231">
        <v>889</v>
      </c>
      <c r="T163" s="231">
        <v>889</v>
      </c>
      <c r="U163" s="231">
        <v>0</v>
      </c>
      <c r="V163" s="231">
        <v>0</v>
      </c>
      <c r="W163" s="231">
        <v>0</v>
      </c>
      <c r="X163" s="275" t="s">
        <v>444</v>
      </c>
    </row>
    <row r="164" spans="2:24" s="251" customFormat="1" x14ac:dyDescent="0.2">
      <c r="B164" s="231" t="s">
        <v>612</v>
      </c>
      <c r="C164" s="231" t="s">
        <v>610</v>
      </c>
      <c r="D164" s="231" t="s">
        <v>2</v>
      </c>
      <c r="E164" s="231">
        <v>0</v>
      </c>
      <c r="F164" s="274">
        <v>0.12690000000000001</v>
      </c>
      <c r="G164" s="274">
        <v>4.0938000000000002E-2</v>
      </c>
      <c r="H164" s="274">
        <v>0</v>
      </c>
      <c r="I164" s="274">
        <v>0</v>
      </c>
      <c r="J164" s="274">
        <v>0</v>
      </c>
      <c r="K164" s="231">
        <v>0</v>
      </c>
      <c r="L164" s="231">
        <v>0</v>
      </c>
      <c r="M164" s="231">
        <v>0</v>
      </c>
      <c r="N164" s="231">
        <v>0</v>
      </c>
      <c r="O164" s="231">
        <v>0</v>
      </c>
      <c r="P164" s="231">
        <v>0</v>
      </c>
      <c r="Q164" s="231">
        <v>0</v>
      </c>
      <c r="R164" s="231">
        <v>0</v>
      </c>
      <c r="S164" s="231">
        <v>0</v>
      </c>
      <c r="T164" s="231">
        <v>0</v>
      </c>
      <c r="U164" s="231">
        <v>0</v>
      </c>
      <c r="V164" s="231">
        <v>0</v>
      </c>
      <c r="W164" s="231">
        <v>0</v>
      </c>
      <c r="X164" s="275" t="s">
        <v>436</v>
      </c>
    </row>
    <row r="165" spans="2:24" s="251" customFormat="1" x14ac:dyDescent="0.2">
      <c r="B165" s="231" t="s">
        <v>613</v>
      </c>
      <c r="C165" s="231" t="s">
        <v>610</v>
      </c>
      <c r="D165" s="231" t="s">
        <v>2</v>
      </c>
      <c r="E165" s="231">
        <v>809</v>
      </c>
      <c r="F165" s="274">
        <v>2.7827000000000002</v>
      </c>
      <c r="G165" s="274">
        <v>1.6068785550000002</v>
      </c>
      <c r="H165" s="274">
        <v>0.92821349232788075</v>
      </c>
      <c r="I165" s="274">
        <v>9.0028529595455181E-2</v>
      </c>
      <c r="J165" s="274">
        <v>4.2981872178430053E-2</v>
      </c>
      <c r="K165" s="231">
        <v>1</v>
      </c>
      <c r="L165" s="231">
        <v>12536</v>
      </c>
      <c r="M165" s="231">
        <v>12536</v>
      </c>
      <c r="N165" s="231">
        <v>53</v>
      </c>
      <c r="O165" s="231">
        <v>53</v>
      </c>
      <c r="P165" s="231">
        <v>1</v>
      </c>
      <c r="Q165" s="231">
        <v>19950</v>
      </c>
      <c r="R165" s="231">
        <v>19950</v>
      </c>
      <c r="S165" s="231">
        <v>105</v>
      </c>
      <c r="T165" s="231">
        <v>105</v>
      </c>
      <c r="U165" s="231">
        <v>0</v>
      </c>
      <c r="V165" s="231">
        <v>0</v>
      </c>
      <c r="W165" s="231">
        <v>0</v>
      </c>
      <c r="X165" s="275" t="s">
        <v>436</v>
      </c>
    </row>
    <row r="166" spans="2:24" s="251" customFormat="1" x14ac:dyDescent="0.2">
      <c r="B166" s="231" t="s">
        <v>614</v>
      </c>
      <c r="C166" s="231" t="s">
        <v>610</v>
      </c>
      <c r="D166" s="231" t="s">
        <v>2</v>
      </c>
      <c r="E166" s="231">
        <v>80</v>
      </c>
      <c r="F166" s="274">
        <v>0.22830999999999996</v>
      </c>
      <c r="G166" s="274">
        <v>0.15281999999999998</v>
      </c>
      <c r="H166" s="274">
        <v>0.24691392436065673</v>
      </c>
      <c r="I166" s="274">
        <v>0</v>
      </c>
      <c r="J166" s="274">
        <v>0.14068083072801557</v>
      </c>
      <c r="K166" s="231">
        <v>0</v>
      </c>
      <c r="L166" s="231">
        <v>0</v>
      </c>
      <c r="M166" s="231">
        <v>0</v>
      </c>
      <c r="N166" s="231">
        <v>0</v>
      </c>
      <c r="O166" s="231">
        <v>0</v>
      </c>
      <c r="P166" s="231">
        <v>1</v>
      </c>
      <c r="Q166" s="231">
        <v>37499</v>
      </c>
      <c r="R166" s="231">
        <v>37499</v>
      </c>
      <c r="S166" s="231">
        <v>77</v>
      </c>
      <c r="T166" s="231">
        <v>77</v>
      </c>
      <c r="U166" s="231">
        <v>0</v>
      </c>
      <c r="V166" s="231">
        <v>0</v>
      </c>
      <c r="W166" s="231">
        <v>0</v>
      </c>
      <c r="X166" s="275" t="s">
        <v>444</v>
      </c>
    </row>
    <row r="167" spans="2:24" s="251" customFormat="1" x14ac:dyDescent="0.2">
      <c r="B167" s="231" t="s">
        <v>615</v>
      </c>
      <c r="C167" s="231" t="s">
        <v>610</v>
      </c>
      <c r="D167" s="231" t="s">
        <v>2</v>
      </c>
      <c r="E167" s="231">
        <v>651</v>
      </c>
      <c r="F167" s="274">
        <v>1.82172</v>
      </c>
      <c r="G167" s="274">
        <v>0.81006999999999996</v>
      </c>
      <c r="H167" s="274">
        <v>2.9149559999999997</v>
      </c>
      <c r="I167" s="274">
        <v>8.2254077865862973E-2</v>
      </c>
      <c r="J167" s="274">
        <v>0</v>
      </c>
      <c r="K167" s="231">
        <v>3</v>
      </c>
      <c r="L167" s="231">
        <v>3214</v>
      </c>
      <c r="M167" s="231">
        <v>3214</v>
      </c>
      <c r="N167" s="231">
        <v>23</v>
      </c>
      <c r="O167" s="231">
        <v>23</v>
      </c>
      <c r="P167" s="231">
        <v>0</v>
      </c>
      <c r="Q167" s="231">
        <v>0</v>
      </c>
      <c r="R167" s="231">
        <v>0</v>
      </c>
      <c r="S167" s="231">
        <v>0</v>
      </c>
      <c r="T167" s="231">
        <v>0</v>
      </c>
      <c r="U167" s="231">
        <v>0</v>
      </c>
      <c r="V167" s="231">
        <v>0</v>
      </c>
      <c r="W167" s="231">
        <v>0</v>
      </c>
      <c r="X167" s="275" t="s">
        <v>436</v>
      </c>
    </row>
    <row r="168" spans="2:24" s="251" customFormat="1" x14ac:dyDescent="0.2">
      <c r="B168" s="231" t="s">
        <v>616</v>
      </c>
      <c r="C168" s="231" t="s">
        <v>610</v>
      </c>
      <c r="D168" s="231" t="s">
        <v>2</v>
      </c>
      <c r="E168" s="231">
        <v>859</v>
      </c>
      <c r="F168" s="274">
        <v>2.8298299999999994</v>
      </c>
      <c r="G168" s="274">
        <v>0.13477257999999998</v>
      </c>
      <c r="H168" s="274">
        <v>2.0781921948852538</v>
      </c>
      <c r="I168" s="274">
        <v>6.2076577790958654E-2</v>
      </c>
      <c r="J168" s="274">
        <v>0.18782957087805274</v>
      </c>
      <c r="K168" s="231">
        <v>1</v>
      </c>
      <c r="L168" s="231">
        <v>4307</v>
      </c>
      <c r="M168" s="231">
        <v>4307</v>
      </c>
      <c r="N168" s="231">
        <v>90</v>
      </c>
      <c r="O168" s="231">
        <v>90</v>
      </c>
      <c r="P168" s="231">
        <v>2</v>
      </c>
      <c r="Q168" s="231">
        <v>43440</v>
      </c>
      <c r="R168" s="231">
        <v>43440</v>
      </c>
      <c r="S168" s="231">
        <v>106</v>
      </c>
      <c r="T168" s="231">
        <v>106</v>
      </c>
      <c r="U168" s="231">
        <v>0</v>
      </c>
      <c r="V168" s="231">
        <v>0</v>
      </c>
      <c r="W168" s="231">
        <v>0</v>
      </c>
      <c r="X168" s="275" t="s">
        <v>436</v>
      </c>
    </row>
    <row r="169" spans="2:24" s="251" customFormat="1" x14ac:dyDescent="0.2">
      <c r="B169" s="231" t="s">
        <v>617</v>
      </c>
      <c r="C169" s="231" t="s">
        <v>610</v>
      </c>
      <c r="D169" s="231" t="s">
        <v>2</v>
      </c>
      <c r="E169" s="231">
        <v>301</v>
      </c>
      <c r="F169" s="274">
        <v>0.32034000000000001</v>
      </c>
      <c r="G169" s="274">
        <v>0.20318200000000003</v>
      </c>
      <c r="H169" s="274">
        <v>0.92364099488525375</v>
      </c>
      <c r="I169" s="274">
        <v>4.6235633836772616E-3</v>
      </c>
      <c r="J169" s="274">
        <v>7.3074855429825971E-3</v>
      </c>
      <c r="K169" s="231">
        <v>0</v>
      </c>
      <c r="L169" s="231">
        <v>205</v>
      </c>
      <c r="M169" s="231">
        <v>205</v>
      </c>
      <c r="N169" s="231">
        <v>2</v>
      </c>
      <c r="O169" s="231">
        <v>2</v>
      </c>
      <c r="P169" s="231">
        <v>1</v>
      </c>
      <c r="Q169" s="231">
        <v>1080</v>
      </c>
      <c r="R169" s="231">
        <v>1080</v>
      </c>
      <c r="S169" s="231">
        <v>4</v>
      </c>
      <c r="T169" s="231">
        <v>4</v>
      </c>
      <c r="U169" s="231">
        <v>0</v>
      </c>
      <c r="V169" s="231">
        <v>0</v>
      </c>
      <c r="W169" s="231">
        <v>0</v>
      </c>
      <c r="X169" s="275" t="s">
        <v>436</v>
      </c>
    </row>
    <row r="170" spans="2:24" s="251" customFormat="1" x14ac:dyDescent="0.2">
      <c r="B170" s="231" t="s">
        <v>618</v>
      </c>
      <c r="C170" s="231" t="s">
        <v>610</v>
      </c>
      <c r="D170" s="231" t="s">
        <v>2</v>
      </c>
      <c r="E170" s="231">
        <v>746</v>
      </c>
      <c r="F170" s="274">
        <v>2.1319699999999999</v>
      </c>
      <c r="G170" s="274">
        <v>0.63694046699999995</v>
      </c>
      <c r="H170" s="274">
        <v>2.620031005114746</v>
      </c>
      <c r="I170" s="274">
        <v>1.5853544018365129</v>
      </c>
      <c r="J170" s="274">
        <v>0</v>
      </c>
      <c r="K170" s="231">
        <v>3</v>
      </c>
      <c r="L170" s="231">
        <v>69346</v>
      </c>
      <c r="M170" s="231">
        <v>69346</v>
      </c>
      <c r="N170" s="231">
        <v>831</v>
      </c>
      <c r="O170" s="231">
        <v>831</v>
      </c>
      <c r="P170" s="231">
        <v>0</v>
      </c>
      <c r="Q170" s="231">
        <v>0</v>
      </c>
      <c r="R170" s="231">
        <v>0</v>
      </c>
      <c r="S170" s="231">
        <v>0</v>
      </c>
      <c r="T170" s="231">
        <v>0</v>
      </c>
      <c r="U170" s="231">
        <v>0</v>
      </c>
      <c r="V170" s="231">
        <v>0</v>
      </c>
      <c r="W170" s="231">
        <v>0</v>
      </c>
      <c r="X170" s="275" t="s">
        <v>436</v>
      </c>
    </row>
    <row r="171" spans="2:24" s="251" customFormat="1" x14ac:dyDescent="0.2">
      <c r="B171" s="231" t="s">
        <v>619</v>
      </c>
      <c r="C171" s="231" t="s">
        <v>620</v>
      </c>
      <c r="D171" s="231" t="s">
        <v>2</v>
      </c>
      <c r="E171" s="231">
        <v>472</v>
      </c>
      <c r="F171" s="274">
        <v>2.6135199999999994</v>
      </c>
      <c r="G171" s="274">
        <v>1.6468220000000002</v>
      </c>
      <c r="H171" s="274">
        <v>2.210032</v>
      </c>
      <c r="I171" s="274">
        <v>1.4733037333585843</v>
      </c>
      <c r="J171" s="274">
        <v>0.25032040642377534</v>
      </c>
      <c r="K171" s="231">
        <v>2</v>
      </c>
      <c r="L171" s="231">
        <v>49761</v>
      </c>
      <c r="M171" s="231">
        <v>49761</v>
      </c>
      <c r="N171" s="231">
        <v>574</v>
      </c>
      <c r="O171" s="231">
        <v>574</v>
      </c>
      <c r="P171" s="231">
        <v>1</v>
      </c>
      <c r="Q171" s="231">
        <v>28182</v>
      </c>
      <c r="R171" s="231">
        <v>28182</v>
      </c>
      <c r="S171" s="231">
        <v>66</v>
      </c>
      <c r="T171" s="231">
        <v>66</v>
      </c>
      <c r="U171" s="231">
        <v>0</v>
      </c>
      <c r="V171" s="231">
        <v>0</v>
      </c>
      <c r="W171" s="231">
        <v>0</v>
      </c>
      <c r="X171" s="275" t="s">
        <v>436</v>
      </c>
    </row>
    <row r="172" spans="2:24" s="251" customFormat="1" x14ac:dyDescent="0.2">
      <c r="B172" s="231" t="s">
        <v>621</v>
      </c>
      <c r="C172" s="231" t="s">
        <v>620</v>
      </c>
      <c r="D172" s="231" t="s">
        <v>2</v>
      </c>
      <c r="E172" s="231">
        <v>3241</v>
      </c>
      <c r="F172" s="274">
        <v>10.054730000000001</v>
      </c>
      <c r="G172" s="274">
        <v>0.52653700000000003</v>
      </c>
      <c r="H172" s="274">
        <v>4.4581679999999997</v>
      </c>
      <c r="I172" s="274">
        <v>1.3337153478913204</v>
      </c>
      <c r="J172" s="274">
        <v>0.23472462815714268</v>
      </c>
      <c r="K172" s="231">
        <v>3</v>
      </c>
      <c r="L172" s="231">
        <v>151881</v>
      </c>
      <c r="M172" s="231">
        <v>151881</v>
      </c>
      <c r="N172" s="231">
        <v>3540</v>
      </c>
      <c r="O172" s="231">
        <v>3540</v>
      </c>
      <c r="P172" s="231">
        <v>3</v>
      </c>
      <c r="Q172" s="231">
        <v>89100</v>
      </c>
      <c r="R172" s="231">
        <v>89100</v>
      </c>
      <c r="S172" s="231">
        <v>262</v>
      </c>
      <c r="T172" s="231">
        <v>262</v>
      </c>
      <c r="U172" s="231">
        <v>0</v>
      </c>
      <c r="V172" s="231">
        <v>0</v>
      </c>
      <c r="W172" s="231">
        <v>0</v>
      </c>
      <c r="X172" s="275" t="s">
        <v>436</v>
      </c>
    </row>
    <row r="173" spans="2:24" s="251" customFormat="1" x14ac:dyDescent="0.2">
      <c r="B173" s="231" t="s">
        <v>622</v>
      </c>
      <c r="C173" s="231" t="s">
        <v>620</v>
      </c>
      <c r="D173" s="231" t="s">
        <v>2</v>
      </c>
      <c r="E173" s="231">
        <v>2816</v>
      </c>
      <c r="F173" s="274">
        <v>10.038019999999998</v>
      </c>
      <c r="G173" s="274">
        <v>0.93406999999999996</v>
      </c>
      <c r="H173" s="274">
        <v>4.6867920000000005</v>
      </c>
      <c r="I173" s="274">
        <v>6.2412145958085433E-2</v>
      </c>
      <c r="J173" s="274">
        <v>3.5973533152165754E-2</v>
      </c>
      <c r="K173" s="231">
        <v>1</v>
      </c>
      <c r="L173" s="231">
        <v>6454</v>
      </c>
      <c r="M173" s="231">
        <v>6454</v>
      </c>
      <c r="N173" s="231">
        <v>56</v>
      </c>
      <c r="O173" s="231">
        <v>56</v>
      </c>
      <c r="P173" s="231">
        <v>2</v>
      </c>
      <c r="Q173" s="231">
        <v>12400</v>
      </c>
      <c r="R173" s="231">
        <v>12400</v>
      </c>
      <c r="S173" s="231">
        <v>55</v>
      </c>
      <c r="T173" s="231">
        <v>55</v>
      </c>
      <c r="U173" s="231">
        <v>0</v>
      </c>
      <c r="V173" s="231">
        <v>0</v>
      </c>
      <c r="W173" s="231">
        <v>0</v>
      </c>
      <c r="X173" s="275" t="s">
        <v>436</v>
      </c>
    </row>
    <row r="174" spans="2:24" s="251" customFormat="1" x14ac:dyDescent="0.2">
      <c r="B174" s="231" t="s">
        <v>623</v>
      </c>
      <c r="C174" s="231" t="s">
        <v>620</v>
      </c>
      <c r="D174" s="231" t="s">
        <v>2</v>
      </c>
      <c r="E174" s="231">
        <v>1818</v>
      </c>
      <c r="F174" s="274">
        <v>5.0795399999999997</v>
      </c>
      <c r="G174" s="274">
        <v>0.42682000000000003</v>
      </c>
      <c r="H174" s="274">
        <v>3.14358</v>
      </c>
      <c r="I174" s="274">
        <v>0.26141329213859332</v>
      </c>
      <c r="J174" s="274">
        <v>2.3377407717100868E-2</v>
      </c>
      <c r="K174" s="231">
        <v>3</v>
      </c>
      <c r="L174" s="231">
        <v>27173</v>
      </c>
      <c r="M174" s="231">
        <v>27173</v>
      </c>
      <c r="N174" s="231">
        <v>307</v>
      </c>
      <c r="O174" s="231">
        <v>307</v>
      </c>
      <c r="P174" s="231">
        <v>1</v>
      </c>
      <c r="Q174" s="231">
        <v>8100</v>
      </c>
      <c r="R174" s="231">
        <v>8100</v>
      </c>
      <c r="S174" s="231">
        <v>27</v>
      </c>
      <c r="T174" s="231">
        <v>27</v>
      </c>
      <c r="U174" s="231">
        <v>1</v>
      </c>
      <c r="V174" s="231">
        <v>1773</v>
      </c>
      <c r="W174" s="231">
        <v>1773</v>
      </c>
      <c r="X174" s="275" t="s">
        <v>436</v>
      </c>
    </row>
    <row r="175" spans="2:24" s="251" customFormat="1" x14ac:dyDescent="0.2">
      <c r="B175" s="231" t="s">
        <v>624</v>
      </c>
      <c r="C175" s="231" t="s">
        <v>620</v>
      </c>
      <c r="D175" s="231" t="s">
        <v>2</v>
      </c>
      <c r="E175" s="231">
        <v>1278</v>
      </c>
      <c r="F175" s="274">
        <v>5.5988000000000007</v>
      </c>
      <c r="G175" s="274">
        <v>0.180511</v>
      </c>
      <c r="H175" s="274">
        <v>2.1147719999999999</v>
      </c>
      <c r="I175" s="274">
        <v>9.7465737399309634E-3</v>
      </c>
      <c r="J175" s="274">
        <v>0</v>
      </c>
      <c r="K175" s="231">
        <v>0</v>
      </c>
      <c r="L175" s="231">
        <v>876</v>
      </c>
      <c r="M175" s="231">
        <v>876</v>
      </c>
      <c r="N175" s="231">
        <v>8</v>
      </c>
      <c r="O175" s="231">
        <v>8</v>
      </c>
      <c r="P175" s="231">
        <v>0</v>
      </c>
      <c r="Q175" s="231">
        <v>0</v>
      </c>
      <c r="R175" s="231">
        <v>0</v>
      </c>
      <c r="S175" s="231">
        <v>0</v>
      </c>
      <c r="T175" s="231">
        <v>0</v>
      </c>
      <c r="U175" s="231">
        <v>0</v>
      </c>
      <c r="V175" s="231">
        <v>0</v>
      </c>
      <c r="W175" s="231">
        <v>0</v>
      </c>
      <c r="X175" s="275" t="s">
        <v>436</v>
      </c>
    </row>
    <row r="176" spans="2:24" s="251" customFormat="1" x14ac:dyDescent="0.2">
      <c r="B176" s="231" t="s">
        <v>625</v>
      </c>
      <c r="C176" s="231" t="s">
        <v>620</v>
      </c>
      <c r="D176" s="231" t="s">
        <v>2</v>
      </c>
      <c r="E176" s="231">
        <v>2624</v>
      </c>
      <c r="F176" s="274">
        <v>9.8630599999999991</v>
      </c>
      <c r="G176" s="274">
        <v>0.42803599999999997</v>
      </c>
      <c r="H176" s="274">
        <v>4.9344679999999999</v>
      </c>
      <c r="I176" s="274">
        <v>5.0846393692846839</v>
      </c>
      <c r="J176" s="274">
        <v>0.12943156867620698</v>
      </c>
      <c r="K176" s="231">
        <v>8</v>
      </c>
      <c r="L176" s="231">
        <v>512343</v>
      </c>
      <c r="M176" s="231">
        <v>512343</v>
      </c>
      <c r="N176" s="231">
        <v>11273</v>
      </c>
      <c r="O176" s="231">
        <v>11273</v>
      </c>
      <c r="P176" s="231">
        <v>3</v>
      </c>
      <c r="Q176" s="231">
        <v>43473</v>
      </c>
      <c r="R176" s="231">
        <v>43473</v>
      </c>
      <c r="S176" s="231">
        <v>175</v>
      </c>
      <c r="T176" s="231">
        <v>175</v>
      </c>
      <c r="U176" s="231">
        <v>0</v>
      </c>
      <c r="V176" s="231">
        <v>0</v>
      </c>
      <c r="W176" s="231">
        <v>0</v>
      </c>
      <c r="X176" s="275" t="s">
        <v>436</v>
      </c>
    </row>
    <row r="177" spans="2:24" s="251" customFormat="1" x14ac:dyDescent="0.2">
      <c r="B177" s="231" t="s">
        <v>626</v>
      </c>
      <c r="C177" s="231" t="s">
        <v>620</v>
      </c>
      <c r="D177" s="231" t="s">
        <v>2</v>
      </c>
      <c r="E177" s="231">
        <v>2474</v>
      </c>
      <c r="F177" s="274">
        <v>8.0146499999999978</v>
      </c>
      <c r="G177" s="274">
        <v>0.184582</v>
      </c>
      <c r="H177" s="274">
        <v>4.4391160000000003</v>
      </c>
      <c r="I177" s="274">
        <v>0.13748059238649071</v>
      </c>
      <c r="J177" s="274">
        <v>1.3198018368377017E-2</v>
      </c>
      <c r="K177" s="231">
        <v>3</v>
      </c>
      <c r="L177" s="231">
        <v>13922</v>
      </c>
      <c r="M177" s="231">
        <v>13922</v>
      </c>
      <c r="N177" s="231">
        <v>141</v>
      </c>
      <c r="O177" s="231">
        <v>141</v>
      </c>
      <c r="P177" s="231">
        <v>1</v>
      </c>
      <c r="Q177" s="231">
        <v>4455</v>
      </c>
      <c r="R177" s="231">
        <v>4455</v>
      </c>
      <c r="S177" s="231">
        <v>27</v>
      </c>
      <c r="T177" s="231">
        <v>27</v>
      </c>
      <c r="U177" s="231">
        <v>1</v>
      </c>
      <c r="V177" s="231">
        <v>2478</v>
      </c>
      <c r="W177" s="231">
        <v>2478</v>
      </c>
      <c r="X177" s="275" t="s">
        <v>436</v>
      </c>
    </row>
    <row r="178" spans="2:24" s="251" customFormat="1" x14ac:dyDescent="0.2">
      <c r="B178" s="231" t="s">
        <v>627</v>
      </c>
      <c r="C178" s="231" t="s">
        <v>620</v>
      </c>
      <c r="D178" s="231" t="s">
        <v>2</v>
      </c>
      <c r="E178" s="231">
        <v>1741</v>
      </c>
      <c r="F178" s="274">
        <v>6.9311499999999997</v>
      </c>
      <c r="G178" s="274">
        <v>0.53485000000000005</v>
      </c>
      <c r="H178" s="274">
        <v>2.8006439999999997</v>
      </c>
      <c r="I178" s="274">
        <v>0.68095741876561389</v>
      </c>
      <c r="J178" s="274">
        <v>8.6338778950004288E-2</v>
      </c>
      <c r="K178" s="231">
        <v>1</v>
      </c>
      <c r="L178" s="231">
        <v>69682</v>
      </c>
      <c r="M178" s="231">
        <v>69682</v>
      </c>
      <c r="N178" s="231">
        <v>1717</v>
      </c>
      <c r="O178" s="231">
        <v>1717</v>
      </c>
      <c r="P178" s="231">
        <v>1</v>
      </c>
      <c r="Q178" s="231">
        <v>29450</v>
      </c>
      <c r="R178" s="231">
        <v>29450</v>
      </c>
      <c r="S178" s="231">
        <v>95</v>
      </c>
      <c r="T178" s="231">
        <v>95</v>
      </c>
      <c r="U178" s="231">
        <v>1</v>
      </c>
      <c r="V178" s="231">
        <v>1709</v>
      </c>
      <c r="W178" s="231">
        <v>1709</v>
      </c>
      <c r="X178" s="275" t="s">
        <v>436</v>
      </c>
    </row>
    <row r="179" spans="2:24" s="251" customFormat="1" x14ac:dyDescent="0.2">
      <c r="B179" s="231" t="s">
        <v>628</v>
      </c>
      <c r="C179" s="231" t="s">
        <v>620</v>
      </c>
      <c r="D179" s="231" t="s">
        <v>2</v>
      </c>
      <c r="E179" s="231">
        <v>2030</v>
      </c>
      <c r="F179" s="274">
        <v>5.848390000000002</v>
      </c>
      <c r="G179" s="274">
        <v>1.4711346000000001</v>
      </c>
      <c r="H179" s="274">
        <v>3.9628159999999997</v>
      </c>
      <c r="I179" s="274">
        <v>0.18819142947320355</v>
      </c>
      <c r="J179" s="274">
        <v>0.49197964975030606</v>
      </c>
      <c r="K179" s="231">
        <v>2</v>
      </c>
      <c r="L179" s="231">
        <v>12378</v>
      </c>
      <c r="M179" s="231">
        <v>12378</v>
      </c>
      <c r="N179" s="231">
        <v>67</v>
      </c>
      <c r="O179" s="231">
        <v>67</v>
      </c>
      <c r="P179" s="231">
        <v>4</v>
      </c>
      <c r="Q179" s="231">
        <v>107864</v>
      </c>
      <c r="R179" s="231">
        <v>107864</v>
      </c>
      <c r="S179" s="231">
        <v>362</v>
      </c>
      <c r="T179" s="231">
        <v>362</v>
      </c>
      <c r="U179" s="231">
        <v>0</v>
      </c>
      <c r="V179" s="231">
        <v>0</v>
      </c>
      <c r="W179" s="231">
        <v>0</v>
      </c>
      <c r="X179" s="275" t="s">
        <v>436</v>
      </c>
    </row>
    <row r="180" spans="2:24" s="251" customFormat="1" x14ac:dyDescent="0.2">
      <c r="B180" s="231" t="s">
        <v>629</v>
      </c>
      <c r="C180" s="231" t="s">
        <v>630</v>
      </c>
      <c r="D180" s="231" t="s">
        <v>490</v>
      </c>
      <c r="E180" s="231">
        <v>61</v>
      </c>
      <c r="F180" s="274">
        <v>13.590999999999999</v>
      </c>
      <c r="G180" s="274">
        <v>0</v>
      </c>
      <c r="H180" s="274">
        <v>0.88020240000000005</v>
      </c>
      <c r="I180" s="274">
        <v>0.65997432925084187</v>
      </c>
      <c r="J180" s="274">
        <v>0.45284980603738967</v>
      </c>
      <c r="K180" s="231">
        <v>6</v>
      </c>
      <c r="L180" s="231">
        <v>10703</v>
      </c>
      <c r="M180" s="231">
        <v>10703</v>
      </c>
      <c r="N180" s="231">
        <v>65</v>
      </c>
      <c r="O180" s="231">
        <v>65</v>
      </c>
      <c r="P180" s="231">
        <v>1</v>
      </c>
      <c r="Q180" s="231">
        <v>24480</v>
      </c>
      <c r="R180" s="231">
        <v>24480</v>
      </c>
      <c r="S180" s="231">
        <v>51</v>
      </c>
      <c r="T180" s="231">
        <v>51</v>
      </c>
      <c r="U180" s="231">
        <v>0</v>
      </c>
      <c r="V180" s="231">
        <v>0</v>
      </c>
      <c r="W180" s="231">
        <v>0</v>
      </c>
      <c r="X180" s="275" t="s">
        <v>436</v>
      </c>
    </row>
    <row r="181" spans="2:24" s="251" customFormat="1" x14ac:dyDescent="0.2">
      <c r="B181" s="231" t="s">
        <v>631</v>
      </c>
      <c r="C181" s="231" t="s">
        <v>630</v>
      </c>
      <c r="D181" s="231" t="s">
        <v>2</v>
      </c>
      <c r="E181" s="231">
        <v>147</v>
      </c>
      <c r="F181" s="274">
        <v>4.3659999999999997</v>
      </c>
      <c r="G181" s="274">
        <v>1.20294083</v>
      </c>
      <c r="H181" s="274">
        <v>0.41914400000000002</v>
      </c>
      <c r="I181" s="274">
        <v>1.8752248227767346E-2</v>
      </c>
      <c r="J181" s="274">
        <v>0</v>
      </c>
      <c r="K181" s="231">
        <v>1</v>
      </c>
      <c r="L181" s="231">
        <v>1539</v>
      </c>
      <c r="M181" s="231">
        <v>1539</v>
      </c>
      <c r="N181" s="231">
        <v>148</v>
      </c>
      <c r="O181" s="231">
        <v>148</v>
      </c>
      <c r="P181" s="231">
        <v>0</v>
      </c>
      <c r="Q181" s="231">
        <v>0</v>
      </c>
      <c r="R181" s="231">
        <v>0</v>
      </c>
      <c r="S181" s="231">
        <v>0</v>
      </c>
      <c r="T181" s="231">
        <v>0</v>
      </c>
      <c r="U181" s="231">
        <v>1</v>
      </c>
      <c r="V181" s="231">
        <v>148</v>
      </c>
      <c r="W181" s="231">
        <v>148</v>
      </c>
      <c r="X181" s="275" t="s">
        <v>436</v>
      </c>
    </row>
    <row r="182" spans="2:24" s="251" customFormat="1" x14ac:dyDescent="0.2">
      <c r="B182" s="231" t="s">
        <v>632</v>
      </c>
      <c r="C182" s="231" t="s">
        <v>630</v>
      </c>
      <c r="D182" s="231" t="s">
        <v>2</v>
      </c>
      <c r="E182" s="231">
        <v>43</v>
      </c>
      <c r="F182" s="274">
        <v>1.262</v>
      </c>
      <c r="G182" s="274">
        <v>0.81641477699999998</v>
      </c>
      <c r="H182" s="274">
        <v>0</v>
      </c>
      <c r="I182" s="274">
        <v>0</v>
      </c>
      <c r="J182" s="274">
        <v>0</v>
      </c>
      <c r="K182" s="231">
        <v>0</v>
      </c>
      <c r="L182" s="231">
        <v>0</v>
      </c>
      <c r="M182" s="231">
        <v>0</v>
      </c>
      <c r="N182" s="231">
        <v>0</v>
      </c>
      <c r="O182" s="231">
        <v>0</v>
      </c>
      <c r="P182" s="231">
        <v>0</v>
      </c>
      <c r="Q182" s="231">
        <v>0</v>
      </c>
      <c r="R182" s="231">
        <v>0</v>
      </c>
      <c r="S182" s="231">
        <v>0</v>
      </c>
      <c r="T182" s="231">
        <v>0</v>
      </c>
      <c r="U182" s="231">
        <v>0</v>
      </c>
      <c r="V182" s="231">
        <v>0</v>
      </c>
      <c r="W182" s="231">
        <v>0</v>
      </c>
      <c r="X182" s="275" t="s">
        <v>436</v>
      </c>
    </row>
    <row r="183" spans="2:24" s="251" customFormat="1" x14ac:dyDescent="0.2">
      <c r="B183" s="231" t="s">
        <v>633</v>
      </c>
      <c r="C183" s="231" t="s">
        <v>630</v>
      </c>
      <c r="D183" s="231" t="s">
        <v>2</v>
      </c>
      <c r="E183" s="231">
        <v>1846</v>
      </c>
      <c r="F183" s="274">
        <v>1.085</v>
      </c>
      <c r="G183" s="274">
        <v>6.1853351740000013</v>
      </c>
      <c r="H183" s="274">
        <v>3.2186448800000003</v>
      </c>
      <c r="I183" s="274">
        <v>1.136713062018635</v>
      </c>
      <c r="J183" s="274">
        <v>8.8516984640675024E-4</v>
      </c>
      <c r="K183" s="231">
        <v>4</v>
      </c>
      <c r="L183" s="231">
        <v>152560</v>
      </c>
      <c r="M183" s="231">
        <v>152560</v>
      </c>
      <c r="N183" s="231">
        <v>3759</v>
      </c>
      <c r="O183" s="231">
        <v>3759</v>
      </c>
      <c r="P183" s="231">
        <v>1</v>
      </c>
      <c r="Q183" s="231">
        <v>396</v>
      </c>
      <c r="R183" s="231">
        <v>396</v>
      </c>
      <c r="S183" s="231">
        <v>2</v>
      </c>
      <c r="T183" s="231">
        <v>2</v>
      </c>
      <c r="U183" s="231">
        <v>0</v>
      </c>
      <c r="V183" s="231">
        <v>0</v>
      </c>
      <c r="W183" s="231">
        <v>0</v>
      </c>
      <c r="X183" s="275" t="s">
        <v>436</v>
      </c>
    </row>
    <row r="184" spans="2:24" s="251" customFormat="1" x14ac:dyDescent="0.2">
      <c r="B184" s="231" t="s">
        <v>634</v>
      </c>
      <c r="C184" s="231" t="s">
        <v>635</v>
      </c>
      <c r="D184" s="231" t="s">
        <v>490</v>
      </c>
      <c r="E184" s="231">
        <v>3122</v>
      </c>
      <c r="F184" s="274">
        <v>63.016919999999949</v>
      </c>
      <c r="G184" s="274">
        <v>12.438810183999998</v>
      </c>
      <c r="H184" s="274">
        <v>6.2871600000000001</v>
      </c>
      <c r="I184" s="274">
        <v>1.3919673634007499</v>
      </c>
      <c r="J184" s="274">
        <v>0.49447854897210852</v>
      </c>
      <c r="K184" s="231">
        <v>11</v>
      </c>
      <c r="L184" s="231">
        <v>96913</v>
      </c>
      <c r="M184" s="231">
        <v>96913</v>
      </c>
      <c r="N184" s="231">
        <v>610</v>
      </c>
      <c r="O184" s="231">
        <v>610</v>
      </c>
      <c r="P184" s="231">
        <v>10</v>
      </c>
      <c r="Q184" s="231">
        <v>114757</v>
      </c>
      <c r="R184" s="231">
        <v>114757</v>
      </c>
      <c r="S184" s="231">
        <v>464</v>
      </c>
      <c r="T184" s="231">
        <v>464</v>
      </c>
      <c r="U184" s="231">
        <v>1</v>
      </c>
      <c r="V184" s="231">
        <v>3248</v>
      </c>
      <c r="W184" s="231">
        <v>3248</v>
      </c>
      <c r="X184" s="275" t="s">
        <v>436</v>
      </c>
    </row>
    <row r="185" spans="2:24" s="251" customFormat="1" x14ac:dyDescent="0.2">
      <c r="B185" s="231" t="s">
        <v>636</v>
      </c>
      <c r="C185" s="231" t="s">
        <v>635</v>
      </c>
      <c r="D185" s="231" t="s">
        <v>2</v>
      </c>
      <c r="E185" s="231">
        <v>1</v>
      </c>
      <c r="F185" s="274">
        <v>0</v>
      </c>
      <c r="G185" s="274">
        <v>0.2828</v>
      </c>
      <c r="H185" s="274">
        <v>5.2202479999999998</v>
      </c>
      <c r="I185" s="274">
        <v>0</v>
      </c>
      <c r="J185" s="274">
        <v>0</v>
      </c>
      <c r="K185" s="231">
        <v>0</v>
      </c>
      <c r="L185" s="231">
        <v>0</v>
      </c>
      <c r="M185" s="231">
        <v>0</v>
      </c>
      <c r="N185" s="231">
        <v>0</v>
      </c>
      <c r="O185" s="231">
        <v>0</v>
      </c>
      <c r="P185" s="231">
        <v>0</v>
      </c>
      <c r="Q185" s="231">
        <v>0</v>
      </c>
      <c r="R185" s="231">
        <v>0</v>
      </c>
      <c r="S185" s="231">
        <v>0</v>
      </c>
      <c r="T185" s="231">
        <v>0</v>
      </c>
      <c r="U185" s="231">
        <v>0</v>
      </c>
      <c r="V185" s="231">
        <v>0</v>
      </c>
      <c r="W185" s="231">
        <v>0</v>
      </c>
      <c r="X185" s="275" t="s">
        <v>436</v>
      </c>
    </row>
    <row r="186" spans="2:24" s="251" customFormat="1" x14ac:dyDescent="0.2">
      <c r="B186" s="231" t="s">
        <v>637</v>
      </c>
      <c r="C186" s="231" t="s">
        <v>635</v>
      </c>
      <c r="D186" s="231" t="s">
        <v>490</v>
      </c>
      <c r="E186" s="231">
        <v>4111</v>
      </c>
      <c r="F186" s="274">
        <v>90.991319999999988</v>
      </c>
      <c r="G186" s="274">
        <v>23.037532701999993</v>
      </c>
      <c r="H186" s="274">
        <v>9.6403119999999998</v>
      </c>
      <c r="I186" s="274">
        <v>4.7869278525344781</v>
      </c>
      <c r="J186" s="274">
        <v>0.78556814047189794</v>
      </c>
      <c r="K186" s="231">
        <v>25</v>
      </c>
      <c r="L186" s="231">
        <v>290410</v>
      </c>
      <c r="M186" s="231">
        <v>290410</v>
      </c>
      <c r="N186" s="231">
        <v>3965</v>
      </c>
      <c r="O186" s="231">
        <v>3965</v>
      </c>
      <c r="P186" s="231">
        <v>20</v>
      </c>
      <c r="Q186" s="231">
        <v>158861</v>
      </c>
      <c r="R186" s="231">
        <v>158861</v>
      </c>
      <c r="S186" s="231">
        <v>575</v>
      </c>
      <c r="T186" s="231">
        <v>575</v>
      </c>
      <c r="U186" s="231">
        <v>3</v>
      </c>
      <c r="V186" s="231">
        <v>5329</v>
      </c>
      <c r="W186" s="231">
        <v>5329</v>
      </c>
      <c r="X186" s="275" t="s">
        <v>436</v>
      </c>
    </row>
    <row r="187" spans="2:24" s="251" customFormat="1" x14ac:dyDescent="0.2">
      <c r="B187" s="231" t="s">
        <v>638</v>
      </c>
      <c r="C187" s="231" t="s">
        <v>635</v>
      </c>
      <c r="D187" s="231" t="s">
        <v>2</v>
      </c>
      <c r="E187" s="231">
        <v>1982</v>
      </c>
      <c r="F187" s="274">
        <v>5.3247199999999992</v>
      </c>
      <c r="G187" s="274">
        <v>6.8854420150000006</v>
      </c>
      <c r="H187" s="274">
        <v>6.8282366837158195</v>
      </c>
      <c r="I187" s="274">
        <v>0.21390024289616844</v>
      </c>
      <c r="J187" s="274">
        <v>0.29406314820992563</v>
      </c>
      <c r="K187" s="231">
        <v>3</v>
      </c>
      <c r="L187" s="231">
        <v>8933</v>
      </c>
      <c r="M187" s="231">
        <v>8933</v>
      </c>
      <c r="N187" s="231">
        <v>42</v>
      </c>
      <c r="O187" s="231">
        <v>42</v>
      </c>
      <c r="P187" s="231">
        <v>2</v>
      </c>
      <c r="Q187" s="231">
        <v>40936</v>
      </c>
      <c r="R187" s="231">
        <v>40936</v>
      </c>
      <c r="S187" s="231">
        <v>91</v>
      </c>
      <c r="T187" s="231">
        <v>91</v>
      </c>
      <c r="U187" s="231">
        <v>0</v>
      </c>
      <c r="V187" s="231">
        <v>0</v>
      </c>
      <c r="W187" s="231">
        <v>0</v>
      </c>
      <c r="X187" s="275" t="s">
        <v>436</v>
      </c>
    </row>
    <row r="188" spans="2:24" s="251" customFormat="1" x14ac:dyDescent="0.2">
      <c r="B188" s="231" t="s">
        <v>639</v>
      </c>
      <c r="C188" s="231" t="s">
        <v>635</v>
      </c>
      <c r="D188" s="231" t="s">
        <v>490</v>
      </c>
      <c r="E188" s="231">
        <v>2926</v>
      </c>
      <c r="F188" s="274">
        <v>116.62345000000003</v>
      </c>
      <c r="G188" s="274">
        <v>10.233238848000001</v>
      </c>
      <c r="H188" s="274">
        <v>5.5631839999999997</v>
      </c>
      <c r="I188" s="274">
        <v>3.1275254685768243</v>
      </c>
      <c r="J188" s="274">
        <v>0.24299602510525048</v>
      </c>
      <c r="K188" s="231">
        <v>17</v>
      </c>
      <c r="L188" s="231">
        <v>239221</v>
      </c>
      <c r="M188" s="231">
        <v>239221</v>
      </c>
      <c r="N188" s="231">
        <v>3657</v>
      </c>
      <c r="O188" s="231">
        <v>3657</v>
      </c>
      <c r="P188" s="231">
        <v>18</v>
      </c>
      <c r="Q188" s="231">
        <v>61955</v>
      </c>
      <c r="R188" s="231">
        <v>61955</v>
      </c>
      <c r="S188" s="231">
        <v>267</v>
      </c>
      <c r="T188" s="231">
        <v>267</v>
      </c>
      <c r="U188" s="231">
        <v>3</v>
      </c>
      <c r="V188" s="231">
        <v>1846</v>
      </c>
      <c r="W188" s="231">
        <v>1846</v>
      </c>
      <c r="X188" s="275" t="s">
        <v>436</v>
      </c>
    </row>
    <row r="189" spans="2:24" s="251" customFormat="1" x14ac:dyDescent="0.2">
      <c r="B189" s="231" t="s">
        <v>640</v>
      </c>
      <c r="C189" s="231" t="s">
        <v>635</v>
      </c>
      <c r="D189" s="231" t="s">
        <v>2</v>
      </c>
      <c r="E189" s="231">
        <v>3054</v>
      </c>
      <c r="F189" s="274">
        <v>14.229050000000004</v>
      </c>
      <c r="G189" s="274">
        <v>5.5401618160000003</v>
      </c>
      <c r="H189" s="274">
        <v>6.2033313162841806</v>
      </c>
      <c r="I189" s="274">
        <v>7.5378948092641812E-2</v>
      </c>
      <c r="J189" s="274">
        <v>0.65173146693581874</v>
      </c>
      <c r="K189" s="231">
        <v>2</v>
      </c>
      <c r="L189" s="231">
        <v>6052</v>
      </c>
      <c r="M189" s="231">
        <v>6052</v>
      </c>
      <c r="N189" s="231">
        <v>39</v>
      </c>
      <c r="O189" s="231">
        <v>39</v>
      </c>
      <c r="P189" s="231">
        <v>8</v>
      </c>
      <c r="Q189" s="231">
        <v>174420</v>
      </c>
      <c r="R189" s="231">
        <v>174420</v>
      </c>
      <c r="S189" s="231">
        <v>630</v>
      </c>
      <c r="T189" s="231">
        <v>630</v>
      </c>
      <c r="U189" s="231">
        <v>1</v>
      </c>
      <c r="V189" s="231">
        <v>3224</v>
      </c>
      <c r="W189" s="231">
        <v>3224</v>
      </c>
      <c r="X189" s="275" t="s">
        <v>436</v>
      </c>
    </row>
    <row r="190" spans="2:24" s="251" customFormat="1" x14ac:dyDescent="0.2">
      <c r="B190" s="231" t="s">
        <v>641</v>
      </c>
      <c r="C190" s="231" t="s">
        <v>642</v>
      </c>
      <c r="D190" s="231" t="s">
        <v>490</v>
      </c>
      <c r="E190" s="231">
        <v>1148</v>
      </c>
      <c r="F190" s="274">
        <v>65.901839999999979</v>
      </c>
      <c r="G190" s="274">
        <v>4.6062355900000007</v>
      </c>
      <c r="H190" s="274">
        <v>3.1245280000000002</v>
      </c>
      <c r="I190" s="274">
        <v>4.2807100988751774</v>
      </c>
      <c r="J190" s="274">
        <v>1.7475878426936087</v>
      </c>
      <c r="K190" s="231">
        <v>12</v>
      </c>
      <c r="L190" s="231">
        <v>194236</v>
      </c>
      <c r="M190" s="231">
        <v>194236</v>
      </c>
      <c r="N190" s="231">
        <v>1311</v>
      </c>
      <c r="O190" s="231">
        <v>1311</v>
      </c>
      <c r="P190" s="231">
        <v>9</v>
      </c>
      <c r="Q190" s="231">
        <v>264321</v>
      </c>
      <c r="R190" s="231">
        <v>264321</v>
      </c>
      <c r="S190" s="231">
        <v>666</v>
      </c>
      <c r="T190" s="231">
        <v>666</v>
      </c>
      <c r="U190" s="231">
        <v>1</v>
      </c>
      <c r="V190" s="231">
        <v>1200</v>
      </c>
      <c r="W190" s="231">
        <v>1200</v>
      </c>
      <c r="X190" s="275" t="s">
        <v>436</v>
      </c>
    </row>
    <row r="191" spans="2:24" s="251" customFormat="1" x14ac:dyDescent="0.2">
      <c r="B191" s="231" t="s">
        <v>643</v>
      </c>
      <c r="C191" s="231" t="s">
        <v>642</v>
      </c>
      <c r="D191" s="231" t="s">
        <v>2</v>
      </c>
      <c r="E191" s="231">
        <v>2843</v>
      </c>
      <c r="F191" s="274">
        <v>4.7114799999999999</v>
      </c>
      <c r="G191" s="274">
        <v>14.954068097999999</v>
      </c>
      <c r="H191" s="274">
        <v>7.1254480000000004</v>
      </c>
      <c r="I191" s="274">
        <v>0.56256250603229641</v>
      </c>
      <c r="J191" s="274">
        <v>0.28459401903584347</v>
      </c>
      <c r="K191" s="231">
        <v>3</v>
      </c>
      <c r="L191" s="231">
        <v>39805</v>
      </c>
      <c r="M191" s="231">
        <v>39805</v>
      </c>
      <c r="N191" s="231">
        <v>154</v>
      </c>
      <c r="O191" s="231">
        <v>154</v>
      </c>
      <c r="P191" s="231">
        <v>1</v>
      </c>
      <c r="Q191" s="231">
        <v>67123</v>
      </c>
      <c r="R191" s="231">
        <v>67123</v>
      </c>
      <c r="S191" s="231">
        <v>301</v>
      </c>
      <c r="T191" s="231">
        <v>301</v>
      </c>
      <c r="U191" s="231">
        <v>0</v>
      </c>
      <c r="V191" s="231">
        <v>0</v>
      </c>
      <c r="W191" s="231">
        <v>0</v>
      </c>
      <c r="X191" s="275" t="s">
        <v>436</v>
      </c>
    </row>
    <row r="192" spans="2:24" s="251" customFormat="1" x14ac:dyDescent="0.2">
      <c r="B192" s="231" t="s">
        <v>644</v>
      </c>
      <c r="C192" s="231" t="s">
        <v>642</v>
      </c>
      <c r="D192" s="231" t="s">
        <v>2</v>
      </c>
      <c r="E192" s="231">
        <v>4038</v>
      </c>
      <c r="F192" s="274">
        <v>18.868099999999995</v>
      </c>
      <c r="G192" s="274">
        <v>23.508790836999992</v>
      </c>
      <c r="H192" s="274">
        <v>9.2211680000000005</v>
      </c>
      <c r="I192" s="274">
        <v>0.46406554041324438</v>
      </c>
      <c r="J192" s="274">
        <v>0.55012674085401503</v>
      </c>
      <c r="K192" s="231">
        <v>4</v>
      </c>
      <c r="L192" s="231">
        <v>33960</v>
      </c>
      <c r="M192" s="231">
        <v>33960</v>
      </c>
      <c r="N192" s="231">
        <v>14032</v>
      </c>
      <c r="O192" s="231">
        <v>14032</v>
      </c>
      <c r="P192" s="231">
        <v>6</v>
      </c>
      <c r="Q192" s="231">
        <v>134193</v>
      </c>
      <c r="R192" s="231">
        <v>134193</v>
      </c>
      <c r="S192" s="231">
        <v>429</v>
      </c>
      <c r="T192" s="231">
        <v>429</v>
      </c>
      <c r="U192" s="231">
        <v>0</v>
      </c>
      <c r="V192" s="231">
        <v>0</v>
      </c>
      <c r="W192" s="231">
        <v>0</v>
      </c>
      <c r="X192" s="275" t="s">
        <v>436</v>
      </c>
    </row>
    <row r="193" spans="2:24" s="251" customFormat="1" x14ac:dyDescent="0.2">
      <c r="B193" s="231" t="s">
        <v>645</v>
      </c>
      <c r="C193" s="231" t="s">
        <v>642</v>
      </c>
      <c r="D193" s="231" t="s">
        <v>2</v>
      </c>
      <c r="E193" s="231">
        <v>4963</v>
      </c>
      <c r="F193" s="274">
        <v>3.8849799999999992</v>
      </c>
      <c r="G193" s="274">
        <v>20.507253999999993</v>
      </c>
      <c r="H193" s="274">
        <v>11.697928000000001</v>
      </c>
      <c r="I193" s="274">
        <v>8.6197807066620058</v>
      </c>
      <c r="J193" s="274">
        <v>0.82020909539721432</v>
      </c>
      <c r="K193" s="231">
        <v>8</v>
      </c>
      <c r="L193" s="231">
        <v>808942</v>
      </c>
      <c r="M193" s="231">
        <v>808942</v>
      </c>
      <c r="N193" s="231">
        <v>11933</v>
      </c>
      <c r="O193" s="231">
        <v>11933</v>
      </c>
      <c r="P193" s="231">
        <v>3</v>
      </c>
      <c r="Q193" s="231">
        <v>256581</v>
      </c>
      <c r="R193" s="231">
        <v>256581</v>
      </c>
      <c r="S193" s="231">
        <v>1133</v>
      </c>
      <c r="T193" s="231">
        <v>1133</v>
      </c>
      <c r="U193" s="231">
        <v>3</v>
      </c>
      <c r="V193" s="231">
        <v>11115</v>
      </c>
      <c r="W193" s="231">
        <v>11115</v>
      </c>
      <c r="X193" s="275" t="s">
        <v>436</v>
      </c>
    </row>
    <row r="194" spans="2:24" s="251" customFormat="1" x14ac:dyDescent="0.2">
      <c r="B194" s="231" t="s">
        <v>646</v>
      </c>
      <c r="C194" s="231" t="s">
        <v>642</v>
      </c>
      <c r="D194" s="231" t="s">
        <v>2</v>
      </c>
      <c r="E194" s="231">
        <v>1</v>
      </c>
      <c r="F194" s="274">
        <v>0</v>
      </c>
      <c r="G194" s="274">
        <v>0.80659999999999998</v>
      </c>
      <c r="H194" s="274">
        <v>6.0966400000000007</v>
      </c>
      <c r="I194" s="274">
        <v>0</v>
      </c>
      <c r="J194" s="274">
        <v>0</v>
      </c>
      <c r="K194" s="231">
        <v>0</v>
      </c>
      <c r="L194" s="231">
        <v>0</v>
      </c>
      <c r="M194" s="231">
        <v>0</v>
      </c>
      <c r="N194" s="231">
        <v>0</v>
      </c>
      <c r="O194" s="231">
        <v>0</v>
      </c>
      <c r="P194" s="231">
        <v>0</v>
      </c>
      <c r="Q194" s="231">
        <v>0</v>
      </c>
      <c r="R194" s="231">
        <v>0</v>
      </c>
      <c r="S194" s="231">
        <v>0</v>
      </c>
      <c r="T194" s="231">
        <v>0</v>
      </c>
      <c r="U194" s="231">
        <v>0</v>
      </c>
      <c r="V194" s="231">
        <v>0</v>
      </c>
      <c r="W194" s="231">
        <v>0</v>
      </c>
      <c r="X194" s="275" t="s">
        <v>436</v>
      </c>
    </row>
    <row r="195" spans="2:24" s="251" customFormat="1" x14ac:dyDescent="0.2">
      <c r="B195" s="231" t="s">
        <v>647</v>
      </c>
      <c r="C195" s="231" t="s">
        <v>648</v>
      </c>
      <c r="D195" s="231" t="s">
        <v>2</v>
      </c>
      <c r="E195" s="231">
        <v>187</v>
      </c>
      <c r="F195" s="274">
        <v>7.0401600000000011</v>
      </c>
      <c r="G195" s="274">
        <v>4.017277860000001</v>
      </c>
      <c r="H195" s="274">
        <v>6.0966400000000007</v>
      </c>
      <c r="I195" s="274">
        <v>4.0154431777845279</v>
      </c>
      <c r="J195" s="274">
        <v>0.91312894169788394</v>
      </c>
      <c r="K195" s="231">
        <v>2</v>
      </c>
      <c r="L195" s="231">
        <v>13476</v>
      </c>
      <c r="M195" s="231">
        <v>13476</v>
      </c>
      <c r="N195" s="231">
        <v>192</v>
      </c>
      <c r="O195" s="231">
        <v>192</v>
      </c>
      <c r="P195" s="231">
        <v>3</v>
      </c>
      <c r="Q195" s="231">
        <v>10215</v>
      </c>
      <c r="R195" s="231">
        <v>10215</v>
      </c>
      <c r="S195" s="231">
        <v>73</v>
      </c>
      <c r="T195" s="231">
        <v>73</v>
      </c>
      <c r="U195" s="231">
        <v>1</v>
      </c>
      <c r="V195" s="231">
        <v>183</v>
      </c>
      <c r="W195" s="231">
        <v>183</v>
      </c>
      <c r="X195" s="275" t="s">
        <v>436</v>
      </c>
    </row>
    <row r="196" spans="2:24" s="251" customFormat="1" x14ac:dyDescent="0.2">
      <c r="B196" s="231" t="s">
        <v>649</v>
      </c>
      <c r="C196" s="231" t="s">
        <v>648</v>
      </c>
      <c r="D196" s="231" t="s">
        <v>2</v>
      </c>
      <c r="E196" s="231">
        <v>242</v>
      </c>
      <c r="F196" s="274">
        <v>9.5404100000000032</v>
      </c>
      <c r="G196" s="274">
        <v>3.1263312089999999</v>
      </c>
      <c r="H196" s="274">
        <v>7.5826960000000003</v>
      </c>
      <c r="I196" s="274">
        <v>9.7474158698555705E-2</v>
      </c>
      <c r="J196" s="274">
        <v>6.9782636341011464E-2</v>
      </c>
      <c r="K196" s="231">
        <v>2</v>
      </c>
      <c r="L196" s="231">
        <v>352</v>
      </c>
      <c r="M196" s="231">
        <v>352</v>
      </c>
      <c r="N196" s="231">
        <v>4</v>
      </c>
      <c r="O196" s="231">
        <v>4</v>
      </c>
      <c r="P196" s="231">
        <v>2</v>
      </c>
      <c r="Q196" s="231">
        <v>840</v>
      </c>
      <c r="R196" s="231">
        <v>840</v>
      </c>
      <c r="S196" s="231">
        <v>7</v>
      </c>
      <c r="T196" s="231">
        <v>7</v>
      </c>
      <c r="U196" s="231">
        <v>0</v>
      </c>
      <c r="V196" s="231">
        <v>0</v>
      </c>
      <c r="W196" s="231">
        <v>0</v>
      </c>
      <c r="X196" s="275" t="s">
        <v>436</v>
      </c>
    </row>
    <row r="197" spans="2:24" s="251" customFormat="1" x14ac:dyDescent="0.2">
      <c r="B197" s="231" t="s">
        <v>650</v>
      </c>
      <c r="C197" s="231" t="s">
        <v>648</v>
      </c>
      <c r="D197" s="231" t="s">
        <v>2</v>
      </c>
      <c r="E197" s="231">
        <v>196</v>
      </c>
      <c r="F197" s="274">
        <v>4.7859800000000003</v>
      </c>
      <c r="G197" s="274">
        <v>4.2545920549999998</v>
      </c>
      <c r="H197" s="274">
        <v>6.1347439999999995</v>
      </c>
      <c r="I197" s="274">
        <v>3.6626871642077088</v>
      </c>
      <c r="J197" s="274">
        <v>0</v>
      </c>
      <c r="K197" s="231">
        <v>1</v>
      </c>
      <c r="L197" s="231">
        <v>17333</v>
      </c>
      <c r="M197" s="231">
        <v>17333</v>
      </c>
      <c r="N197" s="231">
        <v>165</v>
      </c>
      <c r="O197" s="231">
        <v>165</v>
      </c>
      <c r="P197" s="231">
        <v>0</v>
      </c>
      <c r="Q197" s="231">
        <v>0</v>
      </c>
      <c r="R197" s="231">
        <v>0</v>
      </c>
      <c r="S197" s="231">
        <v>0</v>
      </c>
      <c r="T197" s="231">
        <v>0</v>
      </c>
      <c r="U197" s="231">
        <v>0</v>
      </c>
      <c r="V197" s="231">
        <v>0</v>
      </c>
      <c r="W197" s="231">
        <v>0</v>
      </c>
      <c r="X197" s="275" t="s">
        <v>436</v>
      </c>
    </row>
    <row r="198" spans="2:24" s="251" customFormat="1" x14ac:dyDescent="0.2">
      <c r="B198" s="231" t="s">
        <v>651</v>
      </c>
      <c r="C198" s="231" t="s">
        <v>648</v>
      </c>
      <c r="D198" s="231" t="s">
        <v>2</v>
      </c>
      <c r="E198" s="231">
        <v>99</v>
      </c>
      <c r="F198" s="274">
        <v>0</v>
      </c>
      <c r="G198" s="274">
        <v>5.0276413060000005</v>
      </c>
      <c r="H198" s="274">
        <v>6.9349280000000002</v>
      </c>
      <c r="I198" s="274">
        <v>8.1611298077258283</v>
      </c>
      <c r="J198" s="274">
        <v>0</v>
      </c>
      <c r="K198" s="231">
        <v>2</v>
      </c>
      <c r="L198" s="231">
        <v>12122</v>
      </c>
      <c r="M198" s="231">
        <v>12122</v>
      </c>
      <c r="N198" s="231">
        <v>16</v>
      </c>
      <c r="O198" s="231">
        <v>16</v>
      </c>
      <c r="P198" s="231">
        <v>0</v>
      </c>
      <c r="Q198" s="231">
        <v>0</v>
      </c>
      <c r="R198" s="231">
        <v>0</v>
      </c>
      <c r="S198" s="231">
        <v>0</v>
      </c>
      <c r="T198" s="231">
        <v>0</v>
      </c>
      <c r="U198" s="231">
        <v>0</v>
      </c>
      <c r="V198" s="231">
        <v>0</v>
      </c>
      <c r="W198" s="231">
        <v>0</v>
      </c>
      <c r="X198" s="275" t="s">
        <v>436</v>
      </c>
    </row>
    <row r="199" spans="2:24" s="251" customFormat="1" x14ac:dyDescent="0.2">
      <c r="B199" s="231" t="s">
        <v>652</v>
      </c>
      <c r="C199" s="231" t="s">
        <v>648</v>
      </c>
      <c r="D199" s="231" t="s">
        <v>2</v>
      </c>
      <c r="E199" s="231">
        <v>5</v>
      </c>
      <c r="F199" s="274">
        <v>0</v>
      </c>
      <c r="G199" s="274">
        <v>1.4103397799999999</v>
      </c>
      <c r="H199" s="274">
        <v>0.91449599999999998</v>
      </c>
      <c r="I199" s="274">
        <v>0</v>
      </c>
      <c r="J199" s="274">
        <v>0</v>
      </c>
      <c r="K199" s="231">
        <v>0</v>
      </c>
      <c r="L199" s="231">
        <v>0</v>
      </c>
      <c r="M199" s="231">
        <v>0</v>
      </c>
      <c r="N199" s="231">
        <v>0</v>
      </c>
      <c r="O199" s="231">
        <v>0</v>
      </c>
      <c r="P199" s="231">
        <v>0</v>
      </c>
      <c r="Q199" s="231">
        <v>0</v>
      </c>
      <c r="R199" s="231">
        <v>0</v>
      </c>
      <c r="S199" s="231">
        <v>0</v>
      </c>
      <c r="T199" s="231">
        <v>0</v>
      </c>
      <c r="U199" s="231">
        <v>0</v>
      </c>
      <c r="V199" s="231">
        <v>0</v>
      </c>
      <c r="W199" s="231">
        <v>0</v>
      </c>
      <c r="X199" s="275" t="s">
        <v>436</v>
      </c>
    </row>
    <row r="200" spans="2:24" s="251" customFormat="1" x14ac:dyDescent="0.2">
      <c r="B200" s="231" t="s">
        <v>653</v>
      </c>
      <c r="C200" s="231" t="s">
        <v>648</v>
      </c>
      <c r="D200" s="231" t="s">
        <v>2</v>
      </c>
      <c r="E200" s="231">
        <v>3411</v>
      </c>
      <c r="F200" s="274">
        <v>6.8649100000000001</v>
      </c>
      <c r="G200" s="274">
        <v>16.248855121000002</v>
      </c>
      <c r="H200" s="274">
        <v>12.117071999999999</v>
      </c>
      <c r="I200" s="274">
        <v>5.1860140794046554</v>
      </c>
      <c r="J200" s="274">
        <v>2.6502887758002948E-2</v>
      </c>
      <c r="K200" s="231">
        <v>4</v>
      </c>
      <c r="L200" s="231">
        <v>244264</v>
      </c>
      <c r="M200" s="231">
        <v>244264</v>
      </c>
      <c r="N200" s="231">
        <v>6922</v>
      </c>
      <c r="O200" s="231">
        <v>6922</v>
      </c>
      <c r="P200" s="231">
        <v>4</v>
      </c>
      <c r="Q200" s="231">
        <v>4161</v>
      </c>
      <c r="R200" s="231">
        <v>4161</v>
      </c>
      <c r="S200" s="231">
        <v>10</v>
      </c>
      <c r="T200" s="231">
        <v>10</v>
      </c>
      <c r="U200" s="231">
        <v>0</v>
      </c>
      <c r="V200" s="231">
        <v>0</v>
      </c>
      <c r="W200" s="231">
        <v>0</v>
      </c>
      <c r="X200" s="275" t="s">
        <v>436</v>
      </c>
    </row>
    <row r="201" spans="2:24" s="251" customFormat="1" x14ac:dyDescent="0.2">
      <c r="B201" s="231" t="s">
        <v>654</v>
      </c>
      <c r="C201" s="231" t="s">
        <v>648</v>
      </c>
      <c r="D201" s="231" t="s">
        <v>2</v>
      </c>
      <c r="E201" s="231">
        <v>154</v>
      </c>
      <c r="F201" s="274">
        <v>7.2149199999999993</v>
      </c>
      <c r="G201" s="274">
        <v>3.5112443689999999</v>
      </c>
      <c r="H201" s="274">
        <v>10.326184000000001</v>
      </c>
      <c r="I201" s="274">
        <v>3.7799825986580813</v>
      </c>
      <c r="J201" s="274">
        <v>0</v>
      </c>
      <c r="K201" s="231">
        <v>4</v>
      </c>
      <c r="L201" s="231">
        <v>8025</v>
      </c>
      <c r="M201" s="231">
        <v>8025</v>
      </c>
      <c r="N201" s="231">
        <v>160</v>
      </c>
      <c r="O201" s="231">
        <v>160</v>
      </c>
      <c r="P201" s="231">
        <v>0</v>
      </c>
      <c r="Q201" s="231">
        <v>0</v>
      </c>
      <c r="R201" s="231">
        <v>0</v>
      </c>
      <c r="S201" s="231">
        <v>0</v>
      </c>
      <c r="T201" s="231">
        <v>0</v>
      </c>
      <c r="U201" s="231">
        <v>0</v>
      </c>
      <c r="V201" s="231">
        <v>0</v>
      </c>
      <c r="W201" s="231">
        <v>0</v>
      </c>
      <c r="X201" s="275" t="s">
        <v>436</v>
      </c>
    </row>
    <row r="202" spans="2:24" s="251" customFormat="1" x14ac:dyDescent="0.2">
      <c r="B202" s="231" t="s">
        <v>655</v>
      </c>
      <c r="C202" s="231" t="s">
        <v>648</v>
      </c>
      <c r="D202" s="231" t="s">
        <v>2</v>
      </c>
      <c r="E202" s="231">
        <v>1</v>
      </c>
      <c r="F202" s="274">
        <v>0</v>
      </c>
      <c r="G202" s="274">
        <v>3.7649170930000002</v>
      </c>
      <c r="H202" s="274">
        <v>4.305752</v>
      </c>
      <c r="I202" s="274">
        <v>0</v>
      </c>
      <c r="J202" s="274">
        <v>0</v>
      </c>
      <c r="K202" s="231">
        <v>0</v>
      </c>
      <c r="L202" s="231">
        <v>0</v>
      </c>
      <c r="M202" s="231">
        <v>0</v>
      </c>
      <c r="N202" s="231">
        <v>0</v>
      </c>
      <c r="O202" s="231">
        <v>0</v>
      </c>
      <c r="P202" s="231">
        <v>0</v>
      </c>
      <c r="Q202" s="231">
        <v>0</v>
      </c>
      <c r="R202" s="231">
        <v>0</v>
      </c>
      <c r="S202" s="231">
        <v>0</v>
      </c>
      <c r="T202" s="231">
        <v>0</v>
      </c>
      <c r="U202" s="231">
        <v>0</v>
      </c>
      <c r="V202" s="231">
        <v>0</v>
      </c>
      <c r="W202" s="231">
        <v>0</v>
      </c>
      <c r="X202" s="275" t="s">
        <v>436</v>
      </c>
    </row>
    <row r="203" spans="2:24" s="251" customFormat="1" x14ac:dyDescent="0.2">
      <c r="B203" s="231" t="s">
        <v>656</v>
      </c>
      <c r="C203" s="231" t="s">
        <v>648</v>
      </c>
      <c r="D203" s="231" t="s">
        <v>2</v>
      </c>
      <c r="E203" s="231">
        <v>1</v>
      </c>
      <c r="F203" s="274">
        <v>0</v>
      </c>
      <c r="G203" s="274">
        <v>0.61674780000000007</v>
      </c>
      <c r="H203" s="274">
        <v>6.1728480000000001</v>
      </c>
      <c r="I203" s="274">
        <v>0</v>
      </c>
      <c r="J203" s="274">
        <v>0</v>
      </c>
      <c r="K203" s="231">
        <v>0</v>
      </c>
      <c r="L203" s="231">
        <v>0</v>
      </c>
      <c r="M203" s="231">
        <v>0</v>
      </c>
      <c r="N203" s="231">
        <v>0</v>
      </c>
      <c r="O203" s="231">
        <v>0</v>
      </c>
      <c r="P203" s="231">
        <v>0</v>
      </c>
      <c r="Q203" s="231">
        <v>0</v>
      </c>
      <c r="R203" s="231">
        <v>0</v>
      </c>
      <c r="S203" s="231">
        <v>0</v>
      </c>
      <c r="T203" s="231">
        <v>0</v>
      </c>
      <c r="U203" s="231">
        <v>0</v>
      </c>
      <c r="V203" s="231">
        <v>0</v>
      </c>
      <c r="W203" s="231">
        <v>0</v>
      </c>
      <c r="X203" s="275" t="s">
        <v>436</v>
      </c>
    </row>
    <row r="204" spans="2:24" s="251" customFormat="1" x14ac:dyDescent="0.2">
      <c r="B204" s="231" t="s">
        <v>657</v>
      </c>
      <c r="C204" s="231" t="s">
        <v>648</v>
      </c>
      <c r="D204" s="231" t="s">
        <v>2</v>
      </c>
      <c r="E204" s="231">
        <v>6169</v>
      </c>
      <c r="F204" s="274">
        <v>9.2479899999999997</v>
      </c>
      <c r="G204" s="274">
        <v>36.451364780000006</v>
      </c>
      <c r="H204" s="274">
        <v>11.05016</v>
      </c>
      <c r="I204" s="274">
        <v>6.5583483426307668E-2</v>
      </c>
      <c r="J204" s="274">
        <v>0.11944097029252677</v>
      </c>
      <c r="K204" s="231">
        <v>2</v>
      </c>
      <c r="L204" s="231">
        <v>5560</v>
      </c>
      <c r="M204" s="231">
        <v>5560</v>
      </c>
      <c r="N204" s="231">
        <v>27</v>
      </c>
      <c r="O204" s="231">
        <v>27</v>
      </c>
      <c r="P204" s="231">
        <v>5</v>
      </c>
      <c r="Q204" s="231">
        <v>33753</v>
      </c>
      <c r="R204" s="231">
        <v>33753</v>
      </c>
      <c r="S204" s="231">
        <v>90</v>
      </c>
      <c r="T204" s="231">
        <v>90</v>
      </c>
      <c r="U204" s="231">
        <v>0</v>
      </c>
      <c r="V204" s="231">
        <v>0</v>
      </c>
      <c r="W204" s="231">
        <v>0</v>
      </c>
      <c r="X204" s="275" t="s">
        <v>436</v>
      </c>
    </row>
    <row r="205" spans="2:24" s="251" customFormat="1" x14ac:dyDescent="0.2">
      <c r="B205" s="231" t="s">
        <v>658</v>
      </c>
      <c r="C205" s="231" t="s">
        <v>648</v>
      </c>
      <c r="D205" s="231" t="s">
        <v>2</v>
      </c>
      <c r="E205" s="231">
        <v>3219</v>
      </c>
      <c r="F205" s="274">
        <v>11.053790000000005</v>
      </c>
      <c r="G205" s="274">
        <v>5.8054890229999998</v>
      </c>
      <c r="H205" s="274">
        <v>7.6970079999999994</v>
      </c>
      <c r="I205" s="274">
        <v>1.1537162740750611</v>
      </c>
      <c r="J205" s="274">
        <v>1.266119554526954E-2</v>
      </c>
      <c r="K205" s="231">
        <v>7</v>
      </c>
      <c r="L205" s="231">
        <v>65608</v>
      </c>
      <c r="M205" s="231">
        <v>65608</v>
      </c>
      <c r="N205" s="231">
        <v>410</v>
      </c>
      <c r="O205" s="231">
        <v>410</v>
      </c>
      <c r="P205" s="231">
        <v>1</v>
      </c>
      <c r="Q205" s="231">
        <v>2400</v>
      </c>
      <c r="R205" s="231">
        <v>2400</v>
      </c>
      <c r="S205" s="231">
        <v>8</v>
      </c>
      <c r="T205" s="231">
        <v>8</v>
      </c>
      <c r="U205" s="231">
        <v>1</v>
      </c>
      <c r="V205" s="231">
        <v>2698</v>
      </c>
      <c r="W205" s="231">
        <v>2698</v>
      </c>
      <c r="X205" s="275" t="s">
        <v>436</v>
      </c>
    </row>
    <row r="206" spans="2:24" s="251" customFormat="1" x14ac:dyDescent="0.2">
      <c r="B206" s="231" t="s">
        <v>659</v>
      </c>
      <c r="C206" s="231" t="s">
        <v>648</v>
      </c>
      <c r="D206" s="231" t="s">
        <v>2</v>
      </c>
      <c r="E206" s="231">
        <v>315</v>
      </c>
      <c r="F206" s="274">
        <v>6.8548600000000004</v>
      </c>
      <c r="G206" s="274">
        <v>7.6249354080000016</v>
      </c>
      <c r="H206" s="274">
        <v>8.0704273162841798</v>
      </c>
      <c r="I206" s="274">
        <v>0.1051279949831492</v>
      </c>
      <c r="J206" s="274">
        <v>0.61085104082454422</v>
      </c>
      <c r="K206" s="231">
        <v>1</v>
      </c>
      <c r="L206" s="231">
        <v>806</v>
      </c>
      <c r="M206" s="231">
        <v>806</v>
      </c>
      <c r="N206" s="231">
        <v>5</v>
      </c>
      <c r="O206" s="231">
        <v>5</v>
      </c>
      <c r="P206" s="231">
        <v>6</v>
      </c>
      <c r="Q206" s="231">
        <v>15611</v>
      </c>
      <c r="R206" s="231">
        <v>15611</v>
      </c>
      <c r="S206" s="231">
        <v>42</v>
      </c>
      <c r="T206" s="231">
        <v>42</v>
      </c>
      <c r="U206" s="231">
        <v>1</v>
      </c>
      <c r="V206" s="231">
        <v>360</v>
      </c>
      <c r="W206" s="231">
        <v>360</v>
      </c>
      <c r="X206" s="275" t="s">
        <v>436</v>
      </c>
    </row>
    <row r="207" spans="2:24" s="251" customFormat="1" x14ac:dyDescent="0.2">
      <c r="B207" s="231" t="s">
        <v>660</v>
      </c>
      <c r="C207" s="231" t="s">
        <v>661</v>
      </c>
      <c r="D207" s="231" t="s">
        <v>2</v>
      </c>
      <c r="E207" s="231">
        <v>190</v>
      </c>
      <c r="F207" s="274">
        <v>3.1286999999999998</v>
      </c>
      <c r="G207" s="274">
        <v>0.83919876999999998</v>
      </c>
      <c r="H207" s="274">
        <v>3.9932993162841792</v>
      </c>
      <c r="I207" s="274">
        <v>0.46802754891699971</v>
      </c>
      <c r="J207" s="274">
        <v>0.20179785148822946</v>
      </c>
      <c r="K207" s="231">
        <v>1</v>
      </c>
      <c r="L207" s="231">
        <v>2923</v>
      </c>
      <c r="M207" s="231">
        <v>2923</v>
      </c>
      <c r="N207" s="231">
        <v>8</v>
      </c>
      <c r="O207" s="231">
        <v>8</v>
      </c>
      <c r="P207" s="231">
        <v>2</v>
      </c>
      <c r="Q207" s="231">
        <v>4201</v>
      </c>
      <c r="R207" s="231">
        <v>4201</v>
      </c>
      <c r="S207" s="231">
        <v>8</v>
      </c>
      <c r="T207" s="231">
        <v>8</v>
      </c>
      <c r="U207" s="231">
        <v>1</v>
      </c>
      <c r="V207" s="231">
        <v>186</v>
      </c>
      <c r="W207" s="231">
        <v>186</v>
      </c>
      <c r="X207" s="275" t="s">
        <v>436</v>
      </c>
    </row>
    <row r="208" spans="2:24" s="251" customFormat="1" x14ac:dyDescent="0.2">
      <c r="B208" s="231" t="s">
        <v>662</v>
      </c>
      <c r="C208" s="231" t="s">
        <v>661</v>
      </c>
      <c r="D208" s="231" t="s">
        <v>2</v>
      </c>
      <c r="E208" s="231">
        <v>24</v>
      </c>
      <c r="F208" s="274">
        <v>3.4374500000000006</v>
      </c>
      <c r="G208" s="274">
        <v>0.65261867399999995</v>
      </c>
      <c r="H208" s="274">
        <v>2.6367969744262694</v>
      </c>
      <c r="I208" s="274">
        <v>0.67407588261972851</v>
      </c>
      <c r="J208" s="274">
        <v>0</v>
      </c>
      <c r="K208" s="231">
        <v>1</v>
      </c>
      <c r="L208" s="231">
        <v>1308</v>
      </c>
      <c r="M208" s="231">
        <v>1308</v>
      </c>
      <c r="N208" s="231">
        <v>2</v>
      </c>
      <c r="O208" s="231">
        <v>2</v>
      </c>
      <c r="P208" s="231">
        <v>0</v>
      </c>
      <c r="Q208" s="231">
        <v>0</v>
      </c>
      <c r="R208" s="231">
        <v>0</v>
      </c>
      <c r="S208" s="231">
        <v>0</v>
      </c>
      <c r="T208" s="231">
        <v>0</v>
      </c>
      <c r="U208" s="231">
        <v>0</v>
      </c>
      <c r="V208" s="231">
        <v>0</v>
      </c>
      <c r="W208" s="231">
        <v>0</v>
      </c>
      <c r="X208" s="275" t="s">
        <v>436</v>
      </c>
    </row>
    <row r="209" spans="2:24" s="251" customFormat="1" x14ac:dyDescent="0.2">
      <c r="B209" s="231" t="s">
        <v>663</v>
      </c>
      <c r="C209" s="231" t="s">
        <v>661</v>
      </c>
      <c r="D209" s="231" t="s">
        <v>2</v>
      </c>
      <c r="E209" s="231">
        <v>53</v>
      </c>
      <c r="F209" s="274">
        <v>3.2221900000000003</v>
      </c>
      <c r="G209" s="274">
        <v>0.538481239</v>
      </c>
      <c r="H209" s="274">
        <v>3.0406993162841793</v>
      </c>
      <c r="I209" s="274">
        <v>6.9737637787863411</v>
      </c>
      <c r="J209" s="274">
        <v>1.0874538995357241</v>
      </c>
      <c r="K209" s="231">
        <v>3</v>
      </c>
      <c r="L209" s="231">
        <v>24187</v>
      </c>
      <c r="M209" s="231">
        <v>24187</v>
      </c>
      <c r="N209" s="231">
        <v>61</v>
      </c>
      <c r="O209" s="231">
        <v>61</v>
      </c>
      <c r="P209" s="231">
        <v>2</v>
      </c>
      <c r="Q209" s="231">
        <v>12572</v>
      </c>
      <c r="R209" s="231">
        <v>12572</v>
      </c>
      <c r="S209" s="231">
        <v>34</v>
      </c>
      <c r="T209" s="231">
        <v>34</v>
      </c>
      <c r="U209" s="231">
        <v>1</v>
      </c>
      <c r="V209" s="231">
        <v>52</v>
      </c>
      <c r="W209" s="231">
        <v>52</v>
      </c>
      <c r="X209" s="275" t="s">
        <v>444</v>
      </c>
    </row>
    <row r="210" spans="2:24" s="251" customFormat="1" x14ac:dyDescent="0.2">
      <c r="B210" s="231" t="s">
        <v>664</v>
      </c>
      <c r="C210" s="231" t="s">
        <v>661</v>
      </c>
      <c r="D210" s="231" t="s">
        <v>2</v>
      </c>
      <c r="E210" s="231">
        <v>0</v>
      </c>
      <c r="F210" s="274">
        <v>0</v>
      </c>
      <c r="G210" s="274">
        <v>7.3010339999999993E-2</v>
      </c>
      <c r="H210" s="274">
        <v>0</v>
      </c>
      <c r="I210" s="274">
        <v>0</v>
      </c>
      <c r="J210" s="274">
        <v>0</v>
      </c>
      <c r="K210" s="231">
        <v>0</v>
      </c>
      <c r="L210" s="231">
        <v>0</v>
      </c>
      <c r="M210" s="231">
        <v>0</v>
      </c>
      <c r="N210" s="231">
        <v>0</v>
      </c>
      <c r="O210" s="231">
        <v>0</v>
      </c>
      <c r="P210" s="231">
        <v>0</v>
      </c>
      <c r="Q210" s="231">
        <v>0</v>
      </c>
      <c r="R210" s="231">
        <v>0</v>
      </c>
      <c r="S210" s="231">
        <v>0</v>
      </c>
      <c r="T210" s="231">
        <v>0</v>
      </c>
      <c r="U210" s="231">
        <v>0</v>
      </c>
      <c r="V210" s="231">
        <v>0</v>
      </c>
      <c r="W210" s="231">
        <v>0</v>
      </c>
      <c r="X210" s="275" t="s">
        <v>436</v>
      </c>
    </row>
    <row r="211" spans="2:24" s="251" customFormat="1" x14ac:dyDescent="0.2">
      <c r="B211" s="231" t="s">
        <v>665</v>
      </c>
      <c r="C211" s="231" t="s">
        <v>661</v>
      </c>
      <c r="D211" s="231" t="s">
        <v>2</v>
      </c>
      <c r="E211" s="231">
        <v>151</v>
      </c>
      <c r="F211" s="274">
        <v>5.4772899999999991</v>
      </c>
      <c r="G211" s="274">
        <v>0.81441644999999996</v>
      </c>
      <c r="H211" s="274">
        <v>17.939363897705078</v>
      </c>
      <c r="I211" s="274">
        <v>0.29838234448849588</v>
      </c>
      <c r="J211" s="274">
        <v>0.62719968811481841</v>
      </c>
      <c r="K211" s="231">
        <v>2</v>
      </c>
      <c r="L211" s="231">
        <v>1350</v>
      </c>
      <c r="M211" s="231">
        <v>1350</v>
      </c>
      <c r="N211" s="231">
        <v>7</v>
      </c>
      <c r="O211" s="231">
        <v>7</v>
      </c>
      <c r="P211" s="231">
        <v>3</v>
      </c>
      <c r="Q211" s="231">
        <v>9459</v>
      </c>
      <c r="R211" s="231">
        <v>9459</v>
      </c>
      <c r="S211" s="231">
        <v>29</v>
      </c>
      <c r="T211" s="231">
        <v>29</v>
      </c>
      <c r="U211" s="231">
        <v>0</v>
      </c>
      <c r="V211" s="231">
        <v>0</v>
      </c>
      <c r="W211" s="231">
        <v>0</v>
      </c>
      <c r="X211" s="275" t="s">
        <v>436</v>
      </c>
    </row>
    <row r="212" spans="2:24" s="251" customFormat="1" x14ac:dyDescent="0.2">
      <c r="B212" s="231" t="s">
        <v>666</v>
      </c>
      <c r="C212" s="231" t="s">
        <v>661</v>
      </c>
      <c r="D212" s="231" t="s">
        <v>2</v>
      </c>
      <c r="E212" s="231">
        <v>889</v>
      </c>
      <c r="F212" s="274">
        <v>10.375809999999998</v>
      </c>
      <c r="G212" s="274">
        <v>3.6760517829999997</v>
      </c>
      <c r="H212" s="274">
        <v>5.578425948852539</v>
      </c>
      <c r="I212" s="274">
        <v>1.990663999504114</v>
      </c>
      <c r="J212" s="274">
        <v>9.8634730007548608E-3</v>
      </c>
      <c r="K212" s="231">
        <v>7</v>
      </c>
      <c r="L212" s="231">
        <v>65693</v>
      </c>
      <c r="M212" s="231">
        <v>65693</v>
      </c>
      <c r="N212" s="231">
        <v>1807</v>
      </c>
      <c r="O212" s="231">
        <v>1807</v>
      </c>
      <c r="P212" s="231">
        <v>1</v>
      </c>
      <c r="Q212" s="231">
        <v>1085</v>
      </c>
      <c r="R212" s="231">
        <v>1085</v>
      </c>
      <c r="S212" s="231">
        <v>7</v>
      </c>
      <c r="T212" s="231">
        <v>7</v>
      </c>
      <c r="U212" s="231">
        <v>0</v>
      </c>
      <c r="V212" s="231">
        <v>0</v>
      </c>
      <c r="W212" s="231">
        <v>0</v>
      </c>
      <c r="X212" s="275" t="s">
        <v>436</v>
      </c>
    </row>
    <row r="213" spans="2:24" s="251" customFormat="1" x14ac:dyDescent="0.2">
      <c r="B213" s="231" t="s">
        <v>667</v>
      </c>
      <c r="C213" s="231" t="s">
        <v>661</v>
      </c>
      <c r="D213" s="231" t="s">
        <v>2</v>
      </c>
      <c r="E213" s="231">
        <v>2</v>
      </c>
      <c r="F213" s="274">
        <v>0</v>
      </c>
      <c r="G213" s="274">
        <v>6.586069E-2</v>
      </c>
      <c r="H213" s="274">
        <v>0</v>
      </c>
      <c r="I213" s="274">
        <v>0</v>
      </c>
      <c r="J213" s="274">
        <v>0</v>
      </c>
      <c r="K213" s="231">
        <v>0</v>
      </c>
      <c r="L213" s="231">
        <v>0</v>
      </c>
      <c r="M213" s="231">
        <v>0</v>
      </c>
      <c r="N213" s="231">
        <v>0</v>
      </c>
      <c r="O213" s="231">
        <v>0</v>
      </c>
      <c r="P213" s="231">
        <v>0</v>
      </c>
      <c r="Q213" s="231">
        <v>0</v>
      </c>
      <c r="R213" s="231">
        <v>0</v>
      </c>
      <c r="S213" s="231">
        <v>0</v>
      </c>
      <c r="T213" s="231">
        <v>0</v>
      </c>
      <c r="U213" s="231">
        <v>0</v>
      </c>
      <c r="V213" s="231">
        <v>0</v>
      </c>
      <c r="W213" s="231">
        <v>0</v>
      </c>
      <c r="X213" s="275" t="s">
        <v>436</v>
      </c>
    </row>
    <row r="214" spans="2:24" s="251" customFormat="1" x14ac:dyDescent="0.2">
      <c r="B214" s="231" t="s">
        <v>668</v>
      </c>
      <c r="C214" s="231" t="s">
        <v>661</v>
      </c>
      <c r="D214" s="231" t="s">
        <v>2</v>
      </c>
      <c r="E214" s="231">
        <v>0</v>
      </c>
      <c r="F214" s="274">
        <v>0</v>
      </c>
      <c r="G214" s="274">
        <v>6.5035809999999999E-2</v>
      </c>
      <c r="H214" s="274">
        <v>0</v>
      </c>
      <c r="I214" s="274">
        <v>0</v>
      </c>
      <c r="J214" s="274">
        <v>0</v>
      </c>
      <c r="K214" s="231">
        <v>0</v>
      </c>
      <c r="L214" s="231">
        <v>0</v>
      </c>
      <c r="M214" s="231">
        <v>0</v>
      </c>
      <c r="N214" s="231">
        <v>0</v>
      </c>
      <c r="O214" s="231">
        <v>0</v>
      </c>
      <c r="P214" s="231">
        <v>0</v>
      </c>
      <c r="Q214" s="231">
        <v>0</v>
      </c>
      <c r="R214" s="231">
        <v>0</v>
      </c>
      <c r="S214" s="231">
        <v>0</v>
      </c>
      <c r="T214" s="231">
        <v>0</v>
      </c>
      <c r="U214" s="231">
        <v>0</v>
      </c>
      <c r="V214" s="231">
        <v>0</v>
      </c>
      <c r="W214" s="231">
        <v>0</v>
      </c>
      <c r="X214" s="275" t="s">
        <v>436</v>
      </c>
    </row>
    <row r="215" spans="2:24" s="251" customFormat="1" x14ac:dyDescent="0.2">
      <c r="B215" s="231" t="s">
        <v>669</v>
      </c>
      <c r="C215" s="231" t="s">
        <v>670</v>
      </c>
      <c r="D215" s="231" t="s">
        <v>2</v>
      </c>
      <c r="E215" s="231">
        <v>2942</v>
      </c>
      <c r="F215" s="274">
        <v>13.606030000000004</v>
      </c>
      <c r="G215" s="274">
        <v>4.317674843999999</v>
      </c>
      <c r="H215" s="274">
        <v>10.760569367431641</v>
      </c>
      <c r="I215" s="274">
        <v>2.1753735604900322</v>
      </c>
      <c r="J215" s="274">
        <v>0.15846628295318782</v>
      </c>
      <c r="K215" s="231">
        <v>10</v>
      </c>
      <c r="L215" s="231">
        <v>106837</v>
      </c>
      <c r="M215" s="231">
        <v>106837</v>
      </c>
      <c r="N215" s="231">
        <v>643</v>
      </c>
      <c r="O215" s="231">
        <v>643</v>
      </c>
      <c r="P215" s="231">
        <v>4</v>
      </c>
      <c r="Q215" s="231">
        <v>25942</v>
      </c>
      <c r="R215" s="231">
        <v>25942</v>
      </c>
      <c r="S215" s="231">
        <v>122</v>
      </c>
      <c r="T215" s="231">
        <v>122</v>
      </c>
      <c r="U215" s="231">
        <v>1</v>
      </c>
      <c r="V215" s="231">
        <v>3029</v>
      </c>
      <c r="W215" s="231">
        <v>3029</v>
      </c>
      <c r="X215" s="275" t="s">
        <v>436</v>
      </c>
    </row>
    <row r="216" spans="2:24" s="251" customFormat="1" x14ac:dyDescent="0.2">
      <c r="B216" s="231" t="s">
        <v>671</v>
      </c>
      <c r="C216" s="231" t="s">
        <v>670</v>
      </c>
      <c r="D216" s="231" t="s">
        <v>2</v>
      </c>
      <c r="E216" s="231">
        <v>3134</v>
      </c>
      <c r="F216" s="274">
        <v>14.914780000000004</v>
      </c>
      <c r="G216" s="274">
        <v>1.9630726900000002</v>
      </c>
      <c r="H216" s="274">
        <v>8.7105746325683597</v>
      </c>
      <c r="I216" s="274">
        <v>0.69291716224135824</v>
      </c>
      <c r="J216" s="274">
        <v>0.50575706111967444</v>
      </c>
      <c r="K216" s="231">
        <v>4</v>
      </c>
      <c r="L216" s="231">
        <v>35283</v>
      </c>
      <c r="M216" s="231">
        <v>35283</v>
      </c>
      <c r="N216" s="231">
        <v>256</v>
      </c>
      <c r="O216" s="231">
        <v>256</v>
      </c>
      <c r="P216" s="231">
        <v>6</v>
      </c>
      <c r="Q216" s="231">
        <v>85843</v>
      </c>
      <c r="R216" s="231">
        <v>85843</v>
      </c>
      <c r="S216" s="231">
        <v>294</v>
      </c>
      <c r="T216" s="231">
        <v>294</v>
      </c>
      <c r="U216" s="231">
        <v>3</v>
      </c>
      <c r="V216" s="231">
        <v>5707</v>
      </c>
      <c r="W216" s="231">
        <v>5707</v>
      </c>
      <c r="X216" s="275" t="s">
        <v>436</v>
      </c>
    </row>
    <row r="217" spans="2:24" s="251" customFormat="1" x14ac:dyDescent="0.2">
      <c r="B217" s="231" t="s">
        <v>672</v>
      </c>
      <c r="C217" s="231" t="s">
        <v>670</v>
      </c>
      <c r="D217" s="231" t="s">
        <v>2</v>
      </c>
      <c r="E217" s="231">
        <v>3932</v>
      </c>
      <c r="F217" s="274">
        <v>14.606260000000004</v>
      </c>
      <c r="G217" s="274">
        <v>1.5542050000000001</v>
      </c>
      <c r="H217" s="274">
        <v>6.1271233162841803</v>
      </c>
      <c r="I217" s="274">
        <v>4.7741801107865509</v>
      </c>
      <c r="J217" s="274">
        <v>0.1519857466303805</v>
      </c>
      <c r="K217" s="231">
        <v>12</v>
      </c>
      <c r="L217" s="231">
        <v>388639</v>
      </c>
      <c r="M217" s="231">
        <v>388639</v>
      </c>
      <c r="N217" s="231">
        <v>8419</v>
      </c>
      <c r="O217" s="231">
        <v>8419</v>
      </c>
      <c r="P217" s="231">
        <v>5</v>
      </c>
      <c r="Q217" s="231">
        <v>41241</v>
      </c>
      <c r="R217" s="231">
        <v>41241</v>
      </c>
      <c r="S217" s="231">
        <v>165</v>
      </c>
      <c r="T217" s="231">
        <v>165</v>
      </c>
      <c r="U217" s="231">
        <v>1</v>
      </c>
      <c r="V217" s="231">
        <v>3899</v>
      </c>
      <c r="W217" s="231">
        <v>3899</v>
      </c>
      <c r="X217" s="275" t="s">
        <v>436</v>
      </c>
    </row>
    <row r="218" spans="2:24" s="251" customFormat="1" x14ac:dyDescent="0.2">
      <c r="B218" s="231" t="s">
        <v>673</v>
      </c>
      <c r="C218" s="231" t="s">
        <v>670</v>
      </c>
      <c r="D218" s="231" t="s">
        <v>2</v>
      </c>
      <c r="E218" s="231">
        <v>4051</v>
      </c>
      <c r="F218" s="274">
        <v>11.879990000000003</v>
      </c>
      <c r="G218" s="274">
        <v>0.14575685999999999</v>
      </c>
      <c r="H218" s="274">
        <v>4.7096543428439999</v>
      </c>
      <c r="I218" s="274">
        <v>1.34160458107984</v>
      </c>
      <c r="J218" s="274">
        <v>0.14202274270829476</v>
      </c>
      <c r="K218" s="231">
        <v>5</v>
      </c>
      <c r="L218" s="231">
        <v>187753</v>
      </c>
      <c r="M218" s="231">
        <v>187753</v>
      </c>
      <c r="N218" s="231">
        <v>4370</v>
      </c>
      <c r="O218" s="231">
        <v>4370</v>
      </c>
      <c r="P218" s="231">
        <v>6</v>
      </c>
      <c r="Q218" s="231">
        <v>66252</v>
      </c>
      <c r="R218" s="231">
        <v>66252</v>
      </c>
      <c r="S218" s="231">
        <v>255</v>
      </c>
      <c r="T218" s="231">
        <v>255</v>
      </c>
      <c r="U218" s="231">
        <v>0</v>
      </c>
      <c r="V218" s="231">
        <v>0</v>
      </c>
      <c r="W218" s="231">
        <v>0</v>
      </c>
      <c r="X218" s="275" t="s">
        <v>436</v>
      </c>
    </row>
    <row r="219" spans="2:24" s="251" customFormat="1" x14ac:dyDescent="0.2">
      <c r="B219" s="231" t="s">
        <v>674</v>
      </c>
      <c r="C219" s="231" t="s">
        <v>675</v>
      </c>
      <c r="D219" s="231" t="s">
        <v>2</v>
      </c>
      <c r="E219" s="231">
        <v>145</v>
      </c>
      <c r="F219" s="274">
        <v>3.0199399999999992</v>
      </c>
      <c r="G219" s="274">
        <v>1.64359126</v>
      </c>
      <c r="H219" s="274">
        <v>1.9814079999999998</v>
      </c>
      <c r="I219" s="274">
        <v>1.9642562467531086E-2</v>
      </c>
      <c r="J219" s="274">
        <v>8.5168923199060567E-2</v>
      </c>
      <c r="K219" s="231">
        <v>0</v>
      </c>
      <c r="L219" s="231">
        <v>192</v>
      </c>
      <c r="M219" s="231">
        <v>192</v>
      </c>
      <c r="N219" s="231">
        <v>2</v>
      </c>
      <c r="O219" s="231">
        <v>2</v>
      </c>
      <c r="P219" s="231">
        <v>1</v>
      </c>
      <c r="Q219" s="231">
        <v>2775</v>
      </c>
      <c r="R219" s="231">
        <v>2775</v>
      </c>
      <c r="S219" s="231">
        <v>15</v>
      </c>
      <c r="T219" s="231">
        <v>15</v>
      </c>
      <c r="U219" s="231">
        <v>0</v>
      </c>
      <c r="V219" s="231">
        <v>0</v>
      </c>
      <c r="W219" s="231">
        <v>0</v>
      </c>
      <c r="X219" s="275" t="s">
        <v>436</v>
      </c>
    </row>
    <row r="220" spans="2:24" s="251" customFormat="1" x14ac:dyDescent="0.2">
      <c r="B220" s="231" t="s">
        <v>676</v>
      </c>
      <c r="C220" s="231" t="s">
        <v>677</v>
      </c>
      <c r="D220" s="231" t="s">
        <v>2</v>
      </c>
      <c r="E220" s="231">
        <v>1</v>
      </c>
      <c r="F220" s="274">
        <v>0</v>
      </c>
      <c r="G220" s="274">
        <v>0.63374799999999998</v>
      </c>
      <c r="H220" s="274">
        <v>12.612424000000001</v>
      </c>
      <c r="I220" s="274">
        <v>0</v>
      </c>
      <c r="J220" s="274">
        <v>0</v>
      </c>
      <c r="K220" s="231">
        <v>0</v>
      </c>
      <c r="L220" s="231">
        <v>0</v>
      </c>
      <c r="M220" s="231">
        <v>0</v>
      </c>
      <c r="N220" s="231">
        <v>0</v>
      </c>
      <c r="O220" s="231">
        <v>0</v>
      </c>
      <c r="P220" s="231">
        <v>0</v>
      </c>
      <c r="Q220" s="231">
        <v>0</v>
      </c>
      <c r="R220" s="231">
        <v>0</v>
      </c>
      <c r="S220" s="231">
        <v>0</v>
      </c>
      <c r="T220" s="231">
        <v>0</v>
      </c>
      <c r="U220" s="231">
        <v>0</v>
      </c>
      <c r="V220" s="231">
        <v>0</v>
      </c>
      <c r="W220" s="231">
        <v>0</v>
      </c>
      <c r="X220" s="275" t="s">
        <v>436</v>
      </c>
    </row>
    <row r="221" spans="2:24" s="251" customFormat="1" x14ac:dyDescent="0.2">
      <c r="B221" s="231" t="s">
        <v>678</v>
      </c>
      <c r="C221" s="231" t="s">
        <v>677</v>
      </c>
      <c r="D221" s="231" t="s">
        <v>2</v>
      </c>
      <c r="E221" s="231">
        <v>1</v>
      </c>
      <c r="F221" s="274">
        <v>5.4099999999999999E-3</v>
      </c>
      <c r="G221" s="274">
        <v>0.83452000000000004</v>
      </c>
      <c r="H221" s="274">
        <v>5.8680160000000008</v>
      </c>
      <c r="I221" s="274">
        <v>0</v>
      </c>
      <c r="J221" s="274">
        <v>0</v>
      </c>
      <c r="K221" s="231">
        <v>0</v>
      </c>
      <c r="L221" s="231">
        <v>0</v>
      </c>
      <c r="M221" s="231">
        <v>0</v>
      </c>
      <c r="N221" s="231">
        <v>0</v>
      </c>
      <c r="O221" s="231">
        <v>0</v>
      </c>
      <c r="P221" s="231">
        <v>0</v>
      </c>
      <c r="Q221" s="231">
        <v>0</v>
      </c>
      <c r="R221" s="231">
        <v>0</v>
      </c>
      <c r="S221" s="231">
        <v>0</v>
      </c>
      <c r="T221" s="231">
        <v>0</v>
      </c>
      <c r="U221" s="231">
        <v>0</v>
      </c>
      <c r="V221" s="231">
        <v>0</v>
      </c>
      <c r="W221" s="231">
        <v>0</v>
      </c>
      <c r="X221" s="275" t="s">
        <v>436</v>
      </c>
    </row>
    <row r="222" spans="2:24" s="251" customFormat="1" x14ac:dyDescent="0.2">
      <c r="B222" s="231" t="s">
        <v>679</v>
      </c>
      <c r="C222" s="231" t="s">
        <v>677</v>
      </c>
      <c r="D222" s="231" t="s">
        <v>2</v>
      </c>
      <c r="E222" s="231">
        <v>875</v>
      </c>
      <c r="F222" s="274">
        <v>8.0106400000000004</v>
      </c>
      <c r="G222" s="274">
        <v>1.3807470000000002</v>
      </c>
      <c r="H222" s="274">
        <v>3.1245280000000002</v>
      </c>
      <c r="I222" s="274">
        <v>2.9909812714374331</v>
      </c>
      <c r="J222" s="274">
        <v>0.19318781777574892</v>
      </c>
      <c r="K222" s="231">
        <v>5</v>
      </c>
      <c r="L222" s="231">
        <v>102638</v>
      </c>
      <c r="M222" s="231">
        <v>102638</v>
      </c>
      <c r="N222" s="231">
        <v>1122</v>
      </c>
      <c r="O222" s="231">
        <v>1122</v>
      </c>
      <c r="P222" s="231">
        <v>3</v>
      </c>
      <c r="Q222" s="231">
        <v>22098</v>
      </c>
      <c r="R222" s="231">
        <v>22098</v>
      </c>
      <c r="S222" s="231">
        <v>55</v>
      </c>
      <c r="T222" s="231">
        <v>55</v>
      </c>
      <c r="U222" s="231">
        <v>2</v>
      </c>
      <c r="V222" s="231">
        <v>1760</v>
      </c>
      <c r="W222" s="231">
        <v>1760</v>
      </c>
      <c r="X222" s="275" t="s">
        <v>436</v>
      </c>
    </row>
    <row r="223" spans="2:24" s="251" customFormat="1" x14ac:dyDescent="0.2">
      <c r="B223" s="231" t="s">
        <v>680</v>
      </c>
      <c r="C223" s="231" t="s">
        <v>677</v>
      </c>
      <c r="D223" s="231" t="s">
        <v>2</v>
      </c>
      <c r="E223" s="231">
        <v>137</v>
      </c>
      <c r="F223" s="274">
        <v>1.6458199999999998</v>
      </c>
      <c r="G223" s="274">
        <v>0.85637299999999994</v>
      </c>
      <c r="H223" s="274">
        <v>4.6867920000000005</v>
      </c>
      <c r="I223" s="274">
        <v>7.8448210461318835E-2</v>
      </c>
      <c r="J223" s="274">
        <v>5.286727226741051E-3</v>
      </c>
      <c r="K223" s="231">
        <v>1</v>
      </c>
      <c r="L223" s="231">
        <v>276</v>
      </c>
      <c r="M223" s="231">
        <v>276</v>
      </c>
      <c r="N223" s="231">
        <v>3</v>
      </c>
      <c r="O223" s="231">
        <v>3</v>
      </c>
      <c r="P223" s="231">
        <v>1</v>
      </c>
      <c r="Q223" s="231">
        <v>62</v>
      </c>
      <c r="R223" s="231">
        <v>62</v>
      </c>
      <c r="S223" s="231">
        <v>1</v>
      </c>
      <c r="T223" s="231">
        <v>1</v>
      </c>
      <c r="U223" s="231">
        <v>0</v>
      </c>
      <c r="V223" s="231">
        <v>0</v>
      </c>
      <c r="W223" s="231">
        <v>0</v>
      </c>
      <c r="X223" s="275" t="s">
        <v>436</v>
      </c>
    </row>
    <row r="224" spans="2:24" s="251" customFormat="1" x14ac:dyDescent="0.2">
      <c r="B224" s="231" t="s">
        <v>681</v>
      </c>
      <c r="C224" s="231" t="s">
        <v>677</v>
      </c>
      <c r="D224" s="231" t="s">
        <v>2</v>
      </c>
      <c r="E224" s="231">
        <v>617</v>
      </c>
      <c r="F224" s="274">
        <v>6.2917700000000005</v>
      </c>
      <c r="G224" s="274">
        <v>5.218407</v>
      </c>
      <c r="H224" s="274">
        <v>3.6579839999999999</v>
      </c>
      <c r="I224" s="274">
        <v>0.57407754740555328</v>
      </c>
      <c r="J224" s="274">
        <v>1.3469739089310439E-2</v>
      </c>
      <c r="K224" s="231">
        <v>3</v>
      </c>
      <c r="L224" s="231">
        <v>12185</v>
      </c>
      <c r="M224" s="231">
        <v>12185</v>
      </c>
      <c r="N224" s="231">
        <v>96</v>
      </c>
      <c r="O224" s="231">
        <v>96</v>
      </c>
      <c r="P224" s="231">
        <v>2</v>
      </c>
      <c r="Q224" s="231">
        <v>953</v>
      </c>
      <c r="R224" s="231">
        <v>953</v>
      </c>
      <c r="S224" s="231">
        <v>3</v>
      </c>
      <c r="T224" s="231">
        <v>3</v>
      </c>
      <c r="U224" s="231">
        <v>1</v>
      </c>
      <c r="V224" s="231">
        <v>643</v>
      </c>
      <c r="W224" s="231">
        <v>643</v>
      </c>
      <c r="X224" s="275" t="s">
        <v>436</v>
      </c>
    </row>
    <row r="225" spans="2:24" s="251" customFormat="1" x14ac:dyDescent="0.2">
      <c r="B225" s="231" t="s">
        <v>682</v>
      </c>
      <c r="C225" s="231" t="s">
        <v>677</v>
      </c>
      <c r="D225" s="231" t="s">
        <v>2</v>
      </c>
      <c r="E225" s="231">
        <v>700</v>
      </c>
      <c r="F225" s="274">
        <v>4.7701800000000008</v>
      </c>
      <c r="G225" s="274">
        <v>2.7833340000000004</v>
      </c>
      <c r="H225" s="274">
        <v>4.8392079999999993</v>
      </c>
      <c r="I225" s="274">
        <v>0.31994613230079166</v>
      </c>
      <c r="J225" s="274">
        <v>0.37363410354394266</v>
      </c>
      <c r="K225" s="231">
        <v>2</v>
      </c>
      <c r="L225" s="231">
        <v>5954</v>
      </c>
      <c r="M225" s="231">
        <v>5954</v>
      </c>
      <c r="N225" s="231">
        <v>26</v>
      </c>
      <c r="O225" s="231">
        <v>26</v>
      </c>
      <c r="P225" s="231">
        <v>5</v>
      </c>
      <c r="Q225" s="231">
        <v>23177</v>
      </c>
      <c r="R225" s="231">
        <v>23177</v>
      </c>
      <c r="S225" s="231">
        <v>228</v>
      </c>
      <c r="T225" s="231">
        <v>228</v>
      </c>
      <c r="U225" s="231">
        <v>0</v>
      </c>
      <c r="V225" s="231">
        <v>0</v>
      </c>
      <c r="W225" s="231">
        <v>0</v>
      </c>
      <c r="X225" s="275" t="s">
        <v>436</v>
      </c>
    </row>
    <row r="226" spans="2:24" s="251" customFormat="1" x14ac:dyDescent="0.2">
      <c r="B226" s="231" t="s">
        <v>683</v>
      </c>
      <c r="C226" s="231" t="s">
        <v>677</v>
      </c>
      <c r="D226" s="231" t="s">
        <v>2</v>
      </c>
      <c r="E226" s="231">
        <v>2531</v>
      </c>
      <c r="F226" s="274">
        <v>7.8404600000000029</v>
      </c>
      <c r="G226" s="274">
        <v>13.704184000000005</v>
      </c>
      <c r="H226" s="274">
        <v>4.9535199999999993</v>
      </c>
      <c r="I226" s="274">
        <v>1.3693884472791416</v>
      </c>
      <c r="J226" s="274">
        <v>0.38340758143487574</v>
      </c>
      <c r="K226" s="231">
        <v>4</v>
      </c>
      <c r="L226" s="231">
        <v>85329</v>
      </c>
      <c r="M226" s="231">
        <v>85329</v>
      </c>
      <c r="N226" s="231">
        <v>1108</v>
      </c>
      <c r="O226" s="231">
        <v>1108</v>
      </c>
      <c r="P226" s="231">
        <v>4</v>
      </c>
      <c r="Q226" s="231">
        <v>79636</v>
      </c>
      <c r="R226" s="231">
        <v>79636</v>
      </c>
      <c r="S226" s="231">
        <v>289</v>
      </c>
      <c r="T226" s="231">
        <v>289</v>
      </c>
      <c r="U226" s="231">
        <v>1</v>
      </c>
      <c r="V226" s="231">
        <v>2554</v>
      </c>
      <c r="W226" s="231">
        <v>2554</v>
      </c>
      <c r="X226" s="275" t="s">
        <v>436</v>
      </c>
    </row>
    <row r="227" spans="2:24" s="251" customFormat="1" x14ac:dyDescent="0.2">
      <c r="B227" s="231" t="s">
        <v>684</v>
      </c>
      <c r="C227" s="231" t="s">
        <v>677</v>
      </c>
      <c r="D227" s="231" t="s">
        <v>2</v>
      </c>
      <c r="E227" s="231">
        <v>182</v>
      </c>
      <c r="F227" s="274">
        <v>2.1279299999999997</v>
      </c>
      <c r="G227" s="274">
        <v>5.7848070000000016</v>
      </c>
      <c r="H227" s="274">
        <v>1.486056</v>
      </c>
      <c r="I227" s="274">
        <v>1.6382839013474324</v>
      </c>
      <c r="J227" s="274">
        <v>6.9894351852046784E-3</v>
      </c>
      <c r="K227" s="231">
        <v>1</v>
      </c>
      <c r="L227" s="231">
        <v>28057</v>
      </c>
      <c r="M227" s="231">
        <v>28057</v>
      </c>
      <c r="N227" s="231">
        <v>181</v>
      </c>
      <c r="O227" s="231">
        <v>181</v>
      </c>
      <c r="P227" s="231">
        <v>1</v>
      </c>
      <c r="Q227" s="231">
        <v>399</v>
      </c>
      <c r="R227" s="231">
        <v>399</v>
      </c>
      <c r="S227" s="231">
        <v>5</v>
      </c>
      <c r="T227" s="231">
        <v>5</v>
      </c>
      <c r="U227" s="231">
        <v>1</v>
      </c>
      <c r="V227" s="231">
        <v>177</v>
      </c>
      <c r="W227" s="231">
        <v>177</v>
      </c>
      <c r="X227" s="275" t="s">
        <v>436</v>
      </c>
    </row>
    <row r="228" spans="2:24" s="251" customFormat="1" x14ac:dyDescent="0.2">
      <c r="B228" s="231" t="s">
        <v>685</v>
      </c>
      <c r="C228" s="231" t="s">
        <v>677</v>
      </c>
      <c r="D228" s="231" t="s">
        <v>2</v>
      </c>
      <c r="E228" s="231">
        <v>791</v>
      </c>
      <c r="F228" s="274">
        <v>3.3471700000000002</v>
      </c>
      <c r="G228" s="274">
        <v>1.2440630000000004</v>
      </c>
      <c r="H228" s="274">
        <v>3.6198799999999998</v>
      </c>
      <c r="I228" s="274">
        <v>0.10058773603172856</v>
      </c>
      <c r="J228" s="274">
        <v>0</v>
      </c>
      <c r="K228" s="231">
        <v>2</v>
      </c>
      <c r="L228" s="231">
        <v>3024</v>
      </c>
      <c r="M228" s="231">
        <v>3024</v>
      </c>
      <c r="N228" s="231">
        <v>813</v>
      </c>
      <c r="O228" s="231">
        <v>813</v>
      </c>
      <c r="P228" s="231">
        <v>0</v>
      </c>
      <c r="Q228" s="231">
        <v>0</v>
      </c>
      <c r="R228" s="231">
        <v>0</v>
      </c>
      <c r="S228" s="231">
        <v>0</v>
      </c>
      <c r="T228" s="231">
        <v>0</v>
      </c>
      <c r="U228" s="231">
        <v>0</v>
      </c>
      <c r="V228" s="231">
        <v>0</v>
      </c>
      <c r="W228" s="231">
        <v>0</v>
      </c>
      <c r="X228" s="275" t="s">
        <v>436</v>
      </c>
    </row>
    <row r="229" spans="2:24" s="251" customFormat="1" x14ac:dyDescent="0.2">
      <c r="B229" s="231" t="s">
        <v>686</v>
      </c>
      <c r="C229" s="231" t="s">
        <v>677</v>
      </c>
      <c r="D229" s="231" t="s">
        <v>2</v>
      </c>
      <c r="E229" s="231">
        <v>2</v>
      </c>
      <c r="F229" s="274">
        <v>0.66325000000000001</v>
      </c>
      <c r="G229" s="274">
        <v>1.4554199999999999</v>
      </c>
      <c r="H229" s="274">
        <v>3.7341920000000002</v>
      </c>
      <c r="I229" s="274">
        <v>0</v>
      </c>
      <c r="J229" s="274">
        <v>0</v>
      </c>
      <c r="K229" s="231">
        <v>0</v>
      </c>
      <c r="L229" s="231">
        <v>0</v>
      </c>
      <c r="M229" s="231">
        <v>0</v>
      </c>
      <c r="N229" s="231">
        <v>0</v>
      </c>
      <c r="O229" s="231">
        <v>0</v>
      </c>
      <c r="P229" s="231">
        <v>0</v>
      </c>
      <c r="Q229" s="231">
        <v>0</v>
      </c>
      <c r="R229" s="231">
        <v>0</v>
      </c>
      <c r="S229" s="231">
        <v>0</v>
      </c>
      <c r="T229" s="231">
        <v>0</v>
      </c>
      <c r="U229" s="231">
        <v>0</v>
      </c>
      <c r="V229" s="231">
        <v>0</v>
      </c>
      <c r="W229" s="231">
        <v>0</v>
      </c>
      <c r="X229" s="275" t="s">
        <v>436</v>
      </c>
    </row>
    <row r="231" spans="2:24" x14ac:dyDescent="0.2">
      <c r="B231" s="197" t="s">
        <v>225</v>
      </c>
      <c r="C231" s="193"/>
      <c r="D231" s="193"/>
      <c r="E231" s="193"/>
      <c r="F231" s="193"/>
      <c r="G231" s="193"/>
      <c r="H231" s="194"/>
    </row>
    <row r="232" spans="2:24" x14ac:dyDescent="0.2">
      <c r="B232" s="196" t="s">
        <v>226</v>
      </c>
      <c r="C232" s="195"/>
      <c r="D232" s="195"/>
      <c r="E232" s="195"/>
      <c r="F232" s="195"/>
      <c r="G232" s="195"/>
      <c r="H232" s="192"/>
    </row>
  </sheetData>
  <phoneticPr fontId="34" type="noConversion"/>
  <dataValidations count="1">
    <dataValidation type="list" allowBlank="1" showInputMessage="1" showErrorMessage="1" sqref="D8:D229">
      <formula1>"CBD, Urban, Rural short, Rural long"</formula1>
    </dataValidation>
  </dataValidations>
  <pageMargins left="0.75" right="0.75" top="1" bottom="1" header="0.5" footer="0.5"/>
  <pageSetup paperSize="9" scale="15"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2"/>
  <sheetViews>
    <sheetView showGridLines="0" workbookViewId="0"/>
  </sheetViews>
  <sheetFormatPr defaultRowHeight="12.75" x14ac:dyDescent="0.2"/>
  <cols>
    <col min="2" max="2" width="33.42578125" customWidth="1"/>
    <col min="3" max="7" width="17.5703125" customWidth="1"/>
  </cols>
  <sheetData>
    <row r="1" spans="2:7" ht="20.25" x14ac:dyDescent="0.3">
      <c r="B1" s="203" t="str">
        <f>Cover!C22</f>
        <v>JEN</v>
      </c>
    </row>
    <row r="2" spans="2:7" ht="20.25" x14ac:dyDescent="0.3">
      <c r="B2" s="203" t="s">
        <v>239</v>
      </c>
    </row>
    <row r="3" spans="2:7" ht="20.25" x14ac:dyDescent="0.3">
      <c r="B3" s="202">
        <f>Cover!C26</f>
        <v>2015</v>
      </c>
    </row>
    <row r="4" spans="2:7" x14ac:dyDescent="0.2">
      <c r="B4" s="129"/>
    </row>
    <row r="5" spans="2:7" ht="66" customHeight="1" x14ac:dyDescent="0.2">
      <c r="B5" s="381" t="s">
        <v>432</v>
      </c>
      <c r="C5" s="382"/>
      <c r="D5" s="382"/>
      <c r="E5" s="382"/>
      <c r="F5" s="206"/>
      <c r="G5" s="206"/>
    </row>
    <row r="6" spans="2:7" x14ac:dyDescent="0.2">
      <c r="B6" s="205"/>
      <c r="C6" s="206"/>
      <c r="D6" s="206"/>
      <c r="E6" s="206"/>
      <c r="F6" s="206"/>
      <c r="G6" s="206"/>
    </row>
    <row r="7" spans="2:7" x14ac:dyDescent="0.2">
      <c r="B7" s="383" t="s">
        <v>238</v>
      </c>
      <c r="C7" s="384"/>
      <c r="D7" s="201"/>
      <c r="E7" s="201"/>
      <c r="F7" s="201"/>
      <c r="G7" s="201"/>
    </row>
    <row r="9" spans="2:7" ht="15" x14ac:dyDescent="0.2">
      <c r="B9" s="207"/>
      <c r="C9" s="385" t="s">
        <v>7</v>
      </c>
      <c r="D9" s="386"/>
      <c r="E9" s="386"/>
      <c r="F9" s="386"/>
      <c r="G9" s="387"/>
    </row>
    <row r="10" spans="2:7" x14ac:dyDescent="0.2">
      <c r="B10" s="208"/>
      <c r="C10" s="204" t="s">
        <v>1</v>
      </c>
      <c r="D10" s="204" t="s">
        <v>2</v>
      </c>
      <c r="E10" s="204" t="s">
        <v>8</v>
      </c>
      <c r="F10" s="204" t="s">
        <v>9</v>
      </c>
      <c r="G10" s="209" t="s">
        <v>10</v>
      </c>
    </row>
    <row r="11" spans="2:7" ht="15" x14ac:dyDescent="0.2">
      <c r="B11" s="210" t="s">
        <v>241</v>
      </c>
      <c r="C11" s="211"/>
      <c r="D11" s="276">
        <v>27.613071912514012</v>
      </c>
      <c r="E11" s="276">
        <v>81.778353184878299</v>
      </c>
      <c r="F11" s="276"/>
      <c r="G11" s="276">
        <v>30.216373122765752</v>
      </c>
    </row>
    <row r="12" spans="2:7" ht="15" x14ac:dyDescent="0.2">
      <c r="B12" s="210" t="s">
        <v>242</v>
      </c>
      <c r="C12" s="211"/>
      <c r="D12" s="276">
        <v>9.6745095091332778E-2</v>
      </c>
      <c r="E12" s="276">
        <v>0.28987571206628687</v>
      </c>
      <c r="F12" s="276"/>
      <c r="G12" s="276">
        <v>0.10602737254096703</v>
      </c>
    </row>
  </sheetData>
  <mergeCells count="3">
    <mergeCell ref="B5:E5"/>
    <mergeCell ref="B7:C7"/>
    <mergeCell ref="C9:G9"/>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3"/>
  <sheetViews>
    <sheetView workbookViewId="0"/>
  </sheetViews>
  <sheetFormatPr defaultColWidth="9.140625" defaultRowHeight="12.75" x14ac:dyDescent="0.2"/>
  <cols>
    <col min="1" max="1" width="9.140625" style="251"/>
    <col min="2" max="3" width="35.7109375" style="251" customWidth="1"/>
    <col min="4" max="4" width="50.7109375" style="251" customWidth="1"/>
    <col min="5" max="16384" width="9.140625" style="251"/>
  </cols>
  <sheetData>
    <row r="2" spans="2:4" x14ac:dyDescent="0.2">
      <c r="B2" s="262" t="s">
        <v>410</v>
      </c>
    </row>
    <row r="3" spans="2:4" ht="13.5" thickBot="1" x14ac:dyDescent="0.25"/>
    <row r="4" spans="2:4" x14ac:dyDescent="0.2">
      <c r="B4" s="388" t="s">
        <v>411</v>
      </c>
      <c r="C4" s="389"/>
      <c r="D4" s="390" t="s">
        <v>412</v>
      </c>
    </row>
    <row r="5" spans="2:4" ht="13.5" thickBot="1" x14ac:dyDescent="0.25">
      <c r="B5" s="392" t="s">
        <v>413</v>
      </c>
      <c r="C5" s="393"/>
      <c r="D5" s="391"/>
    </row>
    <row r="6" spans="2:4" ht="13.5" thickBot="1" x14ac:dyDescent="0.25">
      <c r="B6" s="394" t="s">
        <v>414</v>
      </c>
      <c r="C6" s="395"/>
      <c r="D6" s="263"/>
    </row>
    <row r="7" spans="2:4" ht="26.25" thickBot="1" x14ac:dyDescent="0.25">
      <c r="B7" s="264" t="s">
        <v>415</v>
      </c>
      <c r="C7" s="265" t="s">
        <v>416</v>
      </c>
      <c r="D7" s="265" t="s">
        <v>417</v>
      </c>
    </row>
    <row r="8" spans="2:4" ht="26.25" thickBot="1" x14ac:dyDescent="0.25">
      <c r="B8" s="264" t="s">
        <v>418</v>
      </c>
      <c r="C8" s="265" t="s">
        <v>419</v>
      </c>
      <c r="D8" s="265" t="s">
        <v>420</v>
      </c>
    </row>
    <row r="9" spans="2:4" ht="26.25" thickBot="1" x14ac:dyDescent="0.25">
      <c r="B9" s="264" t="s">
        <v>421</v>
      </c>
      <c r="C9" s="265" t="s">
        <v>422</v>
      </c>
      <c r="D9" s="265" t="s">
        <v>417</v>
      </c>
    </row>
    <row r="10" spans="2:4" ht="25.5" x14ac:dyDescent="0.2">
      <c r="B10" s="396" t="s">
        <v>423</v>
      </c>
      <c r="C10" s="396" t="s">
        <v>419</v>
      </c>
      <c r="D10" s="266" t="s">
        <v>424</v>
      </c>
    </row>
    <row r="11" spans="2:4" ht="25.5" x14ac:dyDescent="0.2">
      <c r="B11" s="397"/>
      <c r="C11" s="397"/>
      <c r="D11" s="266" t="s">
        <v>425</v>
      </c>
    </row>
    <row r="12" spans="2:4" ht="13.5" thickBot="1" x14ac:dyDescent="0.25">
      <c r="B12" s="398"/>
      <c r="C12" s="398"/>
      <c r="D12" s="267" t="s">
        <v>426</v>
      </c>
    </row>
    <row r="13" spans="2:4" ht="26.25" thickBot="1" x14ac:dyDescent="0.25">
      <c r="B13" s="264" t="s">
        <v>427</v>
      </c>
      <c r="C13" s="265" t="s">
        <v>419</v>
      </c>
      <c r="D13" s="265" t="s">
        <v>428</v>
      </c>
    </row>
  </sheetData>
  <mergeCells count="6">
    <mergeCell ref="B4:C4"/>
    <mergeCell ref="D4:D5"/>
    <mergeCell ref="B5:C5"/>
    <mergeCell ref="B6:C6"/>
    <mergeCell ref="B10:B12"/>
    <mergeCell ref="C10:C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pageSetUpPr fitToPage="1"/>
  </sheetPr>
  <dimension ref="A1:J17"/>
  <sheetViews>
    <sheetView view="pageBreakPreview" zoomScaleNormal="85" zoomScaleSheetLayoutView="70" workbookViewId="0"/>
  </sheetViews>
  <sheetFormatPr defaultColWidth="9.140625" defaultRowHeight="23.25" x14ac:dyDescent="0.35"/>
  <cols>
    <col min="1" max="1" width="1.7109375" style="34" customWidth="1"/>
    <col min="2" max="2" width="2.7109375" style="34" customWidth="1"/>
    <col min="3" max="3" width="75.7109375" style="34" customWidth="1"/>
    <col min="4" max="4" width="2.7109375" style="34" customWidth="1"/>
    <col min="5" max="5" width="75.7109375" style="34" customWidth="1"/>
    <col min="6" max="6" width="2.7109375" style="34" customWidth="1"/>
    <col min="7" max="7" width="1.7109375" style="34" customWidth="1"/>
    <col min="8" max="8" width="16.7109375" style="34" customWidth="1"/>
    <col min="9" max="9" width="20.7109375" style="34" customWidth="1"/>
    <col min="10" max="10" width="13" style="34" customWidth="1"/>
    <col min="11" max="11" width="8" style="34" customWidth="1"/>
    <col min="12" max="12" width="3.7109375" style="34" customWidth="1"/>
    <col min="13" max="18" width="10.7109375" style="34" customWidth="1"/>
    <col min="19" max="19" width="4" style="34" customWidth="1"/>
    <col min="20" max="16384" width="9.140625" style="34"/>
  </cols>
  <sheetData>
    <row r="1" spans="1:10" ht="15" customHeight="1" thickBot="1" x14ac:dyDescent="0.4">
      <c r="A1" s="34" t="s">
        <v>114</v>
      </c>
    </row>
    <row r="2" spans="1:10" x14ac:dyDescent="0.35">
      <c r="A2" s="36"/>
      <c r="B2" s="132"/>
      <c r="C2" s="133"/>
      <c r="D2" s="133"/>
      <c r="E2" s="133"/>
      <c r="F2" s="134"/>
      <c r="G2" s="35"/>
      <c r="H2" s="35"/>
      <c r="I2" s="35"/>
      <c r="J2" s="36"/>
    </row>
    <row r="3" spans="1:10" x14ac:dyDescent="0.35">
      <c r="A3" s="36"/>
      <c r="B3" s="135"/>
      <c r="C3" s="136"/>
      <c r="D3" s="136"/>
      <c r="E3" s="136"/>
      <c r="F3" s="137"/>
      <c r="G3" s="35"/>
      <c r="H3" s="35"/>
      <c r="I3" s="35"/>
      <c r="J3" s="36"/>
    </row>
    <row r="4" spans="1:10" x14ac:dyDescent="0.35">
      <c r="A4" s="36"/>
      <c r="B4" s="135"/>
      <c r="C4" s="315" t="s">
        <v>181</v>
      </c>
      <c r="D4" s="316"/>
      <c r="E4" s="316"/>
      <c r="F4" s="138"/>
      <c r="G4" s="35"/>
      <c r="H4" s="35"/>
      <c r="I4" s="36"/>
      <c r="J4" s="36"/>
    </row>
    <row r="5" spans="1:10" ht="27" x14ac:dyDescent="0.35">
      <c r="A5" s="36"/>
      <c r="B5" s="135"/>
      <c r="C5" s="317" t="s">
        <v>115</v>
      </c>
      <c r="D5" s="318"/>
      <c r="E5" s="318"/>
      <c r="F5" s="139"/>
      <c r="G5" s="35"/>
      <c r="H5" s="35"/>
      <c r="I5" s="36"/>
      <c r="J5" s="36"/>
    </row>
    <row r="6" spans="1:10" ht="24" thickBot="1" x14ac:dyDescent="0.4">
      <c r="A6" s="36"/>
      <c r="B6" s="135"/>
      <c r="C6" s="136"/>
      <c r="D6" s="136"/>
      <c r="E6" s="130"/>
      <c r="F6" s="140"/>
      <c r="G6" s="35"/>
      <c r="H6" s="35"/>
    </row>
    <row r="7" spans="1:10" ht="24.75" x14ac:dyDescent="0.35">
      <c r="A7" s="36"/>
      <c r="B7" s="212"/>
      <c r="C7" s="213"/>
      <c r="D7" s="213"/>
      <c r="E7" s="214"/>
      <c r="F7" s="215"/>
      <c r="G7" s="36"/>
      <c r="H7" s="36"/>
    </row>
    <row r="8" spans="1:10" x14ac:dyDescent="0.35">
      <c r="B8" s="216"/>
      <c r="C8" s="217" t="s">
        <v>182</v>
      </c>
      <c r="D8" s="218"/>
      <c r="E8" s="217"/>
      <c r="F8" s="220"/>
    </row>
    <row r="9" spans="1:10" x14ac:dyDescent="0.35">
      <c r="B9" s="216"/>
      <c r="C9" s="221" t="s">
        <v>245</v>
      </c>
      <c r="D9" s="218"/>
      <c r="E9" s="217"/>
      <c r="F9" s="220"/>
    </row>
    <row r="10" spans="1:10" ht="24.75" x14ac:dyDescent="0.35">
      <c r="B10" s="216"/>
      <c r="C10" s="221" t="s">
        <v>149</v>
      </c>
      <c r="D10" s="218"/>
      <c r="E10" s="219" t="s">
        <v>399</v>
      </c>
      <c r="F10" s="220"/>
    </row>
    <row r="11" spans="1:10" ht="24.75" x14ac:dyDescent="0.35">
      <c r="B11" s="216"/>
      <c r="C11" s="222" t="s">
        <v>183</v>
      </c>
      <c r="D11" s="218"/>
      <c r="E11" s="219" t="s">
        <v>430</v>
      </c>
      <c r="F11" s="220"/>
    </row>
    <row r="12" spans="1:10" ht="24.75" x14ac:dyDescent="0.45">
      <c r="B12" s="216"/>
      <c r="C12" s="224" t="s">
        <v>184</v>
      </c>
      <c r="D12" s="218"/>
      <c r="E12" s="223" t="s">
        <v>400</v>
      </c>
      <c r="F12" s="220"/>
    </row>
    <row r="13" spans="1:10" ht="25.5" x14ac:dyDescent="0.5">
      <c r="B13" s="216"/>
      <c r="C13" s="224" t="s">
        <v>185</v>
      </c>
      <c r="D13" s="218"/>
      <c r="E13" s="225" t="s">
        <v>401</v>
      </c>
      <c r="F13" s="220"/>
    </row>
    <row r="14" spans="1:10" ht="25.5" x14ac:dyDescent="0.5">
      <c r="B14" s="216"/>
      <c r="C14" s="224" t="s">
        <v>429</v>
      </c>
      <c r="D14" s="218"/>
      <c r="E14" s="225" t="s">
        <v>431</v>
      </c>
      <c r="F14" s="220"/>
    </row>
    <row r="15" spans="1:10" ht="25.5" x14ac:dyDescent="0.5">
      <c r="B15" s="216"/>
      <c r="C15" s="224" t="s">
        <v>186</v>
      </c>
      <c r="D15" s="225"/>
      <c r="E15" s="225" t="s">
        <v>402</v>
      </c>
      <c r="F15" s="220"/>
    </row>
    <row r="16" spans="1:10" ht="25.5" x14ac:dyDescent="0.5">
      <c r="B16" s="216"/>
      <c r="C16" s="224" t="s">
        <v>187</v>
      </c>
      <c r="D16" s="218"/>
      <c r="E16" s="241"/>
      <c r="F16" s="220"/>
    </row>
    <row r="17" spans="2:6" ht="24" thickBot="1" x14ac:dyDescent="0.4">
      <c r="B17" s="226"/>
      <c r="C17" s="227"/>
      <c r="D17" s="228"/>
      <c r="E17" s="229"/>
      <c r="F17" s="230"/>
    </row>
  </sheetData>
  <mergeCells count="2">
    <mergeCell ref="C4:E4"/>
    <mergeCell ref="C5:E5"/>
  </mergeCells>
  <phoneticPr fontId="34" type="noConversion"/>
  <hyperlinks>
    <hyperlink ref="C8" location="Cover!A1" display="Cover sheet"/>
    <hyperlink ref="C11" location="'1a. STPIS Reliability'!A1" display="1a. STPIS - Reliability"/>
    <hyperlink ref="C12" location="'1b. STPIS Customer Service'!A1" display="1b. STPIS - Customer service"/>
    <hyperlink ref="C13" location="'1c. STPIS Daily Performance'!A1" display="1c. STPIS - Daily performance"/>
    <hyperlink ref="C14" location="'1d. STPIS MED Threshold'!A1" display="1d. STPIS - MED threshold"/>
    <hyperlink ref="C15" location="'1e. STPIS Exclusions'!A1" display="1e. STPIS - Exclusions"/>
    <hyperlink ref="C16" location="'1f. STPIS GSL'!A1" display="1f. STPIS - GSL"/>
    <hyperlink ref="E10" location="'3. Customer Service'!A1" display="3. Quality of service and customer service"/>
    <hyperlink ref="E11" location="'4. General information'!A1" display="4. General Information"/>
    <hyperlink ref="E13" location="'5b. Network perf - Feeders '!A1" display="  5b. Network performance - feeder reliability"/>
    <hyperlink ref="E14" location="'5c. Network perf - causes + WSC'!A1" display="  5c. Network performance - outages"/>
    <hyperlink ref="E15" location="'5d. Network perf - reliability '!A1" display="  5d. Network performance - planned outages"/>
    <hyperlink ref="C9" location="Definitions!A1" display="Definitions"/>
  </hyperlinks>
  <pageMargins left="0.35433070866141736" right="0.35433070866141736" top="0.94488188976377963" bottom="0.98425196850393704" header="0.51181102362204722" footer="0.51181102362204722"/>
  <pageSetup paperSize="9" scale="58" orientation="landscape" r:id="rId1"/>
  <headerFooter alignWithMargins="0">
    <oddFooter>&amp;L&amp;D&amp;C&amp; Template: &amp;A
&amp;F&amp;R&amp;P o&amp;Of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6"/>
  <sheetViews>
    <sheetView workbookViewId="0"/>
  </sheetViews>
  <sheetFormatPr defaultColWidth="9.140625" defaultRowHeight="12.75" x14ac:dyDescent="0.2"/>
  <cols>
    <col min="1" max="1" width="9.140625" style="129"/>
    <col min="2" max="2" width="34.7109375" style="129" customWidth="1"/>
    <col min="3" max="3" width="95.5703125" style="129" customWidth="1"/>
    <col min="4" max="4" width="3.140625" style="129" customWidth="1"/>
    <col min="5" max="16384" width="9.140625" style="129"/>
  </cols>
  <sheetData>
    <row r="1" spans="1:3" ht="20.25" x14ac:dyDescent="0.2">
      <c r="A1" s="232"/>
      <c r="B1" s="74" t="str">
        <f>Cover!C22</f>
        <v>JEN</v>
      </c>
    </row>
    <row r="2" spans="1:3" ht="20.25" x14ac:dyDescent="0.2">
      <c r="A2" s="232"/>
      <c r="B2" s="233" t="s">
        <v>245</v>
      </c>
    </row>
    <row r="3" spans="1:3" ht="20.25" x14ac:dyDescent="0.2">
      <c r="A3" s="232"/>
      <c r="B3" s="234">
        <f>Cover!C26</f>
        <v>2015</v>
      </c>
      <c r="C3" s="235"/>
    </row>
    <row r="5" spans="1:3" ht="25.5" x14ac:dyDescent="0.2">
      <c r="B5" s="236" t="s">
        <v>246</v>
      </c>
      <c r="C5" s="236" t="s">
        <v>247</v>
      </c>
    </row>
    <row r="6" spans="1:3" x14ac:dyDescent="0.2">
      <c r="B6" s="319" t="s">
        <v>248</v>
      </c>
      <c r="C6" s="320"/>
    </row>
    <row r="7" spans="1:3" ht="25.5" x14ac:dyDescent="0.2">
      <c r="B7" s="258" t="s">
        <v>80</v>
      </c>
      <c r="C7" s="238" t="s">
        <v>256</v>
      </c>
    </row>
    <row r="8" spans="1:3" x14ac:dyDescent="0.2">
      <c r="B8" s="258" t="s">
        <v>81</v>
      </c>
      <c r="C8" s="238" t="s">
        <v>257</v>
      </c>
    </row>
    <row r="9" spans="1:3" x14ac:dyDescent="0.2">
      <c r="B9" s="239" t="s">
        <v>262</v>
      </c>
      <c r="C9" s="238" t="s">
        <v>263</v>
      </c>
    </row>
    <row r="10" spans="1:3" ht="25.5" x14ac:dyDescent="0.2">
      <c r="B10" s="237" t="s">
        <v>284</v>
      </c>
      <c r="C10" s="238" t="s">
        <v>285</v>
      </c>
    </row>
    <row r="11" spans="1:3" x14ac:dyDescent="0.2">
      <c r="B11" s="237" t="s">
        <v>224</v>
      </c>
      <c r="C11" s="238" t="s">
        <v>287</v>
      </c>
    </row>
    <row r="12" spans="1:3" ht="25.5" x14ac:dyDescent="0.2">
      <c r="B12" s="239" t="s">
        <v>258</v>
      </c>
      <c r="C12" s="238" t="s">
        <v>259</v>
      </c>
    </row>
    <row r="13" spans="1:3" ht="114.75" x14ac:dyDescent="0.2">
      <c r="B13" s="243" t="s">
        <v>168</v>
      </c>
      <c r="C13" s="238" t="s">
        <v>393</v>
      </c>
    </row>
    <row r="14" spans="1:3" x14ac:dyDescent="0.2">
      <c r="B14" s="237" t="s">
        <v>278</v>
      </c>
      <c r="C14" s="238" t="s">
        <v>279</v>
      </c>
    </row>
    <row r="15" spans="1:3" ht="114.75" x14ac:dyDescent="0.2">
      <c r="B15" s="243" t="s">
        <v>282</v>
      </c>
      <c r="C15" s="240" t="s">
        <v>283</v>
      </c>
    </row>
    <row r="16" spans="1:3" ht="114.75" x14ac:dyDescent="0.2">
      <c r="B16" s="243" t="s">
        <v>253</v>
      </c>
      <c r="C16" s="238" t="s">
        <v>254</v>
      </c>
    </row>
    <row r="17" spans="2:3" x14ac:dyDescent="0.2">
      <c r="B17" s="243" t="s">
        <v>260</v>
      </c>
      <c r="C17" s="238" t="s">
        <v>261</v>
      </c>
    </row>
    <row r="18" spans="2:3" ht="102" x14ac:dyDescent="0.2">
      <c r="B18" s="237" t="s">
        <v>7</v>
      </c>
      <c r="C18" s="238" t="s">
        <v>255</v>
      </c>
    </row>
    <row r="19" spans="2:3" x14ac:dyDescent="0.2">
      <c r="B19" s="237" t="s">
        <v>267</v>
      </c>
      <c r="C19" s="238" t="s">
        <v>268</v>
      </c>
    </row>
    <row r="20" spans="2:3" ht="25.5" x14ac:dyDescent="0.2">
      <c r="B20" s="237" t="s">
        <v>269</v>
      </c>
      <c r="C20" s="240" t="s">
        <v>270</v>
      </c>
    </row>
    <row r="21" spans="2:3" ht="140.25" x14ac:dyDescent="0.2">
      <c r="B21" s="254" t="s">
        <v>403</v>
      </c>
      <c r="C21" s="244" t="s">
        <v>266</v>
      </c>
    </row>
    <row r="22" spans="2:3" ht="38.25" x14ac:dyDescent="0.2">
      <c r="B22" s="256" t="s">
        <v>124</v>
      </c>
      <c r="C22" s="244" t="s">
        <v>264</v>
      </c>
    </row>
    <row r="23" spans="2:3" x14ac:dyDescent="0.2">
      <c r="B23" s="237" t="s">
        <v>280</v>
      </c>
      <c r="C23" s="244" t="s">
        <v>281</v>
      </c>
    </row>
    <row r="24" spans="2:3" ht="25.5" x14ac:dyDescent="0.2">
      <c r="B24" s="237" t="s">
        <v>249</v>
      </c>
      <c r="C24" s="255" t="s">
        <v>250</v>
      </c>
    </row>
    <row r="25" spans="2:3" ht="25.5" x14ac:dyDescent="0.2">
      <c r="B25" s="237" t="s">
        <v>251</v>
      </c>
      <c r="C25" s="255" t="s">
        <v>252</v>
      </c>
    </row>
    <row r="26" spans="2:3" ht="38.25" x14ac:dyDescent="0.2">
      <c r="B26" s="237" t="s">
        <v>276</v>
      </c>
      <c r="C26" s="257" t="s">
        <v>277</v>
      </c>
    </row>
    <row r="27" spans="2:3" ht="25.5" x14ac:dyDescent="0.2">
      <c r="B27" s="243" t="s">
        <v>273</v>
      </c>
      <c r="C27" s="240" t="s">
        <v>274</v>
      </c>
    </row>
    <row r="28" spans="2:3" ht="76.5" x14ac:dyDescent="0.2">
      <c r="B28" s="254" t="s">
        <v>275</v>
      </c>
      <c r="C28" s="244" t="s">
        <v>392</v>
      </c>
    </row>
    <row r="29" spans="2:3" ht="25.5" x14ac:dyDescent="0.2">
      <c r="B29" s="237" t="s">
        <v>271</v>
      </c>
      <c r="C29" s="257" t="s">
        <v>272</v>
      </c>
    </row>
    <row r="30" spans="2:3" x14ac:dyDescent="0.2">
      <c r="B30" s="258" t="s">
        <v>394</v>
      </c>
      <c r="C30" s="257" t="s">
        <v>395</v>
      </c>
    </row>
    <row r="31" spans="2:3" ht="25.5" x14ac:dyDescent="0.2">
      <c r="B31" s="237" t="s">
        <v>169</v>
      </c>
      <c r="C31" s="238" t="s">
        <v>286</v>
      </c>
    </row>
    <row r="32" spans="2:3" x14ac:dyDescent="0.2">
      <c r="B32" s="319" t="s">
        <v>288</v>
      </c>
      <c r="C32" s="320"/>
    </row>
    <row r="33" spans="2:3" ht="25.5" x14ac:dyDescent="0.2">
      <c r="B33" s="237" t="s">
        <v>289</v>
      </c>
      <c r="C33" s="238" t="s">
        <v>290</v>
      </c>
    </row>
    <row r="34" spans="2:3" x14ac:dyDescent="0.2">
      <c r="B34" s="237" t="s">
        <v>291</v>
      </c>
      <c r="C34" s="238" t="s">
        <v>292</v>
      </c>
    </row>
    <row r="35" spans="2:3" x14ac:dyDescent="0.2">
      <c r="B35" s="237" t="s">
        <v>293</v>
      </c>
      <c r="C35" s="238" t="s">
        <v>294</v>
      </c>
    </row>
    <row r="36" spans="2:3" x14ac:dyDescent="0.2">
      <c r="B36" s="319" t="s">
        <v>0</v>
      </c>
      <c r="C36" s="320"/>
    </row>
    <row r="37" spans="2:3" x14ac:dyDescent="0.2">
      <c r="B37" s="254" t="s">
        <v>138</v>
      </c>
      <c r="C37" s="240" t="s">
        <v>347</v>
      </c>
    </row>
    <row r="38" spans="2:3" ht="25.5" x14ac:dyDescent="0.2">
      <c r="B38" s="254" t="s">
        <v>344</v>
      </c>
      <c r="C38" s="240" t="s">
        <v>345</v>
      </c>
    </row>
    <row r="39" spans="2:3" x14ac:dyDescent="0.2">
      <c r="B39" s="254" t="s">
        <v>137</v>
      </c>
      <c r="C39" s="255" t="s">
        <v>346</v>
      </c>
    </row>
    <row r="40" spans="2:3" ht="38.25" x14ac:dyDescent="0.2">
      <c r="B40" s="237" t="s">
        <v>136</v>
      </c>
      <c r="C40" s="257" t="s">
        <v>343</v>
      </c>
    </row>
    <row r="41" spans="2:3" ht="38.25" x14ac:dyDescent="0.2">
      <c r="B41" s="237" t="s">
        <v>309</v>
      </c>
      <c r="C41" s="255" t="s">
        <v>310</v>
      </c>
    </row>
    <row r="42" spans="2:3" ht="25.5" x14ac:dyDescent="0.2">
      <c r="B42" s="237" t="s">
        <v>43</v>
      </c>
      <c r="C42" s="240" t="s">
        <v>389</v>
      </c>
    </row>
    <row r="43" spans="2:3" ht="38.25" x14ac:dyDescent="0.2">
      <c r="B43" s="237" t="s">
        <v>44</v>
      </c>
      <c r="C43" s="240" t="s">
        <v>350</v>
      </c>
    </row>
    <row r="44" spans="2:3" ht="25.5" x14ac:dyDescent="0.2">
      <c r="B44" s="237" t="s">
        <v>45</v>
      </c>
      <c r="C44" s="257" t="s">
        <v>351</v>
      </c>
    </row>
    <row r="45" spans="2:3" x14ac:dyDescent="0.2">
      <c r="B45" s="237" t="s">
        <v>41</v>
      </c>
      <c r="C45" s="240" t="s">
        <v>348</v>
      </c>
    </row>
    <row r="46" spans="2:3" x14ac:dyDescent="0.2">
      <c r="B46" s="237" t="s">
        <v>42</v>
      </c>
      <c r="C46" s="240" t="s">
        <v>349</v>
      </c>
    </row>
    <row r="47" spans="2:3" ht="25.5" x14ac:dyDescent="0.2">
      <c r="B47" s="237" t="s">
        <v>125</v>
      </c>
      <c r="C47" s="255" t="s">
        <v>311</v>
      </c>
    </row>
    <row r="48" spans="2:3" ht="25.5" x14ac:dyDescent="0.2">
      <c r="B48" s="237" t="s">
        <v>312</v>
      </c>
      <c r="C48" s="255" t="s">
        <v>313</v>
      </c>
    </row>
    <row r="49" spans="2:3" ht="25.5" x14ac:dyDescent="0.2">
      <c r="B49" s="237" t="s">
        <v>321</v>
      </c>
      <c r="C49" s="255" t="s">
        <v>322</v>
      </c>
    </row>
    <row r="50" spans="2:3" ht="38.25" x14ac:dyDescent="0.2">
      <c r="B50" s="237" t="s">
        <v>323</v>
      </c>
      <c r="C50" s="255" t="s">
        <v>324</v>
      </c>
    </row>
    <row r="51" spans="2:3" ht="25.5" x14ac:dyDescent="0.2">
      <c r="B51" s="237" t="s">
        <v>319</v>
      </c>
      <c r="C51" s="255" t="s">
        <v>320</v>
      </c>
    </row>
    <row r="52" spans="2:3" x14ac:dyDescent="0.2">
      <c r="B52" s="237" t="s">
        <v>314</v>
      </c>
      <c r="C52" s="255" t="s">
        <v>390</v>
      </c>
    </row>
    <row r="53" spans="2:3" ht="25.5" x14ac:dyDescent="0.2">
      <c r="B53" s="237" t="s">
        <v>317</v>
      </c>
      <c r="C53" s="255" t="s">
        <v>318</v>
      </c>
    </row>
    <row r="54" spans="2:3" x14ac:dyDescent="0.2">
      <c r="B54" s="237" t="s">
        <v>315</v>
      </c>
      <c r="C54" s="255" t="s">
        <v>316</v>
      </c>
    </row>
    <row r="55" spans="2:3" ht="25.5" x14ac:dyDescent="0.2">
      <c r="B55" s="237" t="s">
        <v>333</v>
      </c>
      <c r="C55" s="255" t="s">
        <v>334</v>
      </c>
    </row>
    <row r="56" spans="2:3" ht="25.5" x14ac:dyDescent="0.2">
      <c r="B56" s="237" t="s">
        <v>337</v>
      </c>
      <c r="C56" s="255" t="s">
        <v>338</v>
      </c>
    </row>
    <row r="57" spans="2:3" ht="25.5" x14ac:dyDescent="0.2">
      <c r="B57" s="237" t="s">
        <v>325</v>
      </c>
      <c r="C57" s="255" t="s">
        <v>326</v>
      </c>
    </row>
    <row r="58" spans="2:3" ht="25.5" x14ac:dyDescent="0.2">
      <c r="B58" s="237" t="s">
        <v>329</v>
      </c>
      <c r="C58" s="255" t="s">
        <v>330</v>
      </c>
    </row>
    <row r="59" spans="2:3" ht="25.5" x14ac:dyDescent="0.2">
      <c r="B59" s="237" t="s">
        <v>327</v>
      </c>
      <c r="C59" s="255" t="s">
        <v>328</v>
      </c>
    </row>
    <row r="60" spans="2:3" ht="25.5" x14ac:dyDescent="0.2">
      <c r="B60" s="237" t="s">
        <v>331</v>
      </c>
      <c r="C60" s="238" t="s">
        <v>332</v>
      </c>
    </row>
    <row r="61" spans="2:3" ht="25.5" x14ac:dyDescent="0.2">
      <c r="B61" s="237" t="s">
        <v>335</v>
      </c>
      <c r="C61" s="238" t="s">
        <v>336</v>
      </c>
    </row>
    <row r="62" spans="2:3" ht="38.25" x14ac:dyDescent="0.2">
      <c r="B62" s="237" t="s">
        <v>339</v>
      </c>
      <c r="C62" s="238" t="s">
        <v>340</v>
      </c>
    </row>
    <row r="63" spans="2:3" ht="25.5" x14ac:dyDescent="0.2">
      <c r="B63" s="237" t="s">
        <v>118</v>
      </c>
      <c r="C63" s="257" t="s">
        <v>296</v>
      </c>
    </row>
    <row r="64" spans="2:3" ht="25.5" x14ac:dyDescent="0.2">
      <c r="B64" s="237" t="s">
        <v>121</v>
      </c>
      <c r="C64" s="257" t="s">
        <v>298</v>
      </c>
    </row>
    <row r="65" spans="2:3" ht="38.25" x14ac:dyDescent="0.2">
      <c r="B65" s="237" t="s">
        <v>122</v>
      </c>
      <c r="C65" s="257" t="s">
        <v>300</v>
      </c>
    </row>
    <row r="66" spans="2:3" x14ac:dyDescent="0.2">
      <c r="B66" s="237" t="s">
        <v>267</v>
      </c>
      <c r="C66" s="238" t="s">
        <v>268</v>
      </c>
    </row>
    <row r="67" spans="2:3" ht="25.5" x14ac:dyDescent="0.2">
      <c r="B67" s="237" t="s">
        <v>269</v>
      </c>
      <c r="C67" s="257" t="s">
        <v>270</v>
      </c>
    </row>
    <row r="68" spans="2:3" ht="140.25" x14ac:dyDescent="0.2">
      <c r="B68" s="257" t="s">
        <v>396</v>
      </c>
      <c r="C68" s="257" t="s">
        <v>266</v>
      </c>
    </row>
    <row r="69" spans="2:3" ht="63.75" x14ac:dyDescent="0.2">
      <c r="B69" s="258" t="s">
        <v>124</v>
      </c>
      <c r="C69" s="257" t="s">
        <v>265</v>
      </c>
    </row>
    <row r="70" spans="2:3" ht="25.5" x14ac:dyDescent="0.2">
      <c r="B70" s="237" t="s">
        <v>117</v>
      </c>
      <c r="C70" s="257" t="s">
        <v>295</v>
      </c>
    </row>
    <row r="71" spans="2:3" ht="25.5" x14ac:dyDescent="0.2">
      <c r="B71" s="237" t="s">
        <v>151</v>
      </c>
      <c r="C71" s="257" t="s">
        <v>297</v>
      </c>
    </row>
    <row r="72" spans="2:3" ht="25.5" x14ac:dyDescent="0.2">
      <c r="B72" s="237" t="s">
        <v>119</v>
      </c>
      <c r="C72" s="257" t="s">
        <v>299</v>
      </c>
    </row>
    <row r="73" spans="2:3" ht="25.5" x14ac:dyDescent="0.2">
      <c r="B73" s="237" t="s">
        <v>37</v>
      </c>
      <c r="C73" s="240" t="s">
        <v>341</v>
      </c>
    </row>
    <row r="74" spans="2:3" ht="25.5" x14ac:dyDescent="0.2">
      <c r="B74" s="237" t="s">
        <v>39</v>
      </c>
      <c r="C74" s="240" t="s">
        <v>342</v>
      </c>
    </row>
    <row r="75" spans="2:3" x14ac:dyDescent="0.2">
      <c r="B75" s="258" t="s">
        <v>394</v>
      </c>
      <c r="C75" s="240" t="s">
        <v>395</v>
      </c>
    </row>
    <row r="76" spans="2:3" ht="25.5" x14ac:dyDescent="0.2">
      <c r="B76" s="237" t="s">
        <v>25</v>
      </c>
      <c r="C76" s="240" t="s">
        <v>308</v>
      </c>
    </row>
    <row r="77" spans="2:3" ht="25.5" x14ac:dyDescent="0.2">
      <c r="B77" s="237" t="s">
        <v>24</v>
      </c>
      <c r="C77" s="257" t="s">
        <v>307</v>
      </c>
    </row>
    <row r="78" spans="2:3" ht="51" x14ac:dyDescent="0.2">
      <c r="B78" s="237" t="s">
        <v>20</v>
      </c>
      <c r="C78" s="240" t="s">
        <v>303</v>
      </c>
    </row>
    <row r="79" spans="2:3" ht="51" x14ac:dyDescent="0.2">
      <c r="B79" s="237" t="s">
        <v>21</v>
      </c>
      <c r="C79" s="240" t="s">
        <v>304</v>
      </c>
    </row>
    <row r="80" spans="2:3" ht="51" x14ac:dyDescent="0.2">
      <c r="B80" s="237" t="s">
        <v>22</v>
      </c>
      <c r="C80" s="240" t="s">
        <v>305</v>
      </c>
    </row>
    <row r="81" spans="2:3" ht="38.25" x14ac:dyDescent="0.2">
      <c r="B81" s="237" t="s">
        <v>19</v>
      </c>
      <c r="C81" s="240" t="s">
        <v>302</v>
      </c>
    </row>
    <row r="82" spans="2:3" ht="38.25" x14ac:dyDescent="0.2">
      <c r="B82" s="237" t="s">
        <v>23</v>
      </c>
      <c r="C82" s="240" t="s">
        <v>306</v>
      </c>
    </row>
    <row r="83" spans="2:3" ht="38.25" x14ac:dyDescent="0.2">
      <c r="B83" s="237" t="s">
        <v>120</v>
      </c>
      <c r="C83" s="240" t="s">
        <v>301</v>
      </c>
    </row>
    <row r="84" spans="2:3" x14ac:dyDescent="0.2">
      <c r="B84" s="319" t="s">
        <v>352</v>
      </c>
      <c r="C84" s="320"/>
    </row>
    <row r="85" spans="2:3" x14ac:dyDescent="0.2">
      <c r="B85" s="239" t="s">
        <v>361</v>
      </c>
      <c r="C85" s="238" t="s">
        <v>362</v>
      </c>
    </row>
    <row r="86" spans="2:3" ht="38.25" x14ac:dyDescent="0.2">
      <c r="B86" s="239" t="s">
        <v>359</v>
      </c>
      <c r="C86" s="240" t="s">
        <v>388</v>
      </c>
    </row>
    <row r="87" spans="2:3" x14ac:dyDescent="0.2">
      <c r="B87" s="254" t="s">
        <v>371</v>
      </c>
      <c r="C87" s="238" t="s">
        <v>372</v>
      </c>
    </row>
    <row r="88" spans="2:3" ht="102" x14ac:dyDescent="0.2">
      <c r="B88" s="254" t="s">
        <v>369</v>
      </c>
      <c r="C88" s="238" t="s">
        <v>370</v>
      </c>
    </row>
    <row r="89" spans="2:3" ht="153" x14ac:dyDescent="0.2">
      <c r="B89" s="239" t="s">
        <v>168</v>
      </c>
      <c r="C89" s="255" t="s">
        <v>358</v>
      </c>
    </row>
    <row r="90" spans="2:3" x14ac:dyDescent="0.2">
      <c r="B90" s="239" t="s">
        <v>278</v>
      </c>
      <c r="C90" s="238" t="s">
        <v>279</v>
      </c>
    </row>
    <row r="91" spans="2:3" ht="38.25" x14ac:dyDescent="0.2">
      <c r="B91" s="239" t="s">
        <v>170</v>
      </c>
      <c r="C91" s="238" t="s">
        <v>365</v>
      </c>
    </row>
    <row r="92" spans="2:3" ht="38.25" x14ac:dyDescent="0.2">
      <c r="B92" s="237" t="s">
        <v>171</v>
      </c>
      <c r="C92" s="238" t="s">
        <v>366</v>
      </c>
    </row>
    <row r="93" spans="2:3" ht="127.5" x14ac:dyDescent="0.2">
      <c r="B93" s="237" t="s">
        <v>175</v>
      </c>
      <c r="C93" s="257" t="s">
        <v>384</v>
      </c>
    </row>
    <row r="94" spans="2:3" x14ac:dyDescent="0.2">
      <c r="B94" s="254" t="s">
        <v>367</v>
      </c>
      <c r="C94" s="238" t="s">
        <v>368</v>
      </c>
    </row>
    <row r="95" spans="2:3" ht="25.5" x14ac:dyDescent="0.2">
      <c r="B95" s="237" t="s">
        <v>380</v>
      </c>
      <c r="C95" s="238" t="s">
        <v>381</v>
      </c>
    </row>
    <row r="96" spans="2:3" ht="25.5" x14ac:dyDescent="0.2">
      <c r="B96" s="237" t="s">
        <v>382</v>
      </c>
      <c r="C96" s="238" t="s">
        <v>383</v>
      </c>
    </row>
    <row r="97" spans="2:3" ht="25.5" x14ac:dyDescent="0.2">
      <c r="B97" s="239" t="s">
        <v>363</v>
      </c>
      <c r="C97" s="238" t="s">
        <v>364</v>
      </c>
    </row>
    <row r="98" spans="2:3" x14ac:dyDescent="0.2">
      <c r="B98" s="256" t="s">
        <v>356</v>
      </c>
      <c r="C98" s="238" t="s">
        <v>357</v>
      </c>
    </row>
    <row r="99" spans="2:3" ht="165.75" x14ac:dyDescent="0.2">
      <c r="B99" s="237" t="s">
        <v>375</v>
      </c>
      <c r="C99" s="238" t="s">
        <v>376</v>
      </c>
    </row>
    <row r="100" spans="2:3" x14ac:dyDescent="0.2">
      <c r="B100" s="256" t="s">
        <v>355</v>
      </c>
      <c r="C100" s="257" t="s">
        <v>387</v>
      </c>
    </row>
    <row r="101" spans="2:3" ht="178.5" x14ac:dyDescent="0.2">
      <c r="B101" s="237" t="s">
        <v>385</v>
      </c>
      <c r="C101" s="238" t="s">
        <v>386</v>
      </c>
    </row>
    <row r="102" spans="2:3" ht="89.25" x14ac:dyDescent="0.2">
      <c r="B102" s="237" t="s">
        <v>160</v>
      </c>
      <c r="C102" s="257" t="s">
        <v>377</v>
      </c>
    </row>
    <row r="103" spans="2:3" ht="76.5" x14ac:dyDescent="0.2">
      <c r="B103" s="237" t="s">
        <v>378</v>
      </c>
      <c r="C103" s="240" t="s">
        <v>379</v>
      </c>
    </row>
    <row r="104" spans="2:3" ht="25.5" x14ac:dyDescent="0.2">
      <c r="B104" s="256" t="s">
        <v>223</v>
      </c>
      <c r="C104" s="238" t="s">
        <v>360</v>
      </c>
    </row>
    <row r="105" spans="2:3" ht="165.75" x14ac:dyDescent="0.2">
      <c r="B105" s="237" t="s">
        <v>373</v>
      </c>
      <c r="C105" s="238" t="s">
        <v>374</v>
      </c>
    </row>
    <row r="106" spans="2:3" ht="51" x14ac:dyDescent="0.2">
      <c r="B106" s="256" t="s">
        <v>353</v>
      </c>
      <c r="C106" s="255" t="s">
        <v>354</v>
      </c>
    </row>
  </sheetData>
  <sortState ref="B118:C150">
    <sortCondition ref="B117"/>
  </sortState>
  <mergeCells count="4">
    <mergeCell ref="B6:C6"/>
    <mergeCell ref="B32:C32"/>
    <mergeCell ref="B36:C36"/>
    <mergeCell ref="B84:C84"/>
  </mergeCells>
  <pageMargins left="0.25" right="0.25"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4"/>
  <sheetViews>
    <sheetView showGridLines="0" view="pageBreakPreview" zoomScaleNormal="85" zoomScaleSheetLayoutView="85" workbookViewId="0"/>
  </sheetViews>
  <sheetFormatPr defaultColWidth="8.85546875" defaultRowHeight="12.75" x14ac:dyDescent="0.2"/>
  <cols>
    <col min="1" max="1" width="10.28515625" style="47" customWidth="1"/>
    <col min="2" max="2" width="49.5703125" style="47" customWidth="1"/>
    <col min="3" max="3" width="15.28515625" style="47" customWidth="1"/>
    <col min="4" max="4" width="16.42578125" style="47" customWidth="1"/>
    <col min="5" max="5" width="16.140625" style="47" customWidth="1"/>
    <col min="6" max="6" width="18.5703125" style="47" customWidth="1"/>
    <col min="7" max="7" width="15.7109375" style="47" customWidth="1"/>
    <col min="8" max="9" width="8.85546875" style="47"/>
    <col min="10" max="10" width="10.7109375" style="47" customWidth="1"/>
    <col min="11" max="16384" width="8.85546875" style="47"/>
  </cols>
  <sheetData>
    <row r="1" spans="2:10" ht="20.25" x14ac:dyDescent="0.3">
      <c r="B1" s="43" t="str">
        <f>Cover!C22</f>
        <v>JEN</v>
      </c>
    </row>
    <row r="2" spans="2:10" ht="20.25" x14ac:dyDescent="0.3">
      <c r="B2" s="43" t="s">
        <v>144</v>
      </c>
    </row>
    <row r="3" spans="2:10" ht="20.25" x14ac:dyDescent="0.3">
      <c r="B3" s="45">
        <f>Cover!C26</f>
        <v>2015</v>
      </c>
    </row>
    <row r="4" spans="2:10" ht="18" x14ac:dyDescent="0.25">
      <c r="B4" s="73" t="s">
        <v>6</v>
      </c>
      <c r="H4" s="326"/>
      <c r="I4" s="326"/>
      <c r="J4" s="326"/>
    </row>
    <row r="5" spans="2:10" ht="23.25" x14ac:dyDescent="0.35">
      <c r="B5" s="85"/>
      <c r="H5" s="326"/>
      <c r="I5" s="326"/>
      <c r="J5" s="326"/>
    </row>
    <row r="6" spans="2:10" ht="56.25" customHeight="1" x14ac:dyDescent="0.2">
      <c r="B6" s="324" t="s">
        <v>188</v>
      </c>
      <c r="C6" s="325"/>
      <c r="D6" s="325"/>
    </row>
    <row r="7" spans="2:10" s="126" customFormat="1" x14ac:dyDescent="0.2"/>
    <row r="8" spans="2:10" ht="15.75" x14ac:dyDescent="0.25">
      <c r="B8" s="46" t="s">
        <v>164</v>
      </c>
    </row>
    <row r="10" spans="2:10" ht="20.25" x14ac:dyDescent="0.2">
      <c r="B10" s="48"/>
      <c r="C10" s="321" t="s">
        <v>7</v>
      </c>
      <c r="D10" s="322"/>
      <c r="E10" s="322"/>
      <c r="F10" s="322"/>
      <c r="G10" s="323"/>
    </row>
    <row r="11" spans="2:10" ht="30" x14ac:dyDescent="0.2">
      <c r="B11" s="49"/>
      <c r="C11" s="50" t="s">
        <v>1</v>
      </c>
      <c r="D11" s="50" t="s">
        <v>2</v>
      </c>
      <c r="E11" s="50" t="s">
        <v>8</v>
      </c>
      <c r="F11" s="50" t="s">
        <v>9</v>
      </c>
      <c r="G11" s="51" t="s">
        <v>10</v>
      </c>
    </row>
    <row r="12" spans="2:10" ht="17.25" customHeight="1" x14ac:dyDescent="0.2">
      <c r="B12" s="52" t="s">
        <v>158</v>
      </c>
      <c r="C12" s="98"/>
      <c r="D12" s="98">
        <v>46.093195715905857</v>
      </c>
      <c r="E12" s="98">
        <v>63.882962195753493</v>
      </c>
      <c r="F12" s="98"/>
      <c r="G12" s="98">
        <v>46.948210580025325</v>
      </c>
    </row>
    <row r="13" spans="2:10" ht="17.25" customHeight="1" x14ac:dyDescent="0.2">
      <c r="B13" s="52" t="s">
        <v>178</v>
      </c>
      <c r="C13" s="98"/>
      <c r="D13" s="98">
        <v>46.093195715905857</v>
      </c>
      <c r="E13" s="98">
        <v>63.882962195753493</v>
      </c>
      <c r="F13" s="98"/>
      <c r="G13" s="98">
        <v>46.948210580025325</v>
      </c>
    </row>
    <row r="14" spans="2:10" x14ac:dyDescent="0.2">
      <c r="B14" s="54"/>
      <c r="C14" s="55"/>
      <c r="D14" s="55"/>
      <c r="E14" s="55"/>
      <c r="F14" s="55"/>
      <c r="G14" s="55"/>
    </row>
    <row r="15" spans="2:10" ht="15.75" x14ac:dyDescent="0.25">
      <c r="B15" s="46" t="s">
        <v>165</v>
      </c>
      <c r="C15" s="56"/>
      <c r="D15" s="56"/>
      <c r="E15" s="56"/>
      <c r="F15" s="56"/>
      <c r="G15" s="56"/>
    </row>
    <row r="16" spans="2:10" x14ac:dyDescent="0.2">
      <c r="B16" s="57"/>
      <c r="C16" s="58"/>
      <c r="D16" s="58"/>
      <c r="E16" s="58"/>
      <c r="F16" s="58"/>
      <c r="G16" s="58"/>
      <c r="H16" s="326"/>
      <c r="I16" s="326"/>
      <c r="J16" s="326"/>
    </row>
    <row r="17" spans="2:7" ht="15.75" x14ac:dyDescent="0.2">
      <c r="B17" s="53"/>
      <c r="C17" s="321" t="s">
        <v>7</v>
      </c>
      <c r="D17" s="322"/>
      <c r="E17" s="322"/>
      <c r="F17" s="322"/>
      <c r="G17" s="323"/>
    </row>
    <row r="18" spans="2:7" ht="30" x14ac:dyDescent="0.2">
      <c r="B18" s="49"/>
      <c r="C18" s="50" t="s">
        <v>1</v>
      </c>
      <c r="D18" s="50" t="s">
        <v>2</v>
      </c>
      <c r="E18" s="50" t="s">
        <v>8</v>
      </c>
      <c r="F18" s="50" t="s">
        <v>9</v>
      </c>
      <c r="G18" s="51" t="s">
        <v>10</v>
      </c>
    </row>
    <row r="19" spans="2:7" s="95" customFormat="1" ht="17.25" customHeight="1" x14ac:dyDescent="0.2">
      <c r="B19" s="52" t="s">
        <v>158</v>
      </c>
      <c r="C19" s="98"/>
      <c r="D19" s="98">
        <v>0.76274720641633631</v>
      </c>
      <c r="E19" s="98">
        <v>0.96964008285862247</v>
      </c>
      <c r="F19" s="98"/>
      <c r="G19" s="98">
        <v>0.77269092798451855</v>
      </c>
    </row>
    <row r="20" spans="2:7" s="95" customFormat="1" ht="17.25" customHeight="1" x14ac:dyDescent="0.2">
      <c r="B20" s="52" t="s">
        <v>178</v>
      </c>
      <c r="C20" s="98"/>
      <c r="D20" s="98">
        <v>0.76274720641633631</v>
      </c>
      <c r="E20" s="98">
        <v>0.96964008285862247</v>
      </c>
      <c r="F20" s="98"/>
      <c r="G20" s="98">
        <v>0.77269092798451855</v>
      </c>
    </row>
    <row r="21" spans="2:7" x14ac:dyDescent="0.2">
      <c r="B21" s="59"/>
      <c r="C21" s="56"/>
      <c r="D21" s="56"/>
      <c r="E21" s="56"/>
      <c r="F21" s="56"/>
      <c r="G21" s="56"/>
    </row>
    <row r="22" spans="2:7" ht="15.75" x14ac:dyDescent="0.25">
      <c r="B22" s="46" t="s">
        <v>166</v>
      </c>
      <c r="C22" s="56"/>
      <c r="D22" s="56"/>
      <c r="E22" s="56"/>
      <c r="F22" s="56"/>
      <c r="G22" s="56"/>
    </row>
    <row r="23" spans="2:7" x14ac:dyDescent="0.2">
      <c r="B23" s="57"/>
      <c r="C23" s="58"/>
      <c r="D23" s="58"/>
      <c r="E23" s="58"/>
      <c r="F23" s="58"/>
      <c r="G23" s="58"/>
    </row>
    <row r="24" spans="2:7" ht="15.75" x14ac:dyDescent="0.2">
      <c r="B24" s="53"/>
      <c r="C24" s="321" t="s">
        <v>7</v>
      </c>
      <c r="D24" s="322"/>
      <c r="E24" s="322"/>
      <c r="F24" s="322"/>
      <c r="G24" s="323"/>
    </row>
    <row r="25" spans="2:7" ht="30" x14ac:dyDescent="0.2">
      <c r="B25" s="49"/>
      <c r="C25" s="50" t="s">
        <v>1</v>
      </c>
      <c r="D25" s="50" t="s">
        <v>2</v>
      </c>
      <c r="E25" s="50" t="s">
        <v>8</v>
      </c>
      <c r="F25" s="50" t="s">
        <v>9</v>
      </c>
      <c r="G25" s="51" t="s">
        <v>10</v>
      </c>
    </row>
    <row r="26" spans="2:7" s="95" customFormat="1" ht="17.25" customHeight="1" x14ac:dyDescent="0.2">
      <c r="B26" s="52" t="s">
        <v>158</v>
      </c>
      <c r="C26" s="98"/>
      <c r="D26" s="98">
        <v>0.80574175815196969</v>
      </c>
      <c r="E26" s="98">
        <v>1.2046219575349559</v>
      </c>
      <c r="F26" s="98"/>
      <c r="G26" s="98">
        <v>0.82491280797219813</v>
      </c>
    </row>
    <row r="27" spans="2:7" s="95" customFormat="1" ht="17.25" customHeight="1" x14ac:dyDescent="0.2">
      <c r="B27" s="52" t="s">
        <v>178</v>
      </c>
      <c r="C27" s="98"/>
      <c r="D27" s="98">
        <v>0.80574175815196969</v>
      </c>
      <c r="E27" s="98">
        <v>1.2046219575349559</v>
      </c>
      <c r="F27" s="98"/>
      <c r="G27" s="98">
        <v>0.82491280797219813</v>
      </c>
    </row>
    <row r="28" spans="2:7" x14ac:dyDescent="0.2">
      <c r="B28" s="59"/>
      <c r="C28" s="56"/>
      <c r="D28" s="56"/>
      <c r="E28" s="56"/>
      <c r="F28" s="56"/>
      <c r="G28" s="56"/>
    </row>
    <row r="29" spans="2:7" ht="15.75" x14ac:dyDescent="0.25">
      <c r="B29" s="46" t="s">
        <v>189</v>
      </c>
    </row>
    <row r="31" spans="2:7" ht="30" x14ac:dyDescent="0.2">
      <c r="B31" s="53"/>
      <c r="C31" s="51" t="s">
        <v>1</v>
      </c>
      <c r="D31" s="51" t="s">
        <v>2</v>
      </c>
      <c r="E31" s="51" t="s">
        <v>8</v>
      </c>
      <c r="F31" s="51" t="s">
        <v>9</v>
      </c>
      <c r="G31" s="51" t="s">
        <v>10</v>
      </c>
    </row>
    <row r="32" spans="2:7" ht="15" x14ac:dyDescent="0.2">
      <c r="B32" s="84" t="s">
        <v>80</v>
      </c>
      <c r="C32" s="99"/>
      <c r="D32" s="99">
        <v>303711</v>
      </c>
      <c r="E32" s="99">
        <v>14853</v>
      </c>
      <c r="F32" s="99"/>
      <c r="G32" s="99">
        <v>318564</v>
      </c>
    </row>
    <row r="33" spans="2:7" ht="15" x14ac:dyDescent="0.2">
      <c r="B33" s="84" t="s">
        <v>81</v>
      </c>
      <c r="C33" s="99"/>
      <c r="D33" s="99">
        <v>308227</v>
      </c>
      <c r="E33" s="99">
        <v>16043</v>
      </c>
      <c r="F33" s="99"/>
      <c r="G33" s="99">
        <v>324270</v>
      </c>
    </row>
    <row r="34" spans="2:7" ht="15" x14ac:dyDescent="0.2">
      <c r="B34" s="84" t="s">
        <v>82</v>
      </c>
      <c r="C34" s="100">
        <f>(C32+C33)/2</f>
        <v>0</v>
      </c>
      <c r="D34" s="100">
        <f t="shared" ref="D34:G34" si="0">(D32+D33)/2</f>
        <v>305969</v>
      </c>
      <c r="E34" s="100">
        <f t="shared" si="0"/>
        <v>15448</v>
      </c>
      <c r="F34" s="100">
        <f t="shared" si="0"/>
        <v>0</v>
      </c>
      <c r="G34" s="100">
        <f t="shared" si="0"/>
        <v>321417</v>
      </c>
    </row>
  </sheetData>
  <mergeCells count="7">
    <mergeCell ref="C24:G24"/>
    <mergeCell ref="B6:D6"/>
    <mergeCell ref="H4:J4"/>
    <mergeCell ref="H5:J5"/>
    <mergeCell ref="C10:G10"/>
    <mergeCell ref="H16:J16"/>
    <mergeCell ref="C17:G17"/>
  </mergeCells>
  <phoneticPr fontId="24" type="noConversion"/>
  <pageMargins left="0" right="0" top="0" bottom="0" header="0" footer="0"/>
  <pageSetup paperSize="9" scale="78" orientation="portrait" verticalDpi="2" r:id="rId1"/>
  <headerFooter alignWithMargins="0">
    <oddFooter>&amp;L&amp;D&amp;C&amp; Template: &amp;A
&amp;F&amp;R&amp;P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76"/>
  <sheetViews>
    <sheetView showGridLines="0" view="pageBreakPreview" zoomScaleNormal="85" zoomScaleSheetLayoutView="85" workbookViewId="0"/>
  </sheetViews>
  <sheetFormatPr defaultColWidth="8.85546875" defaultRowHeight="12.75" x14ac:dyDescent="0.2"/>
  <cols>
    <col min="1" max="1" width="12.85546875" style="44" customWidth="1"/>
    <col min="2" max="2" width="31.42578125" style="44" customWidth="1"/>
    <col min="3" max="3" width="21.28515625" style="44" customWidth="1"/>
    <col min="4" max="4" width="15.28515625" style="44" customWidth="1"/>
    <col min="5" max="5" width="16.5703125" style="44" customWidth="1"/>
    <col min="6" max="6" width="14.28515625" style="44" customWidth="1"/>
    <col min="7" max="7" width="14.7109375" style="44" customWidth="1"/>
    <col min="8" max="8" width="16.140625" style="44" customWidth="1"/>
    <col min="9" max="16384" width="8.85546875" style="44"/>
  </cols>
  <sheetData>
    <row r="1" spans="2:10" ht="20.25" x14ac:dyDescent="0.3">
      <c r="B1" s="43" t="str">
        <f>Cover!C22</f>
        <v>JEN</v>
      </c>
      <c r="E1" s="60"/>
    </row>
    <row r="2" spans="2:10" ht="20.25" x14ac:dyDescent="0.3">
      <c r="B2" s="43" t="s">
        <v>145</v>
      </c>
      <c r="E2" s="60"/>
    </row>
    <row r="3" spans="2:10" ht="20.25" x14ac:dyDescent="0.3">
      <c r="B3" s="45">
        <f>Cover!C26</f>
        <v>2015</v>
      </c>
      <c r="E3" s="60"/>
    </row>
    <row r="4" spans="2:10" ht="18" x14ac:dyDescent="0.25">
      <c r="B4" s="73" t="s">
        <v>0</v>
      </c>
      <c r="E4" s="60"/>
      <c r="H4" s="327"/>
      <c r="I4" s="327"/>
      <c r="J4" s="327"/>
    </row>
    <row r="6" spans="2:10" s="150" customFormat="1" ht="54" customHeight="1" x14ac:dyDescent="0.2">
      <c r="B6" s="331" t="s">
        <v>188</v>
      </c>
      <c r="C6" s="332"/>
      <c r="D6" s="332"/>
      <c r="E6" s="151"/>
      <c r="F6" s="151"/>
      <c r="G6" s="151"/>
    </row>
    <row r="7" spans="2:10" s="150" customFormat="1" x14ac:dyDescent="0.2">
      <c r="B7" s="151"/>
      <c r="C7" s="151"/>
      <c r="D7" s="151"/>
      <c r="E7" s="151"/>
      <c r="F7" s="151"/>
      <c r="G7" s="151"/>
    </row>
    <row r="8" spans="2:10" x14ac:dyDescent="0.2">
      <c r="B8" s="153" t="s">
        <v>3</v>
      </c>
      <c r="C8" s="153"/>
      <c r="D8" s="151"/>
      <c r="E8" s="151"/>
      <c r="F8" s="151"/>
      <c r="G8" s="151"/>
    </row>
    <row r="9" spans="2:10" x14ac:dyDescent="0.2">
      <c r="B9" s="153"/>
      <c r="C9" s="153"/>
      <c r="D9" s="151"/>
      <c r="E9" s="151"/>
      <c r="F9" s="151"/>
      <c r="G9" s="151"/>
    </row>
    <row r="10" spans="2:10" ht="25.5" x14ac:dyDescent="0.2">
      <c r="B10" s="152"/>
      <c r="C10" s="159" t="s">
        <v>190</v>
      </c>
      <c r="D10" s="159" t="s">
        <v>158</v>
      </c>
      <c r="E10" s="151"/>
      <c r="F10" s="151"/>
      <c r="G10" s="151"/>
    </row>
    <row r="11" spans="2:10" x14ac:dyDescent="0.2">
      <c r="B11" s="142" t="s">
        <v>124</v>
      </c>
      <c r="C11" s="128">
        <v>54433</v>
      </c>
      <c r="D11" s="127">
        <f>SUM('1c. STPIS Daily Performance'!M14:M378)</f>
        <v>54433</v>
      </c>
      <c r="E11" s="151"/>
      <c r="F11" s="151"/>
      <c r="G11" s="151"/>
    </row>
    <row r="12" spans="2:10" ht="25.5" x14ac:dyDescent="0.2">
      <c r="B12" s="142" t="s">
        <v>396</v>
      </c>
      <c r="C12" s="128">
        <v>35613</v>
      </c>
      <c r="D12" s="127">
        <f>SUM('1c. STPIS Daily Performance'!N14:N378)</f>
        <v>35613</v>
      </c>
      <c r="E12" s="151"/>
      <c r="F12" s="151"/>
      <c r="G12" s="151"/>
    </row>
    <row r="13" spans="2:10" ht="25.5" x14ac:dyDescent="0.2">
      <c r="B13" s="142" t="s">
        <v>11</v>
      </c>
      <c r="C13" s="147">
        <f>C12/C11</f>
        <v>0.65425385336101261</v>
      </c>
      <c r="D13" s="147">
        <f>D12/D11</f>
        <v>0.65425385336101261</v>
      </c>
      <c r="E13" s="151"/>
      <c r="F13" s="151"/>
      <c r="G13" s="151"/>
    </row>
    <row r="14" spans="2:10" x14ac:dyDescent="0.2">
      <c r="B14" s="148"/>
      <c r="C14" s="146"/>
      <c r="D14" s="145"/>
      <c r="E14" s="151"/>
      <c r="F14" s="151"/>
      <c r="G14" s="151"/>
    </row>
    <row r="15" spans="2:10" x14ac:dyDescent="0.2">
      <c r="B15" s="153" t="s">
        <v>4</v>
      </c>
      <c r="C15" s="153"/>
      <c r="D15" s="154"/>
      <c r="E15" s="157"/>
      <c r="F15" s="157"/>
      <c r="G15" s="151"/>
    </row>
    <row r="16" spans="2:10" x14ac:dyDescent="0.2">
      <c r="B16" s="153"/>
      <c r="C16" s="153"/>
      <c r="D16" s="154"/>
      <c r="E16" s="157"/>
      <c r="F16" s="157"/>
      <c r="G16" s="151"/>
    </row>
    <row r="17" spans="2:7" x14ac:dyDescent="0.2">
      <c r="B17" s="328" t="s">
        <v>140</v>
      </c>
      <c r="C17" s="329"/>
      <c r="D17" s="155"/>
      <c r="E17" s="155"/>
      <c r="F17" s="155"/>
      <c r="G17" s="156"/>
    </row>
    <row r="18" spans="2:7" x14ac:dyDescent="0.2">
      <c r="B18" s="153"/>
      <c r="C18" s="153"/>
      <c r="D18" s="154"/>
      <c r="E18" s="157"/>
      <c r="F18" s="157"/>
      <c r="G18" s="151"/>
    </row>
    <row r="19" spans="2:7" x14ac:dyDescent="0.2">
      <c r="B19" s="152"/>
      <c r="C19" s="152" t="s">
        <v>158</v>
      </c>
      <c r="D19" s="157"/>
      <c r="E19" s="157"/>
      <c r="F19" s="157"/>
      <c r="G19" s="151"/>
    </row>
    <row r="20" spans="2:7" x14ac:dyDescent="0.2">
      <c r="B20" s="142" t="s">
        <v>12</v>
      </c>
      <c r="C20" s="128">
        <v>8704</v>
      </c>
      <c r="D20" s="157"/>
      <c r="E20" s="157"/>
      <c r="F20" s="157"/>
      <c r="G20" s="151"/>
    </row>
    <row r="21" spans="2:7" ht="38.25" x14ac:dyDescent="0.2">
      <c r="B21" s="142" t="s">
        <v>13</v>
      </c>
      <c r="C21" s="128">
        <v>24</v>
      </c>
      <c r="D21" s="151"/>
      <c r="E21" s="151"/>
      <c r="F21" s="151"/>
      <c r="G21" s="151"/>
    </row>
    <row r="22" spans="2:7" ht="38.25" x14ac:dyDescent="0.2">
      <c r="B22" s="142" t="s">
        <v>14</v>
      </c>
      <c r="C22" s="147">
        <f>C21/C20</f>
        <v>2.7573529411764708E-3</v>
      </c>
      <c r="D22" s="151"/>
      <c r="E22" s="151"/>
      <c r="F22" s="151"/>
      <c r="G22" s="151"/>
    </row>
    <row r="23" spans="2:7" x14ac:dyDescent="0.2">
      <c r="B23" s="148"/>
      <c r="C23" s="146"/>
      <c r="D23" s="151"/>
      <c r="E23" s="151"/>
      <c r="F23" s="151"/>
      <c r="G23" s="151"/>
    </row>
    <row r="24" spans="2:7" x14ac:dyDescent="0.2">
      <c r="B24" s="330" t="s">
        <v>5</v>
      </c>
      <c r="C24" s="330"/>
      <c r="D24" s="153"/>
      <c r="E24" s="151"/>
      <c r="F24" s="151"/>
      <c r="G24" s="151"/>
    </row>
    <row r="25" spans="2:7" x14ac:dyDescent="0.2">
      <c r="B25" s="149"/>
      <c r="C25" s="149"/>
      <c r="D25" s="153"/>
      <c r="E25" s="151"/>
      <c r="F25" s="151"/>
      <c r="G25" s="151"/>
    </row>
    <row r="26" spans="2:7" x14ac:dyDescent="0.2">
      <c r="B26" s="152"/>
      <c r="C26" s="152" t="s">
        <v>158</v>
      </c>
      <c r="D26" s="151"/>
      <c r="E26" s="151"/>
      <c r="F26" s="151"/>
      <c r="G26" s="151"/>
    </row>
    <row r="27" spans="2:7" x14ac:dyDescent="0.2">
      <c r="B27" s="142" t="s">
        <v>15</v>
      </c>
      <c r="C27" s="128">
        <v>71773</v>
      </c>
      <c r="D27" s="151"/>
      <c r="E27" s="151"/>
      <c r="F27" s="151"/>
      <c r="G27" s="151"/>
    </row>
    <row r="28" spans="2:7" x14ac:dyDescent="0.2">
      <c r="B28" s="142" t="s">
        <v>16</v>
      </c>
      <c r="C28" s="128">
        <v>4962</v>
      </c>
      <c r="D28" s="151"/>
      <c r="E28" s="151"/>
      <c r="F28" s="151"/>
      <c r="G28" s="151"/>
    </row>
    <row r="29" spans="2:7" ht="76.5" x14ac:dyDescent="0.2">
      <c r="B29" s="142" t="s">
        <v>150</v>
      </c>
      <c r="C29" s="128">
        <v>1159</v>
      </c>
      <c r="D29" s="151"/>
      <c r="E29" s="151"/>
      <c r="F29" s="151"/>
      <c r="G29" s="151"/>
    </row>
    <row r="30" spans="2:7" ht="38.25" x14ac:dyDescent="0.2">
      <c r="B30" s="144" t="s">
        <v>179</v>
      </c>
      <c r="C30" s="128">
        <v>3</v>
      </c>
      <c r="D30" s="151"/>
      <c r="E30" s="151"/>
      <c r="F30" s="151"/>
      <c r="G30" s="151"/>
    </row>
    <row r="31" spans="2:7" ht="38.25" x14ac:dyDescent="0.2">
      <c r="B31" s="144" t="s">
        <v>180</v>
      </c>
      <c r="C31" s="158">
        <f>C30/C28</f>
        <v>6.0459492140266019E-4</v>
      </c>
      <c r="D31" s="151"/>
      <c r="E31" s="151"/>
      <c r="F31" s="151"/>
      <c r="G31" s="151"/>
    </row>
    <row r="32" spans="2:7" x14ac:dyDescent="0.2">
      <c r="B32" s="62"/>
      <c r="C32" s="63"/>
      <c r="D32" s="47"/>
    </row>
    <row r="76" spans="2:9" x14ac:dyDescent="0.2">
      <c r="B76"/>
      <c r="C76"/>
      <c r="D76"/>
      <c r="E76"/>
      <c r="F76"/>
      <c r="G76"/>
      <c r="H76"/>
      <c r="I76"/>
    </row>
  </sheetData>
  <mergeCells count="4">
    <mergeCell ref="H4:J4"/>
    <mergeCell ref="B17:C17"/>
    <mergeCell ref="B24:C24"/>
    <mergeCell ref="B6:D6"/>
  </mergeCells>
  <pageMargins left="0" right="0" top="0" bottom="0" header="0" footer="0"/>
  <pageSetup paperSize="8" scale="93" fitToHeight="2" orientation="portrait" verticalDpi="2" r:id="rId1"/>
  <headerFooter alignWithMargins="0">
    <oddFooter>&amp;L&amp;D&amp;C&amp; Template: &amp;A
&amp;F&amp;R&amp;P of &amp;N</oddFooter>
  </headerFooter>
  <rowBreaks count="1" manualBreakCount="1">
    <brk id="32" min="1"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378"/>
  <sheetViews>
    <sheetView showGridLines="0" view="pageBreakPreview" zoomScaleNormal="100" workbookViewId="0"/>
  </sheetViews>
  <sheetFormatPr defaultColWidth="9.140625" defaultRowHeight="12.75" x14ac:dyDescent="0.2"/>
  <cols>
    <col min="1" max="1" width="9.140625" style="77"/>
    <col min="2" max="2" width="13" style="77" customWidth="1"/>
    <col min="3" max="16" width="17.28515625" style="107" customWidth="1"/>
    <col min="17" max="17" width="13" style="110" customWidth="1"/>
    <col min="18" max="18" width="15.42578125" style="110" bestFit="1" customWidth="1"/>
    <col min="19" max="16384" width="9.140625" style="77"/>
  </cols>
  <sheetData>
    <row r="1" spans="2:18" ht="20.25" x14ac:dyDescent="0.3">
      <c r="B1" s="39" t="str">
        <f>Cover!C22</f>
        <v>JEN</v>
      </c>
      <c r="C1" s="105"/>
      <c r="D1" s="105"/>
      <c r="E1" s="105"/>
      <c r="F1" s="170">
        <v>41640</v>
      </c>
      <c r="G1" s="105"/>
      <c r="H1" s="105"/>
      <c r="I1" s="105"/>
      <c r="J1" s="105"/>
      <c r="K1" s="105"/>
      <c r="L1" s="105"/>
      <c r="M1" s="105"/>
      <c r="N1" s="105"/>
      <c r="O1" s="105"/>
      <c r="P1" s="105"/>
    </row>
    <row r="2" spans="2:18" ht="20.25" x14ac:dyDescent="0.3">
      <c r="B2" s="43" t="s">
        <v>146</v>
      </c>
      <c r="C2" s="105"/>
      <c r="D2" s="105"/>
      <c r="E2" s="105"/>
      <c r="F2" s="170">
        <v>42005</v>
      </c>
      <c r="G2" s="105"/>
      <c r="H2" s="105"/>
      <c r="I2" s="105"/>
      <c r="J2" s="105"/>
      <c r="K2" s="105"/>
      <c r="L2" s="105"/>
      <c r="M2" s="105"/>
      <c r="N2" s="105"/>
      <c r="O2" s="105"/>
      <c r="P2" s="105"/>
    </row>
    <row r="3" spans="2:18" ht="20.25" x14ac:dyDescent="0.3">
      <c r="B3" s="40">
        <f>Cover!C26</f>
        <v>2015</v>
      </c>
      <c r="C3" s="105"/>
      <c r="D3" s="105"/>
      <c r="E3" s="105"/>
      <c r="F3" s="105"/>
      <c r="G3" s="105"/>
      <c r="H3" s="105"/>
      <c r="I3" s="105"/>
      <c r="J3" s="105"/>
      <c r="K3" s="105"/>
      <c r="L3" s="105"/>
      <c r="M3" s="105"/>
      <c r="N3" s="105"/>
      <c r="O3" s="105"/>
      <c r="P3" s="105"/>
    </row>
    <row r="4" spans="2:18" ht="20.25" x14ac:dyDescent="0.3">
      <c r="B4" s="76" t="s">
        <v>147</v>
      </c>
      <c r="C4" s="105"/>
      <c r="D4" s="105"/>
      <c r="E4" s="105"/>
      <c r="F4" s="105"/>
      <c r="G4" s="105"/>
      <c r="H4" s="105"/>
      <c r="I4" s="105"/>
      <c r="J4" s="105"/>
      <c r="K4" s="105"/>
      <c r="L4" s="105"/>
      <c r="M4" s="105"/>
      <c r="N4" s="105"/>
      <c r="O4" s="105"/>
      <c r="P4" s="105"/>
    </row>
    <row r="5" spans="2:18" ht="9.75" customHeight="1" x14ac:dyDescent="0.3">
      <c r="B5" s="39"/>
      <c r="C5" s="105"/>
      <c r="D5" s="105"/>
      <c r="E5" s="105"/>
      <c r="F5" s="105"/>
      <c r="G5" s="105"/>
      <c r="H5" s="105"/>
      <c r="I5" s="105"/>
      <c r="J5" s="105"/>
      <c r="K5" s="105"/>
      <c r="L5" s="105"/>
      <c r="M5" s="105"/>
      <c r="N5" s="105"/>
      <c r="O5" s="105"/>
      <c r="P5" s="105"/>
    </row>
    <row r="6" spans="2:18" ht="57.75" customHeight="1" x14ac:dyDescent="0.2">
      <c r="B6" s="335" t="s">
        <v>188</v>
      </c>
      <c r="C6" s="336"/>
      <c r="D6" s="336"/>
    </row>
    <row r="7" spans="2:18" s="129" customFormat="1" x14ac:dyDescent="0.2">
      <c r="C7" s="107"/>
      <c r="D7" s="107"/>
      <c r="E7" s="107"/>
      <c r="F7" s="107"/>
      <c r="G7" s="107"/>
      <c r="H7" s="107"/>
      <c r="I7" s="107"/>
      <c r="J7" s="107"/>
      <c r="K7" s="107"/>
      <c r="L7" s="107"/>
      <c r="M7" s="107"/>
      <c r="N7" s="107"/>
      <c r="O7" s="107"/>
      <c r="P7" s="107"/>
      <c r="Q7" s="131"/>
      <c r="R7" s="131"/>
    </row>
    <row r="8" spans="2:18" ht="15.75" x14ac:dyDescent="0.25">
      <c r="B8" s="78" t="s">
        <v>167</v>
      </c>
      <c r="C8" s="106"/>
      <c r="D8" s="106"/>
      <c r="F8" s="108"/>
      <c r="G8" s="108"/>
      <c r="H8" s="108"/>
      <c r="I8" s="108"/>
      <c r="J8" s="108"/>
      <c r="K8" s="108"/>
      <c r="L8" s="108"/>
      <c r="M8" s="108"/>
      <c r="N8" s="108"/>
      <c r="O8" s="108"/>
      <c r="P8" s="108"/>
      <c r="Q8" s="111"/>
    </row>
    <row r="9" spans="2:18" s="242" customFormat="1" ht="15.75" x14ac:dyDescent="0.25">
      <c r="B9" s="78"/>
      <c r="C9" s="245"/>
      <c r="D9" s="245"/>
      <c r="E9" s="246"/>
      <c r="F9" s="247"/>
      <c r="G9" s="247"/>
      <c r="H9" s="247"/>
      <c r="I9" s="247"/>
      <c r="J9" s="247"/>
      <c r="K9" s="247"/>
      <c r="L9" s="247"/>
      <c r="M9" s="247"/>
      <c r="N9" s="247"/>
      <c r="O9" s="247"/>
      <c r="P9" s="247"/>
      <c r="Q9" s="247"/>
      <c r="R9" s="131"/>
    </row>
    <row r="10" spans="2:18" s="242" customFormat="1" ht="81.75" customHeight="1" x14ac:dyDescent="0.2">
      <c r="B10" s="337" t="s">
        <v>398</v>
      </c>
      <c r="C10" s="338"/>
      <c r="D10" s="338"/>
      <c r="E10" s="338"/>
      <c r="F10" s="338"/>
      <c r="G10" s="338"/>
      <c r="H10" s="339"/>
      <c r="I10" s="248"/>
      <c r="J10" s="248"/>
      <c r="K10" s="248"/>
      <c r="L10" s="248"/>
      <c r="M10" s="248"/>
      <c r="N10" s="248"/>
      <c r="O10" s="246"/>
      <c r="P10" s="246"/>
    </row>
    <row r="11" spans="2:18" ht="12.75" customHeight="1" x14ac:dyDescent="0.2">
      <c r="B11" s="72"/>
      <c r="C11" s="109"/>
      <c r="D11" s="109"/>
      <c r="E11" s="109"/>
      <c r="F11" s="109"/>
      <c r="G11" s="109"/>
      <c r="H11" s="109"/>
      <c r="I11" s="109"/>
      <c r="J11" s="109"/>
      <c r="M11" s="333" t="s">
        <v>397</v>
      </c>
      <c r="N11" s="334"/>
      <c r="O11" s="77"/>
      <c r="P11" s="77"/>
      <c r="Q11" s="77"/>
      <c r="R11" s="77"/>
    </row>
    <row r="12" spans="2:18" s="251" customFormat="1" ht="12.75" customHeight="1" x14ac:dyDescent="0.2">
      <c r="B12" s="252"/>
      <c r="C12" s="342" t="s">
        <v>1</v>
      </c>
      <c r="D12" s="341"/>
      <c r="E12" s="340" t="s">
        <v>2</v>
      </c>
      <c r="F12" s="341"/>
      <c r="G12" s="340" t="s">
        <v>404</v>
      </c>
      <c r="H12" s="341"/>
      <c r="I12" s="340" t="s">
        <v>405</v>
      </c>
      <c r="J12" s="341"/>
      <c r="K12" s="340" t="s">
        <v>406</v>
      </c>
      <c r="L12" s="341"/>
      <c r="M12" s="249"/>
      <c r="N12" s="250"/>
    </row>
    <row r="13" spans="2:18" ht="38.25" x14ac:dyDescent="0.2">
      <c r="B13" s="82" t="s">
        <v>17</v>
      </c>
      <c r="C13" s="253" t="s">
        <v>407</v>
      </c>
      <c r="D13" s="259" t="s">
        <v>408</v>
      </c>
      <c r="E13" s="253" t="s">
        <v>407</v>
      </c>
      <c r="F13" s="259" t="s">
        <v>408</v>
      </c>
      <c r="G13" s="253" t="s">
        <v>407</v>
      </c>
      <c r="H13" s="259" t="s">
        <v>408</v>
      </c>
      <c r="I13" s="253" t="s">
        <v>407</v>
      </c>
      <c r="J13" s="259" t="s">
        <v>408</v>
      </c>
      <c r="K13" s="253" t="s">
        <v>407</v>
      </c>
      <c r="L13" s="259" t="s">
        <v>408</v>
      </c>
      <c r="M13" s="112" t="s">
        <v>124</v>
      </c>
      <c r="N13" s="112" t="s">
        <v>396</v>
      </c>
      <c r="O13" s="77"/>
      <c r="P13" s="77"/>
      <c r="Q13" s="77"/>
      <c r="R13" s="77"/>
    </row>
    <row r="14" spans="2:18" x14ac:dyDescent="0.2">
      <c r="B14" s="86">
        <f>IF(B3=2014,F1,F2)</f>
        <v>42005</v>
      </c>
      <c r="C14" s="268"/>
      <c r="D14" s="268"/>
      <c r="E14" s="278">
        <v>0</v>
      </c>
      <c r="F14" s="278">
        <v>0</v>
      </c>
      <c r="G14" s="278">
        <v>0</v>
      </c>
      <c r="H14" s="278">
        <v>0</v>
      </c>
      <c r="I14" s="278"/>
      <c r="J14" s="278"/>
      <c r="K14" s="279">
        <v>0</v>
      </c>
      <c r="L14" s="279">
        <v>0</v>
      </c>
      <c r="M14" s="269">
        <v>43</v>
      </c>
      <c r="N14" s="270">
        <v>41</v>
      </c>
      <c r="O14" s="77"/>
      <c r="P14" s="77"/>
      <c r="Q14" s="77"/>
      <c r="R14" s="77"/>
    </row>
    <row r="15" spans="2:18" x14ac:dyDescent="0.2">
      <c r="B15" s="86">
        <f t="shared" ref="B15:B78" si="0">B14+1</f>
        <v>42006</v>
      </c>
      <c r="C15" s="268"/>
      <c r="D15" s="268"/>
      <c r="E15" s="278">
        <v>8.4453000140537107E-3</v>
      </c>
      <c r="F15" s="278">
        <v>8.4453000140537107E-3</v>
      </c>
      <c r="G15" s="278">
        <v>0</v>
      </c>
      <c r="H15" s="278">
        <v>0</v>
      </c>
      <c r="I15" s="278"/>
      <c r="J15" s="278"/>
      <c r="K15" s="279">
        <v>8.0394005295301735E-3</v>
      </c>
      <c r="L15" s="279">
        <v>8.0394005295301735E-3</v>
      </c>
      <c r="M15" s="271">
        <v>160</v>
      </c>
      <c r="N15" s="270">
        <v>143</v>
      </c>
      <c r="O15" s="77"/>
      <c r="P15" s="77"/>
      <c r="Q15" s="77"/>
      <c r="R15" s="77"/>
    </row>
    <row r="16" spans="2:18" x14ac:dyDescent="0.2">
      <c r="B16" s="86">
        <f t="shared" si="0"/>
        <v>42007</v>
      </c>
      <c r="C16" s="268"/>
      <c r="D16" s="268"/>
      <c r="E16" s="278">
        <v>0</v>
      </c>
      <c r="F16" s="278">
        <v>0</v>
      </c>
      <c r="G16" s="278">
        <v>0</v>
      </c>
      <c r="H16" s="278">
        <v>0</v>
      </c>
      <c r="I16" s="278"/>
      <c r="J16" s="278"/>
      <c r="K16" s="279">
        <v>0</v>
      </c>
      <c r="L16" s="279">
        <v>0</v>
      </c>
      <c r="M16" s="271">
        <v>433</v>
      </c>
      <c r="N16" s="270">
        <v>262</v>
      </c>
      <c r="O16" s="77"/>
      <c r="P16" s="77"/>
      <c r="Q16" s="77"/>
      <c r="R16" s="77"/>
    </row>
    <row r="17" spans="2:18" x14ac:dyDescent="0.2">
      <c r="B17" s="86">
        <f t="shared" si="0"/>
        <v>42008</v>
      </c>
      <c r="C17" s="268"/>
      <c r="D17" s="268"/>
      <c r="E17" s="278">
        <v>3.8304534119469619E-3</v>
      </c>
      <c r="F17" s="278">
        <v>3.8304534119469619E-3</v>
      </c>
      <c r="G17" s="278">
        <v>0</v>
      </c>
      <c r="H17" s="278">
        <v>0</v>
      </c>
      <c r="I17" s="278"/>
      <c r="J17" s="278"/>
      <c r="K17" s="279">
        <v>3.6463534909478962E-3</v>
      </c>
      <c r="L17" s="279">
        <v>3.6463534909478962E-3</v>
      </c>
      <c r="M17" s="271">
        <v>205</v>
      </c>
      <c r="N17" s="270">
        <v>124</v>
      </c>
      <c r="O17" s="77"/>
      <c r="P17" s="77"/>
      <c r="Q17" s="77"/>
      <c r="R17" s="77"/>
    </row>
    <row r="18" spans="2:18" x14ac:dyDescent="0.2">
      <c r="B18" s="86">
        <f t="shared" si="0"/>
        <v>42009</v>
      </c>
      <c r="C18" s="268"/>
      <c r="D18" s="268"/>
      <c r="E18" s="278">
        <v>0</v>
      </c>
      <c r="F18" s="278">
        <v>0</v>
      </c>
      <c r="G18" s="278">
        <v>0</v>
      </c>
      <c r="H18" s="278">
        <v>0</v>
      </c>
      <c r="I18" s="278"/>
      <c r="J18" s="278"/>
      <c r="K18" s="279">
        <v>0</v>
      </c>
      <c r="L18" s="279">
        <v>0</v>
      </c>
      <c r="M18" s="271">
        <v>160</v>
      </c>
      <c r="N18" s="270">
        <v>111</v>
      </c>
      <c r="O18" s="77"/>
      <c r="P18" s="77"/>
      <c r="Q18" s="77"/>
      <c r="R18" s="77"/>
    </row>
    <row r="19" spans="2:18" x14ac:dyDescent="0.2">
      <c r="B19" s="86">
        <f t="shared" si="0"/>
        <v>42010</v>
      </c>
      <c r="C19" s="268"/>
      <c r="D19" s="268"/>
      <c r="E19" s="278">
        <v>0</v>
      </c>
      <c r="F19" s="278">
        <v>0</v>
      </c>
      <c r="G19" s="278">
        <v>0</v>
      </c>
      <c r="H19" s="278">
        <v>0</v>
      </c>
      <c r="I19" s="278"/>
      <c r="J19" s="278"/>
      <c r="K19" s="279">
        <v>0</v>
      </c>
      <c r="L19" s="279">
        <v>0</v>
      </c>
      <c r="M19" s="271">
        <v>123</v>
      </c>
      <c r="N19" s="270">
        <v>100</v>
      </c>
      <c r="O19" s="77"/>
      <c r="P19" s="77"/>
      <c r="Q19" s="77"/>
      <c r="R19" s="77"/>
    </row>
    <row r="20" spans="2:18" x14ac:dyDescent="0.2">
      <c r="B20" s="86">
        <f t="shared" si="0"/>
        <v>42011</v>
      </c>
      <c r="C20" s="268"/>
      <c r="D20" s="268"/>
      <c r="E20" s="278">
        <v>1.2818292049194525E-2</v>
      </c>
      <c r="F20" s="278">
        <v>1.2818292049194525E-2</v>
      </c>
      <c r="G20" s="278">
        <v>0</v>
      </c>
      <c r="H20" s="278">
        <v>0</v>
      </c>
      <c r="I20" s="278"/>
      <c r="J20" s="278"/>
      <c r="K20" s="279">
        <v>1.2202217057591851E-2</v>
      </c>
      <c r="L20" s="279">
        <v>1.2202217057591851E-2</v>
      </c>
      <c r="M20" s="271">
        <v>164</v>
      </c>
      <c r="N20" s="270">
        <v>136</v>
      </c>
      <c r="O20" s="77"/>
      <c r="P20" s="77"/>
      <c r="Q20" s="77"/>
      <c r="R20" s="77"/>
    </row>
    <row r="21" spans="2:18" x14ac:dyDescent="0.2">
      <c r="B21" s="86">
        <f t="shared" si="0"/>
        <v>42012</v>
      </c>
      <c r="C21" s="268"/>
      <c r="D21" s="268"/>
      <c r="E21" s="278">
        <v>0</v>
      </c>
      <c r="F21" s="278">
        <v>0</v>
      </c>
      <c r="G21" s="278">
        <v>0</v>
      </c>
      <c r="H21" s="278">
        <v>0</v>
      </c>
      <c r="I21" s="278"/>
      <c r="J21" s="278"/>
      <c r="K21" s="279">
        <v>0</v>
      </c>
      <c r="L21" s="279">
        <v>0</v>
      </c>
      <c r="M21" s="271">
        <v>245</v>
      </c>
      <c r="N21" s="270">
        <v>184</v>
      </c>
      <c r="O21" s="77"/>
      <c r="P21" s="77"/>
      <c r="Q21" s="77"/>
      <c r="R21" s="77"/>
    </row>
    <row r="22" spans="2:18" x14ac:dyDescent="0.2">
      <c r="B22" s="86">
        <f t="shared" si="0"/>
        <v>42013</v>
      </c>
      <c r="C22" s="268"/>
      <c r="D22" s="268"/>
      <c r="E22" s="278">
        <v>0</v>
      </c>
      <c r="F22" s="278">
        <v>0</v>
      </c>
      <c r="G22" s="278">
        <v>0</v>
      </c>
      <c r="H22" s="278">
        <v>0</v>
      </c>
      <c r="I22" s="278"/>
      <c r="J22" s="278"/>
      <c r="K22" s="279">
        <v>0</v>
      </c>
      <c r="L22" s="279">
        <v>0</v>
      </c>
      <c r="M22" s="271">
        <v>146</v>
      </c>
      <c r="N22" s="270">
        <v>133</v>
      </c>
      <c r="O22" s="77"/>
      <c r="P22" s="77"/>
      <c r="Q22" s="77"/>
      <c r="R22" s="77"/>
    </row>
    <row r="23" spans="2:18" x14ac:dyDescent="0.2">
      <c r="B23" s="86">
        <f t="shared" si="0"/>
        <v>42014</v>
      </c>
      <c r="C23" s="268"/>
      <c r="D23" s="268"/>
      <c r="E23" s="278">
        <v>0</v>
      </c>
      <c r="F23" s="278">
        <v>0</v>
      </c>
      <c r="G23" s="278">
        <v>0</v>
      </c>
      <c r="H23" s="278">
        <v>0</v>
      </c>
      <c r="I23" s="278"/>
      <c r="J23" s="278"/>
      <c r="K23" s="279">
        <v>0</v>
      </c>
      <c r="L23" s="279">
        <v>0</v>
      </c>
      <c r="M23" s="271">
        <v>88</v>
      </c>
      <c r="N23" s="270">
        <v>70</v>
      </c>
      <c r="O23" s="77"/>
      <c r="P23" s="77"/>
      <c r="Q23" s="77"/>
      <c r="R23" s="77"/>
    </row>
    <row r="24" spans="2:18" x14ac:dyDescent="0.2">
      <c r="B24" s="86">
        <f t="shared" si="0"/>
        <v>42015</v>
      </c>
      <c r="C24" s="268"/>
      <c r="D24" s="268"/>
      <c r="E24" s="278">
        <v>1.2743121035137547E-2</v>
      </c>
      <c r="F24" s="278">
        <v>1.2743121035137547E-2</v>
      </c>
      <c r="G24" s="278">
        <v>0</v>
      </c>
      <c r="H24" s="278">
        <v>0</v>
      </c>
      <c r="I24" s="278"/>
      <c r="J24" s="278"/>
      <c r="K24" s="279">
        <v>1.2130658925943557E-2</v>
      </c>
      <c r="L24" s="279">
        <v>1.2130658925943557E-2</v>
      </c>
      <c r="M24" s="271">
        <v>50</v>
      </c>
      <c r="N24" s="270">
        <v>48</v>
      </c>
      <c r="O24" s="77"/>
      <c r="P24" s="77"/>
      <c r="Q24" s="77"/>
      <c r="R24" s="77"/>
    </row>
    <row r="25" spans="2:18" x14ac:dyDescent="0.2">
      <c r="B25" s="86">
        <f t="shared" si="0"/>
        <v>42016</v>
      </c>
      <c r="C25" s="268"/>
      <c r="D25" s="268"/>
      <c r="E25" s="278">
        <v>0</v>
      </c>
      <c r="F25" s="278">
        <v>0</v>
      </c>
      <c r="G25" s="278">
        <v>0</v>
      </c>
      <c r="H25" s="278">
        <v>0</v>
      </c>
      <c r="I25" s="278"/>
      <c r="J25" s="278"/>
      <c r="K25" s="279">
        <v>0</v>
      </c>
      <c r="L25" s="279">
        <v>0</v>
      </c>
      <c r="M25" s="271">
        <v>147</v>
      </c>
      <c r="N25" s="270">
        <v>103</v>
      </c>
      <c r="O25" s="77"/>
      <c r="P25" s="77"/>
      <c r="Q25" s="77"/>
      <c r="R25" s="77"/>
    </row>
    <row r="26" spans="2:18" x14ac:dyDescent="0.2">
      <c r="B26" s="86">
        <f t="shared" si="0"/>
        <v>42017</v>
      </c>
      <c r="C26" s="268"/>
      <c r="D26" s="268"/>
      <c r="E26" s="278">
        <v>7.6347603842219312E-3</v>
      </c>
      <c r="F26" s="278">
        <v>7.6347603842219312E-3</v>
      </c>
      <c r="G26" s="278">
        <v>0</v>
      </c>
      <c r="H26" s="278">
        <v>0</v>
      </c>
      <c r="I26" s="278"/>
      <c r="J26" s="278"/>
      <c r="K26" s="279">
        <v>7.2678171969746469E-3</v>
      </c>
      <c r="L26" s="279">
        <v>7.2678171969746469E-3</v>
      </c>
      <c r="M26" s="271">
        <v>186</v>
      </c>
      <c r="N26" s="270">
        <v>113</v>
      </c>
      <c r="O26" s="77"/>
      <c r="P26" s="77"/>
      <c r="Q26" s="77"/>
      <c r="R26" s="77"/>
    </row>
    <row r="27" spans="2:18" x14ac:dyDescent="0.2">
      <c r="B27" s="86">
        <f t="shared" si="0"/>
        <v>42018</v>
      </c>
      <c r="C27" s="268"/>
      <c r="D27" s="268"/>
      <c r="E27" s="278">
        <v>0</v>
      </c>
      <c r="F27" s="278">
        <v>0</v>
      </c>
      <c r="G27" s="278">
        <v>0</v>
      </c>
      <c r="H27" s="278">
        <v>0</v>
      </c>
      <c r="I27" s="278"/>
      <c r="J27" s="278"/>
      <c r="K27" s="279">
        <v>0</v>
      </c>
      <c r="L27" s="279">
        <v>0</v>
      </c>
      <c r="M27" s="271">
        <v>139</v>
      </c>
      <c r="N27" s="270">
        <v>81</v>
      </c>
      <c r="O27" s="77"/>
      <c r="P27" s="77"/>
      <c r="Q27" s="77"/>
      <c r="R27" s="77"/>
    </row>
    <row r="28" spans="2:18" x14ac:dyDescent="0.2">
      <c r="B28" s="86">
        <f t="shared" si="0"/>
        <v>42019</v>
      </c>
      <c r="C28" s="268"/>
      <c r="D28" s="268"/>
      <c r="E28" s="278">
        <v>0</v>
      </c>
      <c r="F28" s="278">
        <v>0</v>
      </c>
      <c r="G28" s="278">
        <v>0</v>
      </c>
      <c r="H28" s="278">
        <v>0</v>
      </c>
      <c r="I28" s="278"/>
      <c r="J28" s="278"/>
      <c r="K28" s="279">
        <v>0</v>
      </c>
      <c r="L28" s="279">
        <v>0</v>
      </c>
      <c r="M28" s="271">
        <v>355</v>
      </c>
      <c r="N28" s="270">
        <v>147</v>
      </c>
      <c r="O28" s="77"/>
      <c r="P28" s="77"/>
      <c r="Q28" s="77"/>
      <c r="R28" s="77"/>
    </row>
    <row r="29" spans="2:18" x14ac:dyDescent="0.2">
      <c r="B29" s="86">
        <f t="shared" si="0"/>
        <v>42020</v>
      </c>
      <c r="C29" s="268"/>
      <c r="D29" s="268"/>
      <c r="E29" s="278">
        <v>1.2484924943376617E-3</v>
      </c>
      <c r="F29" s="278">
        <v>1.2484924943376617E-3</v>
      </c>
      <c r="G29" s="278">
        <v>0</v>
      </c>
      <c r="H29" s="278">
        <v>0</v>
      </c>
      <c r="I29" s="278"/>
      <c r="J29" s="278"/>
      <c r="K29" s="279">
        <v>1.188487229984724E-3</v>
      </c>
      <c r="L29" s="279">
        <v>1.188487229984724E-3</v>
      </c>
      <c r="M29" s="271">
        <v>167</v>
      </c>
      <c r="N29" s="270">
        <v>85</v>
      </c>
      <c r="O29" s="77"/>
      <c r="P29" s="77"/>
      <c r="Q29" s="77"/>
      <c r="R29" s="77"/>
    </row>
    <row r="30" spans="2:18" x14ac:dyDescent="0.2">
      <c r="B30" s="86">
        <f t="shared" si="0"/>
        <v>42021</v>
      </c>
      <c r="C30" s="268"/>
      <c r="D30" s="268"/>
      <c r="E30" s="278">
        <v>0</v>
      </c>
      <c r="F30" s="278">
        <v>0</v>
      </c>
      <c r="G30" s="278">
        <v>0</v>
      </c>
      <c r="H30" s="278">
        <v>0</v>
      </c>
      <c r="I30" s="278"/>
      <c r="J30" s="278"/>
      <c r="K30" s="279">
        <v>0</v>
      </c>
      <c r="L30" s="279">
        <v>0</v>
      </c>
      <c r="M30" s="271">
        <v>84</v>
      </c>
      <c r="N30" s="270">
        <v>73</v>
      </c>
      <c r="O30" s="77"/>
      <c r="P30" s="77"/>
      <c r="Q30" s="77"/>
      <c r="R30" s="77"/>
    </row>
    <row r="31" spans="2:18" x14ac:dyDescent="0.2">
      <c r="B31" s="86">
        <f t="shared" si="0"/>
        <v>42022</v>
      </c>
      <c r="C31" s="268"/>
      <c r="D31" s="268"/>
      <c r="E31" s="278">
        <v>2.6342537969532859E-3</v>
      </c>
      <c r="F31" s="278">
        <v>2.6342537969532859E-3</v>
      </c>
      <c r="G31" s="278">
        <v>0</v>
      </c>
      <c r="H31" s="278">
        <v>0</v>
      </c>
      <c r="I31" s="278"/>
      <c r="J31" s="278"/>
      <c r="K31" s="279">
        <v>2.5076458308054645E-3</v>
      </c>
      <c r="L31" s="279">
        <v>2.5076458308054645E-3</v>
      </c>
      <c r="M31" s="271">
        <v>69</v>
      </c>
      <c r="N31" s="270">
        <v>53</v>
      </c>
      <c r="O31" s="77"/>
      <c r="P31" s="77"/>
      <c r="Q31" s="77"/>
      <c r="R31" s="77"/>
    </row>
    <row r="32" spans="2:18" x14ac:dyDescent="0.2">
      <c r="B32" s="86">
        <f t="shared" si="0"/>
        <v>42023</v>
      </c>
      <c r="C32" s="268"/>
      <c r="D32" s="268"/>
      <c r="E32" s="278">
        <v>0</v>
      </c>
      <c r="F32" s="278">
        <v>0</v>
      </c>
      <c r="G32" s="278">
        <v>0</v>
      </c>
      <c r="H32" s="278">
        <v>0</v>
      </c>
      <c r="I32" s="278"/>
      <c r="J32" s="278"/>
      <c r="K32" s="279">
        <v>0</v>
      </c>
      <c r="L32" s="279">
        <v>0</v>
      </c>
      <c r="M32" s="271">
        <v>149</v>
      </c>
      <c r="N32" s="270">
        <v>116</v>
      </c>
      <c r="O32" s="77"/>
      <c r="P32" s="77"/>
      <c r="Q32" s="77"/>
      <c r="R32" s="77"/>
    </row>
    <row r="33" spans="2:18" x14ac:dyDescent="0.2">
      <c r="B33" s="86">
        <f t="shared" si="0"/>
        <v>42024</v>
      </c>
      <c r="C33" s="268"/>
      <c r="D33" s="268"/>
      <c r="E33" s="278">
        <v>8.8048135595436144E-3</v>
      </c>
      <c r="F33" s="278">
        <v>8.8048135595436144E-3</v>
      </c>
      <c r="G33" s="278">
        <v>0</v>
      </c>
      <c r="H33" s="278">
        <v>0</v>
      </c>
      <c r="I33" s="278"/>
      <c r="J33" s="278"/>
      <c r="K33" s="279">
        <v>8.3816350721959317E-3</v>
      </c>
      <c r="L33" s="279">
        <v>8.3816350721959317E-3</v>
      </c>
      <c r="M33" s="271">
        <v>335</v>
      </c>
      <c r="N33" s="270">
        <v>250</v>
      </c>
      <c r="O33" s="77"/>
      <c r="P33" s="77"/>
      <c r="Q33" s="77"/>
      <c r="R33" s="77"/>
    </row>
    <row r="34" spans="2:18" x14ac:dyDescent="0.2">
      <c r="B34" s="86">
        <f t="shared" si="0"/>
        <v>42025</v>
      </c>
      <c r="C34" s="268"/>
      <c r="D34" s="268"/>
      <c r="E34" s="278">
        <v>4.8795793037856774E-3</v>
      </c>
      <c r="F34" s="278">
        <v>4.8795793037856774E-3</v>
      </c>
      <c r="G34" s="278">
        <v>0</v>
      </c>
      <c r="H34" s="278">
        <v>0</v>
      </c>
      <c r="I34" s="278"/>
      <c r="J34" s="278"/>
      <c r="K34" s="279">
        <v>4.6450561109088817E-3</v>
      </c>
      <c r="L34" s="279">
        <v>4.6450561109088817E-3</v>
      </c>
      <c r="M34" s="271">
        <v>180</v>
      </c>
      <c r="N34" s="270">
        <v>125</v>
      </c>
      <c r="O34" s="77"/>
      <c r="P34" s="77"/>
      <c r="Q34" s="77"/>
      <c r="R34" s="77"/>
    </row>
    <row r="35" spans="2:18" x14ac:dyDescent="0.2">
      <c r="B35" s="86">
        <f t="shared" si="0"/>
        <v>42026</v>
      </c>
      <c r="C35" s="268"/>
      <c r="D35" s="268"/>
      <c r="E35" s="278">
        <v>7.9125663057368553E-3</v>
      </c>
      <c r="F35" s="278">
        <v>7.9125663057368553E-3</v>
      </c>
      <c r="G35" s="278">
        <v>0</v>
      </c>
      <c r="H35" s="278">
        <v>0</v>
      </c>
      <c r="I35" s="278"/>
      <c r="J35" s="278"/>
      <c r="K35" s="279">
        <v>7.5322711617618237E-3</v>
      </c>
      <c r="L35" s="279">
        <v>7.5322711617618237E-3</v>
      </c>
      <c r="M35" s="271">
        <v>153</v>
      </c>
      <c r="N35" s="270">
        <v>115</v>
      </c>
      <c r="O35" s="77"/>
      <c r="P35" s="77"/>
      <c r="Q35" s="77"/>
      <c r="R35" s="77"/>
    </row>
    <row r="36" spans="2:18" x14ac:dyDescent="0.2">
      <c r="B36" s="86">
        <f t="shared" si="0"/>
        <v>42027</v>
      </c>
      <c r="C36" s="268"/>
      <c r="D36" s="268"/>
      <c r="E36" s="278">
        <v>0</v>
      </c>
      <c r="F36" s="278">
        <v>0</v>
      </c>
      <c r="G36" s="278">
        <v>0</v>
      </c>
      <c r="H36" s="278">
        <v>0</v>
      </c>
      <c r="I36" s="278"/>
      <c r="J36" s="278"/>
      <c r="K36" s="279">
        <v>0</v>
      </c>
      <c r="L36" s="279">
        <v>0</v>
      </c>
      <c r="M36" s="271">
        <v>227</v>
      </c>
      <c r="N36" s="270">
        <v>145</v>
      </c>
      <c r="O36" s="77"/>
      <c r="P36" s="77"/>
      <c r="Q36" s="77"/>
      <c r="R36" s="77"/>
    </row>
    <row r="37" spans="2:18" x14ac:dyDescent="0.2">
      <c r="B37" s="86">
        <f t="shared" si="0"/>
        <v>42028</v>
      </c>
      <c r="C37" s="268"/>
      <c r="D37" s="268"/>
      <c r="E37" s="278">
        <v>0</v>
      </c>
      <c r="F37" s="278">
        <v>0</v>
      </c>
      <c r="G37" s="278">
        <v>0</v>
      </c>
      <c r="H37" s="278">
        <v>0</v>
      </c>
      <c r="I37" s="278"/>
      <c r="J37" s="278"/>
      <c r="K37" s="279">
        <v>0</v>
      </c>
      <c r="L37" s="279">
        <v>0</v>
      </c>
      <c r="M37" s="271">
        <v>101</v>
      </c>
      <c r="N37" s="270">
        <v>73</v>
      </c>
      <c r="O37" s="77"/>
      <c r="P37" s="77"/>
      <c r="Q37" s="77"/>
      <c r="R37" s="77"/>
    </row>
    <row r="38" spans="2:18" x14ac:dyDescent="0.2">
      <c r="B38" s="86">
        <f t="shared" si="0"/>
        <v>42029</v>
      </c>
      <c r="C38" s="268"/>
      <c r="D38" s="268"/>
      <c r="E38" s="278">
        <v>0</v>
      </c>
      <c r="F38" s="278">
        <v>0</v>
      </c>
      <c r="G38" s="278">
        <v>0</v>
      </c>
      <c r="H38" s="278">
        <v>0</v>
      </c>
      <c r="I38" s="278"/>
      <c r="J38" s="278"/>
      <c r="K38" s="279">
        <v>0</v>
      </c>
      <c r="L38" s="279">
        <v>0</v>
      </c>
      <c r="M38" s="271">
        <v>39</v>
      </c>
      <c r="N38" s="270">
        <v>38</v>
      </c>
      <c r="O38" s="77"/>
      <c r="P38" s="77"/>
      <c r="Q38" s="77"/>
      <c r="R38" s="77"/>
    </row>
    <row r="39" spans="2:18" x14ac:dyDescent="0.2">
      <c r="B39" s="86">
        <f t="shared" si="0"/>
        <v>42030</v>
      </c>
      <c r="C39" s="268"/>
      <c r="D39" s="268"/>
      <c r="E39" s="278">
        <v>2.073412665989038E-2</v>
      </c>
      <c r="F39" s="278">
        <v>2.073412665989038E-2</v>
      </c>
      <c r="G39" s="278">
        <v>0</v>
      </c>
      <c r="H39" s="278">
        <v>0</v>
      </c>
      <c r="I39" s="278"/>
      <c r="J39" s="278"/>
      <c r="K39" s="279">
        <v>1.9737599442468817E-2</v>
      </c>
      <c r="L39" s="279">
        <v>1.9737599442468817E-2</v>
      </c>
      <c r="M39" s="271">
        <v>32</v>
      </c>
      <c r="N39" s="270">
        <v>31</v>
      </c>
      <c r="O39" s="77"/>
      <c r="P39" s="77"/>
      <c r="Q39" s="77"/>
      <c r="R39" s="77"/>
    </row>
    <row r="40" spans="2:18" x14ac:dyDescent="0.2">
      <c r="B40" s="86">
        <f t="shared" si="0"/>
        <v>42031</v>
      </c>
      <c r="C40" s="268"/>
      <c r="D40" s="268"/>
      <c r="E40" s="278">
        <v>2.3858626200693535E-4</v>
      </c>
      <c r="F40" s="278">
        <v>2.3858626200693535E-4</v>
      </c>
      <c r="G40" s="278">
        <v>0</v>
      </c>
      <c r="H40" s="278">
        <v>0</v>
      </c>
      <c r="I40" s="278"/>
      <c r="J40" s="278"/>
      <c r="K40" s="279">
        <v>2.2711928740545771E-4</v>
      </c>
      <c r="L40" s="279">
        <v>2.2711928740545771E-4</v>
      </c>
      <c r="M40" s="271">
        <v>182</v>
      </c>
      <c r="N40" s="270">
        <v>131</v>
      </c>
      <c r="O40" s="77"/>
      <c r="P40" s="77"/>
      <c r="Q40" s="77"/>
      <c r="R40" s="77"/>
    </row>
    <row r="41" spans="2:18" x14ac:dyDescent="0.2">
      <c r="B41" s="86">
        <f t="shared" si="0"/>
        <v>42032</v>
      </c>
      <c r="C41" s="268"/>
      <c r="D41" s="268"/>
      <c r="E41" s="278">
        <v>3.9579173053479275E-3</v>
      </c>
      <c r="F41" s="278">
        <v>3.9579173053479275E-3</v>
      </c>
      <c r="G41" s="278">
        <v>0</v>
      </c>
      <c r="H41" s="278">
        <v>0</v>
      </c>
      <c r="I41" s="278"/>
      <c r="J41" s="278"/>
      <c r="K41" s="279">
        <v>3.7676911924384832E-3</v>
      </c>
      <c r="L41" s="279">
        <v>3.7676911924384832E-3</v>
      </c>
      <c r="M41" s="271">
        <v>225</v>
      </c>
      <c r="N41" s="270">
        <v>153</v>
      </c>
      <c r="O41" s="77"/>
      <c r="P41" s="77"/>
      <c r="Q41" s="77"/>
      <c r="R41" s="77"/>
    </row>
    <row r="42" spans="2:18" x14ac:dyDescent="0.2">
      <c r="B42" s="86">
        <f t="shared" si="0"/>
        <v>42033</v>
      </c>
      <c r="C42" s="268"/>
      <c r="D42" s="268"/>
      <c r="E42" s="278">
        <v>8.4551049289307081E-3</v>
      </c>
      <c r="F42" s="278">
        <v>8.4551049289307081E-3</v>
      </c>
      <c r="G42" s="278">
        <v>0</v>
      </c>
      <c r="H42" s="278">
        <v>0</v>
      </c>
      <c r="I42" s="278"/>
      <c r="J42" s="278"/>
      <c r="K42" s="279">
        <v>8.0487341988756036E-3</v>
      </c>
      <c r="L42" s="279">
        <v>8.0487341988756036E-3</v>
      </c>
      <c r="M42" s="271">
        <v>140</v>
      </c>
      <c r="N42" s="270">
        <v>101</v>
      </c>
      <c r="O42" s="77"/>
      <c r="P42" s="77"/>
      <c r="Q42" s="77"/>
      <c r="R42" s="77"/>
    </row>
    <row r="43" spans="2:18" x14ac:dyDescent="0.2">
      <c r="B43" s="86">
        <f t="shared" si="0"/>
        <v>42034</v>
      </c>
      <c r="C43" s="268"/>
      <c r="D43" s="268"/>
      <c r="E43" s="278">
        <v>0</v>
      </c>
      <c r="F43" s="278">
        <v>0</v>
      </c>
      <c r="G43" s="278">
        <v>0</v>
      </c>
      <c r="H43" s="278">
        <v>0</v>
      </c>
      <c r="I43" s="278"/>
      <c r="J43" s="278"/>
      <c r="K43" s="279">
        <v>0</v>
      </c>
      <c r="L43" s="279">
        <v>0</v>
      </c>
      <c r="M43" s="271">
        <v>98</v>
      </c>
      <c r="N43" s="270">
        <v>86</v>
      </c>
      <c r="O43" s="77"/>
      <c r="P43" s="77"/>
      <c r="Q43" s="77"/>
      <c r="R43" s="77"/>
    </row>
    <row r="44" spans="2:18" x14ac:dyDescent="0.2">
      <c r="B44" s="86">
        <f t="shared" si="0"/>
        <v>42035</v>
      </c>
      <c r="C44" s="268"/>
      <c r="D44" s="268"/>
      <c r="E44" s="278">
        <v>0</v>
      </c>
      <c r="F44" s="278">
        <v>0</v>
      </c>
      <c r="G44" s="278">
        <v>0</v>
      </c>
      <c r="H44" s="278">
        <v>0</v>
      </c>
      <c r="I44" s="278"/>
      <c r="J44" s="278"/>
      <c r="K44" s="279">
        <v>0</v>
      </c>
      <c r="L44" s="279">
        <v>0</v>
      </c>
      <c r="M44" s="271">
        <v>63</v>
      </c>
      <c r="N44" s="270">
        <v>50</v>
      </c>
      <c r="O44" s="77"/>
      <c r="P44" s="77"/>
      <c r="Q44" s="77"/>
      <c r="R44" s="77"/>
    </row>
    <row r="45" spans="2:18" x14ac:dyDescent="0.2">
      <c r="B45" s="86">
        <f t="shared" si="0"/>
        <v>42036</v>
      </c>
      <c r="C45" s="268"/>
      <c r="D45" s="268"/>
      <c r="E45" s="278">
        <v>1.464854282623403E-2</v>
      </c>
      <c r="F45" s="278">
        <v>1.464854282623403E-2</v>
      </c>
      <c r="G45" s="278">
        <v>0</v>
      </c>
      <c r="H45" s="278">
        <v>0</v>
      </c>
      <c r="I45" s="278"/>
      <c r="J45" s="278"/>
      <c r="K45" s="279">
        <v>1.3944502002072074E-2</v>
      </c>
      <c r="L45" s="279">
        <v>1.3944502002072074E-2</v>
      </c>
      <c r="M45" s="271">
        <v>705</v>
      </c>
      <c r="N45" s="270">
        <v>312</v>
      </c>
      <c r="O45" s="77"/>
      <c r="P45" s="77"/>
      <c r="Q45" s="77"/>
      <c r="R45" s="77"/>
    </row>
    <row r="46" spans="2:18" x14ac:dyDescent="0.2">
      <c r="B46" s="86">
        <f t="shared" si="0"/>
        <v>42037</v>
      </c>
      <c r="C46" s="268"/>
      <c r="D46" s="268"/>
      <c r="E46" s="278">
        <v>0</v>
      </c>
      <c r="F46" s="278">
        <v>0</v>
      </c>
      <c r="G46" s="278">
        <v>0</v>
      </c>
      <c r="H46" s="278">
        <v>0</v>
      </c>
      <c r="I46" s="278"/>
      <c r="J46" s="278"/>
      <c r="K46" s="279">
        <v>0</v>
      </c>
      <c r="L46" s="279">
        <v>0</v>
      </c>
      <c r="M46" s="271">
        <v>156</v>
      </c>
      <c r="N46" s="270">
        <v>104</v>
      </c>
      <c r="O46" s="77"/>
      <c r="P46" s="77"/>
      <c r="Q46" s="77"/>
      <c r="R46" s="77"/>
    </row>
    <row r="47" spans="2:18" x14ac:dyDescent="0.2">
      <c r="B47" s="86">
        <f t="shared" si="0"/>
        <v>42038</v>
      </c>
      <c r="C47" s="268"/>
      <c r="D47" s="268"/>
      <c r="E47" s="278">
        <v>0</v>
      </c>
      <c r="F47" s="278">
        <v>0</v>
      </c>
      <c r="G47" s="278">
        <v>0</v>
      </c>
      <c r="H47" s="278">
        <v>0</v>
      </c>
      <c r="I47" s="278"/>
      <c r="J47" s="278"/>
      <c r="K47" s="279">
        <v>0</v>
      </c>
      <c r="L47" s="279">
        <v>0</v>
      </c>
      <c r="M47" s="271">
        <v>116</v>
      </c>
      <c r="N47" s="270">
        <v>90</v>
      </c>
      <c r="O47" s="77"/>
      <c r="P47" s="77"/>
      <c r="Q47" s="77"/>
      <c r="R47" s="77"/>
    </row>
    <row r="48" spans="2:18" x14ac:dyDescent="0.2">
      <c r="B48" s="86">
        <f t="shared" si="0"/>
        <v>42039</v>
      </c>
      <c r="C48" s="268"/>
      <c r="D48" s="268"/>
      <c r="E48" s="278">
        <v>3.291183093712108E-3</v>
      </c>
      <c r="F48" s="278">
        <v>3.291183093712108E-3</v>
      </c>
      <c r="G48" s="278">
        <v>0</v>
      </c>
      <c r="H48" s="278">
        <v>0</v>
      </c>
      <c r="I48" s="278"/>
      <c r="J48" s="278"/>
      <c r="K48" s="279">
        <v>3.1330016769492591E-3</v>
      </c>
      <c r="L48" s="279">
        <v>3.1330016769492591E-3</v>
      </c>
      <c r="M48" s="271">
        <v>176</v>
      </c>
      <c r="N48" s="270">
        <v>96</v>
      </c>
      <c r="O48" s="77"/>
      <c r="P48" s="77"/>
      <c r="Q48" s="77"/>
      <c r="R48" s="77"/>
    </row>
    <row r="49" spans="2:18" x14ac:dyDescent="0.2">
      <c r="B49" s="86">
        <f t="shared" si="0"/>
        <v>42040</v>
      </c>
      <c r="C49" s="268"/>
      <c r="D49" s="268"/>
      <c r="E49" s="278">
        <v>0</v>
      </c>
      <c r="F49" s="278">
        <v>0</v>
      </c>
      <c r="G49" s="278">
        <v>0</v>
      </c>
      <c r="H49" s="278">
        <v>0</v>
      </c>
      <c r="I49" s="278"/>
      <c r="J49" s="278"/>
      <c r="K49" s="279">
        <v>0</v>
      </c>
      <c r="L49" s="279">
        <v>0</v>
      </c>
      <c r="M49" s="271">
        <v>114</v>
      </c>
      <c r="N49" s="270">
        <v>87</v>
      </c>
      <c r="O49" s="77"/>
      <c r="P49" s="77"/>
      <c r="Q49" s="77"/>
      <c r="R49" s="77"/>
    </row>
    <row r="50" spans="2:18" x14ac:dyDescent="0.2">
      <c r="B50" s="86">
        <f t="shared" si="0"/>
        <v>42041</v>
      </c>
      <c r="C50" s="268"/>
      <c r="D50" s="268"/>
      <c r="E50" s="278">
        <v>0</v>
      </c>
      <c r="F50" s="278">
        <v>0</v>
      </c>
      <c r="G50" s="278">
        <v>0</v>
      </c>
      <c r="H50" s="278">
        <v>0</v>
      </c>
      <c r="I50" s="278"/>
      <c r="J50" s="278"/>
      <c r="K50" s="279">
        <v>0</v>
      </c>
      <c r="L50" s="279">
        <v>0</v>
      </c>
      <c r="M50" s="271">
        <v>141</v>
      </c>
      <c r="N50" s="270">
        <v>110</v>
      </c>
      <c r="O50" s="77"/>
      <c r="P50" s="77"/>
      <c r="Q50" s="77"/>
      <c r="R50" s="77"/>
    </row>
    <row r="51" spans="2:18" x14ac:dyDescent="0.2">
      <c r="B51" s="86">
        <f t="shared" si="0"/>
        <v>42042</v>
      </c>
      <c r="C51" s="268"/>
      <c r="D51" s="268"/>
      <c r="E51" s="278">
        <v>0</v>
      </c>
      <c r="F51" s="278">
        <v>0</v>
      </c>
      <c r="G51" s="278">
        <v>0</v>
      </c>
      <c r="H51" s="278">
        <v>0</v>
      </c>
      <c r="I51" s="278"/>
      <c r="J51" s="278"/>
      <c r="K51" s="279">
        <v>0</v>
      </c>
      <c r="L51" s="279">
        <v>0</v>
      </c>
      <c r="M51" s="271">
        <v>101</v>
      </c>
      <c r="N51" s="270">
        <v>74</v>
      </c>
      <c r="O51" s="77"/>
      <c r="P51" s="77"/>
      <c r="Q51" s="77"/>
      <c r="R51" s="77"/>
    </row>
    <row r="52" spans="2:18" x14ac:dyDescent="0.2">
      <c r="B52" s="86">
        <f t="shared" si="0"/>
        <v>42043</v>
      </c>
      <c r="C52" s="268"/>
      <c r="D52" s="268"/>
      <c r="E52" s="278">
        <v>0</v>
      </c>
      <c r="F52" s="278">
        <v>0</v>
      </c>
      <c r="G52" s="278">
        <v>0</v>
      </c>
      <c r="H52" s="278">
        <v>0</v>
      </c>
      <c r="I52" s="278"/>
      <c r="J52" s="278"/>
      <c r="K52" s="279">
        <v>0</v>
      </c>
      <c r="L52" s="279">
        <v>0</v>
      </c>
      <c r="M52" s="271">
        <v>33</v>
      </c>
      <c r="N52" s="270">
        <v>31</v>
      </c>
      <c r="O52" s="77"/>
      <c r="P52" s="77"/>
      <c r="Q52" s="77"/>
      <c r="R52" s="77"/>
    </row>
    <row r="53" spans="2:18" x14ac:dyDescent="0.2">
      <c r="B53" s="86">
        <f t="shared" si="0"/>
        <v>42044</v>
      </c>
      <c r="C53" s="268"/>
      <c r="D53" s="268"/>
      <c r="E53" s="278">
        <v>0</v>
      </c>
      <c r="F53" s="278">
        <v>0</v>
      </c>
      <c r="G53" s="278">
        <v>0</v>
      </c>
      <c r="H53" s="278">
        <v>0</v>
      </c>
      <c r="I53" s="278"/>
      <c r="J53" s="278"/>
      <c r="K53" s="279">
        <v>0</v>
      </c>
      <c r="L53" s="279">
        <v>0</v>
      </c>
      <c r="M53" s="271">
        <v>168</v>
      </c>
      <c r="N53" s="270">
        <v>123</v>
      </c>
      <c r="O53" s="77"/>
      <c r="P53" s="77"/>
      <c r="Q53" s="77"/>
      <c r="R53" s="77"/>
    </row>
    <row r="54" spans="2:18" x14ac:dyDescent="0.2">
      <c r="B54" s="86">
        <f t="shared" si="0"/>
        <v>42045</v>
      </c>
      <c r="C54" s="268"/>
      <c r="D54" s="268"/>
      <c r="E54" s="278">
        <v>0</v>
      </c>
      <c r="F54" s="278">
        <v>0</v>
      </c>
      <c r="G54" s="278">
        <v>0</v>
      </c>
      <c r="H54" s="278">
        <v>0</v>
      </c>
      <c r="I54" s="278"/>
      <c r="J54" s="278"/>
      <c r="K54" s="279">
        <v>0</v>
      </c>
      <c r="L54" s="279">
        <v>0</v>
      </c>
      <c r="M54" s="271">
        <v>177</v>
      </c>
      <c r="N54" s="270">
        <v>122</v>
      </c>
      <c r="O54" s="77"/>
      <c r="P54" s="77"/>
      <c r="Q54" s="77"/>
      <c r="R54" s="77"/>
    </row>
    <row r="55" spans="2:18" x14ac:dyDescent="0.2">
      <c r="B55" s="86">
        <f t="shared" si="0"/>
        <v>42046</v>
      </c>
      <c r="C55" s="268"/>
      <c r="D55" s="268"/>
      <c r="E55" s="278">
        <v>0</v>
      </c>
      <c r="F55" s="278">
        <v>0</v>
      </c>
      <c r="G55" s="278">
        <v>0</v>
      </c>
      <c r="H55" s="278">
        <v>0</v>
      </c>
      <c r="I55" s="278"/>
      <c r="J55" s="278"/>
      <c r="K55" s="279">
        <v>0</v>
      </c>
      <c r="L55" s="279">
        <v>0</v>
      </c>
      <c r="M55" s="271">
        <v>148</v>
      </c>
      <c r="N55" s="270">
        <v>99</v>
      </c>
      <c r="O55" s="77"/>
      <c r="P55" s="77"/>
      <c r="Q55" s="77"/>
      <c r="R55" s="77"/>
    </row>
    <row r="56" spans="2:18" x14ac:dyDescent="0.2">
      <c r="B56" s="86">
        <f t="shared" si="0"/>
        <v>42047</v>
      </c>
      <c r="C56" s="268"/>
      <c r="D56" s="268"/>
      <c r="E56" s="278">
        <v>2.9414744630992029E-5</v>
      </c>
      <c r="F56" s="278">
        <v>2.9414744630992029E-5</v>
      </c>
      <c r="G56" s="278">
        <v>0</v>
      </c>
      <c r="H56" s="278">
        <v>0</v>
      </c>
      <c r="I56" s="278"/>
      <c r="J56" s="278"/>
      <c r="K56" s="279">
        <v>2.8001008036289307E-5</v>
      </c>
      <c r="L56" s="279">
        <v>2.8001008036289307E-5</v>
      </c>
      <c r="M56" s="271">
        <v>142</v>
      </c>
      <c r="N56" s="270">
        <v>99</v>
      </c>
      <c r="O56" s="77"/>
      <c r="P56" s="77"/>
      <c r="Q56" s="77"/>
      <c r="R56" s="77"/>
    </row>
    <row r="57" spans="2:18" x14ac:dyDescent="0.2">
      <c r="B57" s="86">
        <f t="shared" si="0"/>
        <v>42048</v>
      </c>
      <c r="C57" s="268"/>
      <c r="D57" s="268"/>
      <c r="E57" s="278">
        <v>0</v>
      </c>
      <c r="F57" s="278">
        <v>0</v>
      </c>
      <c r="G57" s="278">
        <v>0</v>
      </c>
      <c r="H57" s="278">
        <v>0</v>
      </c>
      <c r="I57" s="278"/>
      <c r="J57" s="278"/>
      <c r="K57" s="279">
        <v>0</v>
      </c>
      <c r="L57" s="279">
        <v>0</v>
      </c>
      <c r="M57" s="271">
        <v>394</v>
      </c>
      <c r="N57" s="270">
        <v>147</v>
      </c>
      <c r="O57" s="77"/>
      <c r="P57" s="77"/>
      <c r="Q57" s="77"/>
      <c r="R57" s="77"/>
    </row>
    <row r="58" spans="2:18" x14ac:dyDescent="0.2">
      <c r="B58" s="86">
        <f t="shared" si="0"/>
        <v>42049</v>
      </c>
      <c r="C58" s="268"/>
      <c r="D58" s="268"/>
      <c r="E58" s="278">
        <v>0</v>
      </c>
      <c r="F58" s="278">
        <v>0</v>
      </c>
      <c r="G58" s="278">
        <v>0</v>
      </c>
      <c r="H58" s="278">
        <v>0</v>
      </c>
      <c r="I58" s="278"/>
      <c r="J58" s="278"/>
      <c r="K58" s="279">
        <v>0</v>
      </c>
      <c r="L58" s="279">
        <v>0</v>
      </c>
      <c r="M58" s="271">
        <v>105</v>
      </c>
      <c r="N58" s="270">
        <v>75</v>
      </c>
      <c r="O58" s="77"/>
      <c r="P58" s="77"/>
      <c r="Q58" s="77"/>
      <c r="R58" s="77"/>
    </row>
    <row r="59" spans="2:18" x14ac:dyDescent="0.2">
      <c r="B59" s="86">
        <f t="shared" si="0"/>
        <v>42050</v>
      </c>
      <c r="C59" s="268"/>
      <c r="D59" s="268"/>
      <c r="E59" s="278">
        <v>0</v>
      </c>
      <c r="F59" s="278">
        <v>0</v>
      </c>
      <c r="G59" s="278">
        <v>0</v>
      </c>
      <c r="H59" s="278">
        <v>0</v>
      </c>
      <c r="I59" s="278"/>
      <c r="J59" s="278"/>
      <c r="K59" s="279">
        <v>0</v>
      </c>
      <c r="L59" s="279">
        <v>0</v>
      </c>
      <c r="M59" s="271">
        <v>149</v>
      </c>
      <c r="N59" s="270">
        <v>108</v>
      </c>
      <c r="O59" s="77"/>
      <c r="P59" s="77"/>
      <c r="Q59" s="77"/>
      <c r="R59" s="77"/>
    </row>
    <row r="60" spans="2:18" x14ac:dyDescent="0.2">
      <c r="B60" s="86">
        <f t="shared" si="0"/>
        <v>42051</v>
      </c>
      <c r="C60" s="268"/>
      <c r="D60" s="268"/>
      <c r="E60" s="278">
        <v>5.83163653834212E-2</v>
      </c>
      <c r="F60" s="278">
        <v>5.83163653834212E-2</v>
      </c>
      <c r="G60" s="278">
        <v>0</v>
      </c>
      <c r="H60" s="278">
        <v>0</v>
      </c>
      <c r="I60" s="278"/>
      <c r="J60" s="278"/>
      <c r="K60" s="279">
        <v>5.5513554043501119E-2</v>
      </c>
      <c r="L60" s="279">
        <v>5.5513554043501119E-2</v>
      </c>
      <c r="M60" s="271">
        <v>161</v>
      </c>
      <c r="N60" s="270">
        <v>102</v>
      </c>
      <c r="O60" s="77"/>
      <c r="P60" s="77"/>
      <c r="Q60" s="77"/>
      <c r="R60" s="77"/>
    </row>
    <row r="61" spans="2:18" x14ac:dyDescent="0.2">
      <c r="B61" s="86">
        <f t="shared" si="0"/>
        <v>42052</v>
      </c>
      <c r="C61" s="268"/>
      <c r="D61" s="268"/>
      <c r="E61" s="278">
        <v>3.5885988449810276E-3</v>
      </c>
      <c r="F61" s="278">
        <v>3.5885988449810276E-3</v>
      </c>
      <c r="G61" s="278">
        <v>0</v>
      </c>
      <c r="H61" s="278">
        <v>0</v>
      </c>
      <c r="I61" s="278"/>
      <c r="J61" s="278"/>
      <c r="K61" s="279">
        <v>3.4161229804272955E-3</v>
      </c>
      <c r="L61" s="279">
        <v>3.4161229804272955E-3</v>
      </c>
      <c r="M61" s="271">
        <v>183</v>
      </c>
      <c r="N61" s="270">
        <v>104</v>
      </c>
      <c r="O61" s="77"/>
      <c r="P61" s="77"/>
      <c r="Q61" s="77"/>
      <c r="R61" s="77"/>
    </row>
    <row r="62" spans="2:18" x14ac:dyDescent="0.2">
      <c r="B62" s="86">
        <f t="shared" si="0"/>
        <v>42053</v>
      </c>
      <c r="C62" s="268"/>
      <c r="D62" s="268"/>
      <c r="E62" s="278">
        <v>9.4192548918354477E-3</v>
      </c>
      <c r="F62" s="278">
        <v>9.4192548918354477E-3</v>
      </c>
      <c r="G62" s="278">
        <v>0</v>
      </c>
      <c r="H62" s="278">
        <v>0</v>
      </c>
      <c r="I62" s="278"/>
      <c r="J62" s="278"/>
      <c r="K62" s="279">
        <v>8.9665450178428637E-3</v>
      </c>
      <c r="L62" s="279">
        <v>8.9665450178428637E-3</v>
      </c>
      <c r="M62" s="271">
        <v>144</v>
      </c>
      <c r="N62" s="270">
        <v>103</v>
      </c>
      <c r="O62" s="77"/>
      <c r="P62" s="77"/>
      <c r="Q62" s="77"/>
      <c r="R62" s="77"/>
    </row>
    <row r="63" spans="2:18" x14ac:dyDescent="0.2">
      <c r="B63" s="86">
        <f t="shared" si="0"/>
        <v>42054</v>
      </c>
      <c r="C63" s="268"/>
      <c r="D63" s="268"/>
      <c r="E63" s="278">
        <v>0</v>
      </c>
      <c r="F63" s="278">
        <v>0</v>
      </c>
      <c r="G63" s="278">
        <v>0</v>
      </c>
      <c r="H63" s="278">
        <v>0</v>
      </c>
      <c r="I63" s="278"/>
      <c r="J63" s="278"/>
      <c r="K63" s="279">
        <v>0</v>
      </c>
      <c r="L63" s="279">
        <v>0</v>
      </c>
      <c r="M63" s="271">
        <v>223</v>
      </c>
      <c r="N63" s="270">
        <v>125</v>
      </c>
      <c r="O63" s="77"/>
      <c r="P63" s="77"/>
      <c r="Q63" s="77"/>
      <c r="R63" s="77"/>
    </row>
    <row r="64" spans="2:18" x14ac:dyDescent="0.2">
      <c r="B64" s="86">
        <f t="shared" si="0"/>
        <v>42055</v>
      </c>
      <c r="C64" s="268"/>
      <c r="D64" s="268"/>
      <c r="E64" s="278">
        <v>0</v>
      </c>
      <c r="F64" s="278">
        <v>0</v>
      </c>
      <c r="G64" s="278">
        <v>0</v>
      </c>
      <c r="H64" s="278">
        <v>0</v>
      </c>
      <c r="I64" s="278"/>
      <c r="J64" s="278"/>
      <c r="K64" s="279">
        <v>0</v>
      </c>
      <c r="L64" s="279">
        <v>0</v>
      </c>
      <c r="M64" s="271">
        <v>128</v>
      </c>
      <c r="N64" s="270">
        <v>95</v>
      </c>
      <c r="O64" s="77"/>
      <c r="P64" s="77"/>
      <c r="Q64" s="77"/>
      <c r="R64" s="77"/>
    </row>
    <row r="65" spans="2:18" x14ac:dyDescent="0.2">
      <c r="B65" s="86">
        <f t="shared" si="0"/>
        <v>42056</v>
      </c>
      <c r="C65" s="268"/>
      <c r="D65" s="268"/>
      <c r="E65" s="278">
        <v>5.1573852253006024E-3</v>
      </c>
      <c r="F65" s="278">
        <v>5.1573852253006024E-3</v>
      </c>
      <c r="G65" s="278">
        <v>0</v>
      </c>
      <c r="H65" s="278">
        <v>0</v>
      </c>
      <c r="I65" s="278"/>
      <c r="J65" s="278"/>
      <c r="K65" s="279">
        <v>4.9095100756960585E-3</v>
      </c>
      <c r="L65" s="279">
        <v>4.9095100756960585E-3</v>
      </c>
      <c r="M65" s="271">
        <v>320</v>
      </c>
      <c r="N65" s="270">
        <v>131</v>
      </c>
      <c r="O65" s="77"/>
      <c r="P65" s="77"/>
      <c r="Q65" s="77"/>
      <c r="R65" s="77"/>
    </row>
    <row r="66" spans="2:18" x14ac:dyDescent="0.2">
      <c r="B66" s="86">
        <f t="shared" si="0"/>
        <v>42057</v>
      </c>
      <c r="C66" s="268"/>
      <c r="D66" s="268"/>
      <c r="E66" s="278">
        <v>1.5011324676682931E-2</v>
      </c>
      <c r="F66" s="278">
        <v>1.5011324676682931E-2</v>
      </c>
      <c r="G66" s="278">
        <v>0</v>
      </c>
      <c r="H66" s="278">
        <v>0</v>
      </c>
      <c r="I66" s="278"/>
      <c r="J66" s="278"/>
      <c r="K66" s="279">
        <v>1.4289847767852975E-2</v>
      </c>
      <c r="L66" s="279">
        <v>1.4289847767852975E-2</v>
      </c>
      <c r="M66" s="271">
        <v>114</v>
      </c>
      <c r="N66" s="270">
        <v>98</v>
      </c>
      <c r="O66" s="77"/>
      <c r="P66" s="77"/>
      <c r="Q66" s="77"/>
      <c r="R66" s="77"/>
    </row>
    <row r="67" spans="2:18" x14ac:dyDescent="0.2">
      <c r="B67" s="86">
        <f t="shared" si="0"/>
        <v>42058</v>
      </c>
      <c r="C67" s="268"/>
      <c r="D67" s="268"/>
      <c r="E67" s="278">
        <v>4.5138559788736765E-2</v>
      </c>
      <c r="F67" s="278">
        <v>4.5138559788736765E-2</v>
      </c>
      <c r="G67" s="278">
        <v>3.9681512169860177E-2</v>
      </c>
      <c r="H67" s="278">
        <v>3.9681512169860177E-2</v>
      </c>
      <c r="I67" s="278"/>
      <c r="J67" s="278"/>
      <c r="K67" s="279">
        <v>4.4876282212826329E-2</v>
      </c>
      <c r="L67" s="279">
        <v>4.4876282212826329E-2</v>
      </c>
      <c r="M67" s="271">
        <v>462</v>
      </c>
      <c r="N67" s="270">
        <v>138</v>
      </c>
      <c r="O67" s="77"/>
      <c r="P67" s="77"/>
      <c r="Q67" s="77"/>
      <c r="R67" s="77"/>
    </row>
    <row r="68" spans="2:18" x14ac:dyDescent="0.2">
      <c r="B68" s="86">
        <f t="shared" si="0"/>
        <v>42059</v>
      </c>
      <c r="C68" s="268"/>
      <c r="D68" s="268"/>
      <c r="E68" s="278">
        <v>0</v>
      </c>
      <c r="F68" s="278">
        <v>0</v>
      </c>
      <c r="G68" s="278">
        <v>0</v>
      </c>
      <c r="H68" s="278">
        <v>0</v>
      </c>
      <c r="I68" s="278"/>
      <c r="J68" s="278"/>
      <c r="K68" s="279">
        <v>0</v>
      </c>
      <c r="L68" s="279">
        <v>0</v>
      </c>
      <c r="M68" s="271">
        <v>207</v>
      </c>
      <c r="N68" s="270">
        <v>134</v>
      </c>
      <c r="O68" s="77"/>
      <c r="P68" s="77"/>
      <c r="Q68" s="77"/>
      <c r="R68" s="77"/>
    </row>
    <row r="69" spans="2:18" x14ac:dyDescent="0.2">
      <c r="B69" s="86">
        <f t="shared" si="0"/>
        <v>42060</v>
      </c>
      <c r="C69" s="268"/>
      <c r="D69" s="268"/>
      <c r="E69" s="278">
        <v>4.8370913393186893E-4</v>
      </c>
      <c r="F69" s="278">
        <v>4.8370913393186893E-4</v>
      </c>
      <c r="G69" s="278">
        <v>0</v>
      </c>
      <c r="H69" s="278">
        <v>0</v>
      </c>
      <c r="I69" s="278"/>
      <c r="J69" s="278"/>
      <c r="K69" s="279">
        <v>4.6046102104120194E-4</v>
      </c>
      <c r="L69" s="279">
        <v>4.6046102104120194E-4</v>
      </c>
      <c r="M69" s="271">
        <v>229</v>
      </c>
      <c r="N69" s="270">
        <v>147</v>
      </c>
      <c r="O69" s="77"/>
      <c r="P69" s="77"/>
      <c r="Q69" s="77"/>
      <c r="R69" s="77"/>
    </row>
    <row r="70" spans="2:18" x14ac:dyDescent="0.2">
      <c r="B70" s="86">
        <f t="shared" si="0"/>
        <v>42061</v>
      </c>
      <c r="C70" s="268"/>
      <c r="D70" s="268"/>
      <c r="E70" s="278">
        <v>0</v>
      </c>
      <c r="F70" s="278">
        <v>0</v>
      </c>
      <c r="G70" s="278">
        <v>0</v>
      </c>
      <c r="H70" s="278">
        <v>0</v>
      </c>
      <c r="I70" s="278"/>
      <c r="J70" s="278"/>
      <c r="K70" s="279">
        <v>0</v>
      </c>
      <c r="L70" s="279">
        <v>0</v>
      </c>
      <c r="M70" s="271">
        <v>137</v>
      </c>
      <c r="N70" s="270">
        <v>101</v>
      </c>
      <c r="O70" s="77"/>
      <c r="P70" s="77"/>
      <c r="Q70" s="77"/>
      <c r="R70" s="77"/>
    </row>
    <row r="71" spans="2:18" x14ac:dyDescent="0.2">
      <c r="B71" s="86">
        <f t="shared" si="0"/>
        <v>42062</v>
      </c>
      <c r="C71" s="268"/>
      <c r="D71" s="268"/>
      <c r="E71" s="278">
        <v>0</v>
      </c>
      <c r="F71" s="278">
        <v>0</v>
      </c>
      <c r="G71" s="278">
        <v>0.13943552563438633</v>
      </c>
      <c r="H71" s="278">
        <v>0.13943552563438633</v>
      </c>
      <c r="I71" s="278"/>
      <c r="J71" s="278"/>
      <c r="K71" s="279">
        <v>6.701574590018574E-3</v>
      </c>
      <c r="L71" s="279">
        <v>6.701574590018574E-3</v>
      </c>
      <c r="M71" s="271">
        <v>139</v>
      </c>
      <c r="N71" s="270">
        <v>109</v>
      </c>
      <c r="O71" s="77"/>
      <c r="P71" s="77"/>
      <c r="Q71" s="77"/>
      <c r="R71" s="77"/>
    </row>
    <row r="72" spans="2:18" x14ac:dyDescent="0.2">
      <c r="B72" s="86">
        <f t="shared" si="0"/>
        <v>42063</v>
      </c>
      <c r="C72" s="268"/>
      <c r="D72" s="268"/>
      <c r="E72" s="278">
        <v>3.3607979893387895E-2</v>
      </c>
      <c r="F72" s="278">
        <v>3.3607979893387895E-2</v>
      </c>
      <c r="G72" s="278">
        <v>7.8845157949249095E-2</v>
      </c>
      <c r="H72" s="278">
        <v>7.8845157949249095E-2</v>
      </c>
      <c r="I72" s="278"/>
      <c r="J72" s="278"/>
      <c r="K72" s="279">
        <v>3.5782177047262588E-2</v>
      </c>
      <c r="L72" s="279">
        <v>3.5782177047262588E-2</v>
      </c>
      <c r="M72" s="271">
        <v>310</v>
      </c>
      <c r="N72" s="270">
        <v>138</v>
      </c>
      <c r="O72" s="77"/>
      <c r="P72" s="77"/>
      <c r="Q72" s="77"/>
      <c r="R72" s="77"/>
    </row>
    <row r="73" spans="2:18" x14ac:dyDescent="0.2">
      <c r="B73" s="86">
        <f t="shared" si="0"/>
        <v>42064</v>
      </c>
      <c r="C73" s="268"/>
      <c r="D73" s="268"/>
      <c r="E73" s="278">
        <v>2.3044818265902756E-2</v>
      </c>
      <c r="F73" s="278">
        <v>2.3044818265902756E-2</v>
      </c>
      <c r="G73" s="278">
        <v>0</v>
      </c>
      <c r="H73" s="278">
        <v>0</v>
      </c>
      <c r="I73" s="278"/>
      <c r="J73" s="278"/>
      <c r="K73" s="279">
        <v>2.1937234184875101E-2</v>
      </c>
      <c r="L73" s="279">
        <v>2.1937234184875101E-2</v>
      </c>
      <c r="M73" s="271">
        <v>385</v>
      </c>
      <c r="N73" s="270">
        <v>180</v>
      </c>
      <c r="O73" s="77"/>
      <c r="P73" s="77"/>
      <c r="Q73" s="77"/>
      <c r="R73" s="77"/>
    </row>
    <row r="74" spans="2:18" x14ac:dyDescent="0.2">
      <c r="B74" s="86">
        <f t="shared" si="0"/>
        <v>42065</v>
      </c>
      <c r="C74" s="268"/>
      <c r="D74" s="268"/>
      <c r="E74" s="278">
        <v>7.0660753213560848E-3</v>
      </c>
      <c r="F74" s="278">
        <v>7.0660753213560848E-3</v>
      </c>
      <c r="G74" s="278">
        <v>0</v>
      </c>
      <c r="H74" s="278">
        <v>0</v>
      </c>
      <c r="I74" s="278"/>
      <c r="J74" s="278"/>
      <c r="K74" s="279">
        <v>6.7264643749397205E-3</v>
      </c>
      <c r="L74" s="279">
        <v>6.7264643749397205E-3</v>
      </c>
      <c r="M74" s="271">
        <v>195</v>
      </c>
      <c r="N74" s="270">
        <v>90</v>
      </c>
      <c r="O74" s="77"/>
      <c r="P74" s="77"/>
      <c r="Q74" s="77"/>
      <c r="R74" s="77"/>
    </row>
    <row r="75" spans="2:18" x14ac:dyDescent="0.2">
      <c r="B75" s="86">
        <f t="shared" si="0"/>
        <v>42066</v>
      </c>
      <c r="C75" s="268"/>
      <c r="D75" s="268"/>
      <c r="E75" s="278">
        <v>0</v>
      </c>
      <c r="F75" s="278">
        <v>0</v>
      </c>
      <c r="G75" s="278">
        <v>0</v>
      </c>
      <c r="H75" s="278">
        <v>0</v>
      </c>
      <c r="I75" s="278"/>
      <c r="J75" s="278"/>
      <c r="K75" s="279">
        <v>0</v>
      </c>
      <c r="L75" s="279">
        <v>0</v>
      </c>
      <c r="M75" s="271">
        <v>149</v>
      </c>
      <c r="N75" s="270">
        <v>123</v>
      </c>
      <c r="O75" s="77"/>
      <c r="P75" s="77"/>
      <c r="Q75" s="77"/>
      <c r="R75" s="77"/>
    </row>
    <row r="76" spans="2:18" x14ac:dyDescent="0.2">
      <c r="B76" s="86">
        <f t="shared" si="0"/>
        <v>42067</v>
      </c>
      <c r="C76" s="268"/>
      <c r="D76" s="268"/>
      <c r="E76" s="278">
        <v>7.3210031081580159E-3</v>
      </c>
      <c r="F76" s="278">
        <v>7.3210031081580159E-3</v>
      </c>
      <c r="G76" s="278">
        <v>0</v>
      </c>
      <c r="H76" s="278">
        <v>0</v>
      </c>
      <c r="I76" s="278"/>
      <c r="J76" s="278"/>
      <c r="K76" s="279">
        <v>6.9691397779208944E-3</v>
      </c>
      <c r="L76" s="279">
        <v>6.9691397779208944E-3</v>
      </c>
      <c r="M76" s="271">
        <v>291</v>
      </c>
      <c r="N76" s="270">
        <v>159</v>
      </c>
      <c r="O76" s="77"/>
      <c r="P76" s="77"/>
      <c r="Q76" s="77"/>
      <c r="R76" s="77"/>
    </row>
    <row r="77" spans="2:18" x14ac:dyDescent="0.2">
      <c r="B77" s="86">
        <f t="shared" si="0"/>
        <v>42068</v>
      </c>
      <c r="C77" s="268"/>
      <c r="D77" s="268"/>
      <c r="E77" s="278">
        <v>0</v>
      </c>
      <c r="F77" s="278">
        <v>0</v>
      </c>
      <c r="G77" s="278">
        <v>0</v>
      </c>
      <c r="H77" s="278">
        <v>0</v>
      </c>
      <c r="I77" s="278"/>
      <c r="J77" s="278"/>
      <c r="K77" s="279">
        <v>0</v>
      </c>
      <c r="L77" s="279">
        <v>0</v>
      </c>
      <c r="M77" s="271">
        <v>176</v>
      </c>
      <c r="N77" s="270">
        <v>126</v>
      </c>
      <c r="O77" s="77"/>
      <c r="P77" s="77"/>
      <c r="Q77" s="77"/>
      <c r="R77" s="77"/>
    </row>
    <row r="78" spans="2:18" x14ac:dyDescent="0.2">
      <c r="B78" s="86">
        <f t="shared" si="0"/>
        <v>42069</v>
      </c>
      <c r="C78" s="268"/>
      <c r="D78" s="268"/>
      <c r="E78" s="278">
        <v>0</v>
      </c>
      <c r="F78" s="278">
        <v>0</v>
      </c>
      <c r="G78" s="278">
        <v>0</v>
      </c>
      <c r="H78" s="278">
        <v>0</v>
      </c>
      <c r="I78" s="278"/>
      <c r="J78" s="278"/>
      <c r="K78" s="279">
        <v>0</v>
      </c>
      <c r="L78" s="279">
        <v>0</v>
      </c>
      <c r="M78" s="271">
        <v>124</v>
      </c>
      <c r="N78" s="270">
        <v>88</v>
      </c>
      <c r="O78" s="77"/>
      <c r="P78" s="77"/>
      <c r="Q78" s="77"/>
      <c r="R78" s="77"/>
    </row>
    <row r="79" spans="2:18" x14ac:dyDescent="0.2">
      <c r="B79" s="86">
        <f t="shared" ref="B79:B142" si="1">B78+1</f>
        <v>42070</v>
      </c>
      <c r="C79" s="268"/>
      <c r="D79" s="268"/>
      <c r="E79" s="278">
        <v>0</v>
      </c>
      <c r="F79" s="278">
        <v>0</v>
      </c>
      <c r="G79" s="278">
        <v>0</v>
      </c>
      <c r="H79" s="278">
        <v>0</v>
      </c>
      <c r="I79" s="278"/>
      <c r="J79" s="278"/>
      <c r="K79" s="279">
        <v>0</v>
      </c>
      <c r="L79" s="279">
        <v>0</v>
      </c>
      <c r="M79" s="271">
        <v>84</v>
      </c>
      <c r="N79" s="270">
        <v>66</v>
      </c>
      <c r="O79" s="77"/>
      <c r="P79" s="77"/>
      <c r="Q79" s="77"/>
      <c r="R79" s="77"/>
    </row>
    <row r="80" spans="2:18" x14ac:dyDescent="0.2">
      <c r="B80" s="86">
        <f t="shared" si="1"/>
        <v>42071</v>
      </c>
      <c r="C80" s="268"/>
      <c r="D80" s="268"/>
      <c r="E80" s="278">
        <v>0</v>
      </c>
      <c r="F80" s="278">
        <v>0</v>
      </c>
      <c r="G80" s="278">
        <v>0</v>
      </c>
      <c r="H80" s="278">
        <v>0</v>
      </c>
      <c r="I80" s="278"/>
      <c r="J80" s="278"/>
      <c r="K80" s="279">
        <v>0</v>
      </c>
      <c r="L80" s="279">
        <v>0</v>
      </c>
      <c r="M80" s="271">
        <v>93</v>
      </c>
      <c r="N80" s="270">
        <v>59</v>
      </c>
      <c r="O80" s="77"/>
      <c r="P80" s="77"/>
      <c r="Q80" s="77"/>
      <c r="R80" s="77"/>
    </row>
    <row r="81" spans="2:18" x14ac:dyDescent="0.2">
      <c r="B81" s="86">
        <f t="shared" si="1"/>
        <v>42072</v>
      </c>
      <c r="C81" s="268"/>
      <c r="D81" s="268"/>
      <c r="E81" s="278">
        <v>0</v>
      </c>
      <c r="F81" s="278">
        <v>0</v>
      </c>
      <c r="G81" s="278">
        <v>0</v>
      </c>
      <c r="H81" s="278">
        <v>0</v>
      </c>
      <c r="I81" s="278"/>
      <c r="J81" s="278"/>
      <c r="K81" s="279">
        <v>0</v>
      </c>
      <c r="L81" s="279">
        <v>0</v>
      </c>
      <c r="M81" s="271">
        <v>46</v>
      </c>
      <c r="N81" s="270">
        <v>46</v>
      </c>
      <c r="O81" s="77"/>
      <c r="P81" s="77"/>
      <c r="Q81" s="77"/>
      <c r="R81" s="77"/>
    </row>
    <row r="82" spans="2:18" x14ac:dyDescent="0.2">
      <c r="B82" s="86">
        <f t="shared" si="1"/>
        <v>42073</v>
      </c>
      <c r="C82" s="268"/>
      <c r="D82" s="268"/>
      <c r="E82" s="278">
        <v>0</v>
      </c>
      <c r="F82" s="278">
        <v>0</v>
      </c>
      <c r="G82" s="278">
        <v>0</v>
      </c>
      <c r="H82" s="278">
        <v>0</v>
      </c>
      <c r="I82" s="278"/>
      <c r="J82" s="278"/>
      <c r="K82" s="279">
        <v>0</v>
      </c>
      <c r="L82" s="279">
        <v>0</v>
      </c>
      <c r="M82" s="271">
        <v>129</v>
      </c>
      <c r="N82" s="270">
        <v>97</v>
      </c>
      <c r="O82" s="77"/>
      <c r="P82" s="77"/>
      <c r="Q82" s="77"/>
      <c r="R82" s="77"/>
    </row>
    <row r="83" spans="2:18" x14ac:dyDescent="0.2">
      <c r="B83" s="86">
        <f t="shared" si="1"/>
        <v>42074</v>
      </c>
      <c r="C83" s="268"/>
      <c r="D83" s="268"/>
      <c r="E83" s="278">
        <v>2.4806434638803276E-3</v>
      </c>
      <c r="F83" s="278">
        <v>2.4806434638803276E-3</v>
      </c>
      <c r="G83" s="278">
        <v>0</v>
      </c>
      <c r="H83" s="278">
        <v>0</v>
      </c>
      <c r="I83" s="278"/>
      <c r="J83" s="278"/>
      <c r="K83" s="279">
        <v>2.3614183443937315E-3</v>
      </c>
      <c r="L83" s="279">
        <v>2.3614183443937315E-3</v>
      </c>
      <c r="M83" s="271">
        <v>111</v>
      </c>
      <c r="N83" s="270">
        <v>86</v>
      </c>
      <c r="O83" s="77"/>
      <c r="P83" s="77"/>
      <c r="Q83" s="77"/>
      <c r="R83" s="77"/>
    </row>
    <row r="84" spans="2:18" x14ac:dyDescent="0.2">
      <c r="B84" s="86">
        <f t="shared" si="1"/>
        <v>42075</v>
      </c>
      <c r="C84" s="268"/>
      <c r="D84" s="268"/>
      <c r="E84" s="278">
        <v>1.8697972670433934E-2</v>
      </c>
      <c r="F84" s="278">
        <v>1.8697972670433934E-2</v>
      </c>
      <c r="G84" s="278">
        <v>0</v>
      </c>
      <c r="H84" s="278">
        <v>0</v>
      </c>
      <c r="I84" s="278"/>
      <c r="J84" s="278"/>
      <c r="K84" s="279">
        <v>1.7799307441734569E-2</v>
      </c>
      <c r="L84" s="279">
        <v>1.7799307441734569E-2</v>
      </c>
      <c r="M84" s="271">
        <v>152</v>
      </c>
      <c r="N84" s="270">
        <v>122</v>
      </c>
      <c r="O84" s="77"/>
      <c r="P84" s="77"/>
      <c r="Q84" s="77"/>
      <c r="R84" s="77"/>
    </row>
    <row r="85" spans="2:18" x14ac:dyDescent="0.2">
      <c r="B85" s="86">
        <f t="shared" si="1"/>
        <v>42076</v>
      </c>
      <c r="C85" s="268"/>
      <c r="D85" s="268"/>
      <c r="E85" s="278">
        <v>0</v>
      </c>
      <c r="F85" s="278">
        <v>0</v>
      </c>
      <c r="G85" s="278">
        <v>0</v>
      </c>
      <c r="H85" s="278">
        <v>0</v>
      </c>
      <c r="I85" s="278"/>
      <c r="J85" s="278"/>
      <c r="K85" s="279">
        <v>0</v>
      </c>
      <c r="L85" s="279">
        <v>0</v>
      </c>
      <c r="M85" s="271">
        <v>94</v>
      </c>
      <c r="N85" s="270">
        <v>72</v>
      </c>
      <c r="O85" s="77"/>
      <c r="P85" s="77"/>
      <c r="Q85" s="77"/>
      <c r="R85" s="77"/>
    </row>
    <row r="86" spans="2:18" x14ac:dyDescent="0.2">
      <c r="B86" s="86">
        <f t="shared" si="1"/>
        <v>42077</v>
      </c>
      <c r="C86" s="268"/>
      <c r="D86" s="268"/>
      <c r="E86" s="278">
        <v>0</v>
      </c>
      <c r="F86" s="278">
        <v>0</v>
      </c>
      <c r="G86" s="278">
        <v>0</v>
      </c>
      <c r="H86" s="278">
        <v>0</v>
      </c>
      <c r="I86" s="278"/>
      <c r="J86" s="278"/>
      <c r="K86" s="279">
        <v>0</v>
      </c>
      <c r="L86" s="279">
        <v>0</v>
      </c>
      <c r="M86" s="271">
        <v>65</v>
      </c>
      <c r="N86" s="270">
        <v>58</v>
      </c>
      <c r="O86" s="77"/>
      <c r="P86" s="77"/>
      <c r="Q86" s="77"/>
      <c r="R86" s="77"/>
    </row>
    <row r="87" spans="2:18" x14ac:dyDescent="0.2">
      <c r="B87" s="86">
        <f t="shared" si="1"/>
        <v>42078</v>
      </c>
      <c r="C87" s="268"/>
      <c r="D87" s="268"/>
      <c r="E87" s="278">
        <v>0</v>
      </c>
      <c r="F87" s="278">
        <v>0</v>
      </c>
      <c r="G87" s="278">
        <v>0</v>
      </c>
      <c r="H87" s="278">
        <v>0</v>
      </c>
      <c r="I87" s="278"/>
      <c r="J87" s="278"/>
      <c r="K87" s="279">
        <v>0</v>
      </c>
      <c r="L87" s="279">
        <v>0</v>
      </c>
      <c r="M87" s="271">
        <v>53</v>
      </c>
      <c r="N87" s="270">
        <v>48</v>
      </c>
      <c r="O87" s="77"/>
      <c r="P87" s="77"/>
      <c r="Q87" s="77"/>
      <c r="R87" s="77"/>
    </row>
    <row r="88" spans="2:18" x14ac:dyDescent="0.2">
      <c r="B88" s="86">
        <f t="shared" si="1"/>
        <v>42079</v>
      </c>
      <c r="C88" s="268"/>
      <c r="D88" s="268"/>
      <c r="E88" s="278">
        <v>0</v>
      </c>
      <c r="F88" s="278">
        <v>0</v>
      </c>
      <c r="G88" s="278">
        <v>0</v>
      </c>
      <c r="H88" s="278">
        <v>0</v>
      </c>
      <c r="I88" s="278"/>
      <c r="J88" s="278"/>
      <c r="K88" s="279">
        <v>0</v>
      </c>
      <c r="L88" s="279">
        <v>0</v>
      </c>
      <c r="M88" s="271">
        <v>141</v>
      </c>
      <c r="N88" s="270">
        <v>100</v>
      </c>
      <c r="O88" s="77"/>
      <c r="P88" s="77"/>
      <c r="Q88" s="77"/>
      <c r="R88" s="77"/>
    </row>
    <row r="89" spans="2:18" x14ac:dyDescent="0.2">
      <c r="B89" s="86">
        <f t="shared" si="1"/>
        <v>42080</v>
      </c>
      <c r="C89" s="268"/>
      <c r="D89" s="268"/>
      <c r="E89" s="278">
        <v>0</v>
      </c>
      <c r="F89" s="278">
        <v>0</v>
      </c>
      <c r="G89" s="278">
        <v>0</v>
      </c>
      <c r="H89" s="278">
        <v>0</v>
      </c>
      <c r="I89" s="278"/>
      <c r="J89" s="278"/>
      <c r="K89" s="279">
        <v>0</v>
      </c>
      <c r="L89" s="279">
        <v>0</v>
      </c>
      <c r="M89" s="271">
        <v>163</v>
      </c>
      <c r="N89" s="270">
        <v>122</v>
      </c>
      <c r="O89" s="77"/>
      <c r="P89" s="77"/>
      <c r="Q89" s="77"/>
      <c r="R89" s="77"/>
    </row>
    <row r="90" spans="2:18" x14ac:dyDescent="0.2">
      <c r="B90" s="86">
        <f t="shared" si="1"/>
        <v>42081</v>
      </c>
      <c r="C90" s="268"/>
      <c r="D90" s="268"/>
      <c r="E90" s="278">
        <v>0</v>
      </c>
      <c r="F90" s="278">
        <v>0</v>
      </c>
      <c r="G90" s="278">
        <v>0</v>
      </c>
      <c r="H90" s="278">
        <v>0</v>
      </c>
      <c r="I90" s="278"/>
      <c r="J90" s="278"/>
      <c r="K90" s="279">
        <v>0</v>
      </c>
      <c r="L90" s="279">
        <v>0</v>
      </c>
      <c r="M90" s="271">
        <v>121</v>
      </c>
      <c r="N90" s="270">
        <v>96</v>
      </c>
      <c r="O90" s="77"/>
      <c r="P90" s="77"/>
      <c r="Q90" s="77"/>
      <c r="R90" s="77"/>
    </row>
    <row r="91" spans="2:18" x14ac:dyDescent="0.2">
      <c r="B91" s="86">
        <f t="shared" si="1"/>
        <v>42082</v>
      </c>
      <c r="C91" s="268"/>
      <c r="D91" s="268"/>
      <c r="E91" s="278">
        <v>0</v>
      </c>
      <c r="F91" s="278">
        <v>0</v>
      </c>
      <c r="G91" s="278">
        <v>0</v>
      </c>
      <c r="H91" s="278">
        <v>0</v>
      </c>
      <c r="I91" s="278"/>
      <c r="J91" s="278"/>
      <c r="K91" s="279">
        <v>0</v>
      </c>
      <c r="L91" s="279">
        <v>0</v>
      </c>
      <c r="M91" s="271">
        <v>366</v>
      </c>
      <c r="N91" s="270">
        <v>202</v>
      </c>
      <c r="O91" s="77"/>
      <c r="P91" s="77"/>
      <c r="Q91" s="77"/>
      <c r="R91" s="77"/>
    </row>
    <row r="92" spans="2:18" x14ac:dyDescent="0.2">
      <c r="B92" s="86">
        <f t="shared" si="1"/>
        <v>42083</v>
      </c>
      <c r="C92" s="268"/>
      <c r="D92" s="268"/>
      <c r="E92" s="278">
        <v>0</v>
      </c>
      <c r="F92" s="278">
        <v>0</v>
      </c>
      <c r="G92" s="278">
        <v>0</v>
      </c>
      <c r="H92" s="278">
        <v>0</v>
      </c>
      <c r="I92" s="278"/>
      <c r="J92" s="278"/>
      <c r="K92" s="279">
        <v>0</v>
      </c>
      <c r="L92" s="279">
        <v>0</v>
      </c>
      <c r="M92" s="271">
        <v>168</v>
      </c>
      <c r="N92" s="270">
        <v>136</v>
      </c>
      <c r="O92" s="77"/>
      <c r="P92" s="77"/>
      <c r="Q92" s="77"/>
      <c r="R92" s="77"/>
    </row>
    <row r="93" spans="2:18" x14ac:dyDescent="0.2">
      <c r="B93" s="86">
        <f t="shared" si="1"/>
        <v>42084</v>
      </c>
      <c r="C93" s="268"/>
      <c r="D93" s="268"/>
      <c r="E93" s="278">
        <v>0</v>
      </c>
      <c r="F93" s="278">
        <v>0</v>
      </c>
      <c r="G93" s="278">
        <v>0</v>
      </c>
      <c r="H93" s="278">
        <v>0</v>
      </c>
      <c r="I93" s="278"/>
      <c r="J93" s="278"/>
      <c r="K93" s="279">
        <v>0</v>
      </c>
      <c r="L93" s="279">
        <v>0</v>
      </c>
      <c r="M93" s="271">
        <v>85</v>
      </c>
      <c r="N93" s="270">
        <v>73</v>
      </c>
      <c r="O93" s="77"/>
      <c r="P93" s="77"/>
      <c r="Q93" s="77"/>
      <c r="R93" s="77"/>
    </row>
    <row r="94" spans="2:18" x14ac:dyDescent="0.2">
      <c r="B94" s="86">
        <f t="shared" si="1"/>
        <v>42085</v>
      </c>
      <c r="C94" s="268"/>
      <c r="D94" s="268"/>
      <c r="E94" s="278">
        <v>0</v>
      </c>
      <c r="F94" s="278">
        <v>0</v>
      </c>
      <c r="G94" s="278">
        <v>0</v>
      </c>
      <c r="H94" s="278">
        <v>0</v>
      </c>
      <c r="I94" s="278"/>
      <c r="J94" s="278"/>
      <c r="K94" s="279">
        <v>0</v>
      </c>
      <c r="L94" s="279">
        <v>0</v>
      </c>
      <c r="M94" s="271">
        <v>26</v>
      </c>
      <c r="N94" s="270">
        <v>26</v>
      </c>
      <c r="O94" s="77"/>
      <c r="P94" s="77"/>
      <c r="Q94" s="77"/>
      <c r="R94" s="77"/>
    </row>
    <row r="95" spans="2:18" x14ac:dyDescent="0.2">
      <c r="B95" s="86">
        <f t="shared" si="1"/>
        <v>42086</v>
      </c>
      <c r="C95" s="268"/>
      <c r="D95" s="268"/>
      <c r="E95" s="278">
        <v>3.3598174978510895E-3</v>
      </c>
      <c r="F95" s="278">
        <v>3.3598174978510895E-3</v>
      </c>
      <c r="G95" s="278">
        <v>0</v>
      </c>
      <c r="H95" s="278">
        <v>0</v>
      </c>
      <c r="I95" s="278"/>
      <c r="J95" s="278"/>
      <c r="K95" s="279">
        <v>3.1983373623672676E-3</v>
      </c>
      <c r="L95" s="279">
        <v>3.1983373623672676E-3</v>
      </c>
      <c r="M95" s="271">
        <v>145</v>
      </c>
      <c r="N95" s="270">
        <v>94</v>
      </c>
      <c r="O95" s="77"/>
      <c r="P95" s="77"/>
      <c r="Q95" s="77"/>
      <c r="R95" s="77"/>
    </row>
    <row r="96" spans="2:18" x14ac:dyDescent="0.2">
      <c r="B96" s="86">
        <f t="shared" si="1"/>
        <v>42087</v>
      </c>
      <c r="C96" s="268"/>
      <c r="D96" s="268"/>
      <c r="E96" s="278">
        <v>0</v>
      </c>
      <c r="F96" s="278">
        <v>0</v>
      </c>
      <c r="G96" s="278">
        <v>3.9746245468669082E-2</v>
      </c>
      <c r="H96" s="278">
        <v>3.9746245468669082E-2</v>
      </c>
      <c r="I96" s="278"/>
      <c r="J96" s="278"/>
      <c r="K96" s="279">
        <v>1.9102909926979592E-3</v>
      </c>
      <c r="L96" s="279">
        <v>1.9102909926979592E-3</v>
      </c>
      <c r="M96" s="271">
        <v>79</v>
      </c>
      <c r="N96" s="270">
        <v>65</v>
      </c>
      <c r="O96" s="77"/>
      <c r="P96" s="77"/>
      <c r="Q96" s="77"/>
      <c r="R96" s="77"/>
    </row>
    <row r="97" spans="2:18" x14ac:dyDescent="0.2">
      <c r="B97" s="86">
        <f t="shared" si="1"/>
        <v>42088</v>
      </c>
      <c r="C97" s="268"/>
      <c r="D97" s="268"/>
      <c r="E97" s="278">
        <v>5.6410943592324712E-3</v>
      </c>
      <c r="F97" s="278">
        <v>5.6410943592324712E-3</v>
      </c>
      <c r="G97" s="278">
        <v>0</v>
      </c>
      <c r="H97" s="278">
        <v>0</v>
      </c>
      <c r="I97" s="278"/>
      <c r="J97" s="278"/>
      <c r="K97" s="279">
        <v>5.36997109673726E-3</v>
      </c>
      <c r="L97" s="279">
        <v>5.36997109673726E-3</v>
      </c>
      <c r="M97" s="271">
        <v>229</v>
      </c>
      <c r="N97" s="270">
        <v>156</v>
      </c>
      <c r="O97" s="77"/>
      <c r="P97" s="77"/>
      <c r="Q97" s="77"/>
      <c r="R97" s="77"/>
    </row>
    <row r="98" spans="2:18" x14ac:dyDescent="0.2">
      <c r="B98" s="86">
        <f t="shared" si="1"/>
        <v>42089</v>
      </c>
      <c r="C98" s="268"/>
      <c r="D98" s="268"/>
      <c r="E98" s="278">
        <v>1.3579807104641319E-2</v>
      </c>
      <c r="F98" s="278">
        <v>1.3579807104641319E-2</v>
      </c>
      <c r="G98" s="278">
        <v>0</v>
      </c>
      <c r="H98" s="278">
        <v>0</v>
      </c>
      <c r="I98" s="278"/>
      <c r="J98" s="278"/>
      <c r="K98" s="279">
        <v>1.292713204342023E-2</v>
      </c>
      <c r="L98" s="279">
        <v>1.292713204342023E-2</v>
      </c>
      <c r="M98" s="271">
        <v>98</v>
      </c>
      <c r="N98" s="270">
        <v>82</v>
      </c>
      <c r="O98" s="77"/>
      <c r="P98" s="77"/>
      <c r="Q98" s="77"/>
      <c r="R98" s="77"/>
    </row>
    <row r="99" spans="2:18" x14ac:dyDescent="0.2">
      <c r="B99" s="86">
        <f t="shared" si="1"/>
        <v>42090</v>
      </c>
      <c r="C99" s="268"/>
      <c r="D99" s="268"/>
      <c r="E99" s="278">
        <v>0</v>
      </c>
      <c r="F99" s="278">
        <v>0</v>
      </c>
      <c r="G99" s="278">
        <v>0</v>
      </c>
      <c r="H99" s="278">
        <v>0</v>
      </c>
      <c r="I99" s="278"/>
      <c r="J99" s="278"/>
      <c r="K99" s="279">
        <v>0</v>
      </c>
      <c r="L99" s="279">
        <v>0</v>
      </c>
      <c r="M99" s="271">
        <v>94</v>
      </c>
      <c r="N99" s="270">
        <v>85</v>
      </c>
      <c r="O99" s="77"/>
      <c r="P99" s="77"/>
      <c r="Q99" s="77"/>
      <c r="R99" s="77"/>
    </row>
    <row r="100" spans="2:18" x14ac:dyDescent="0.2">
      <c r="B100" s="86">
        <f t="shared" si="1"/>
        <v>42091</v>
      </c>
      <c r="C100" s="268"/>
      <c r="D100" s="268"/>
      <c r="E100" s="278">
        <v>4.1965035673548626E-3</v>
      </c>
      <c r="F100" s="278">
        <v>4.1965035673548626E-3</v>
      </c>
      <c r="G100" s="278">
        <v>0</v>
      </c>
      <c r="H100" s="278">
        <v>0</v>
      </c>
      <c r="I100" s="278"/>
      <c r="J100" s="278"/>
      <c r="K100" s="279">
        <v>3.9948104798439412E-3</v>
      </c>
      <c r="L100" s="279">
        <v>3.9948104798439412E-3</v>
      </c>
      <c r="M100" s="271">
        <v>110</v>
      </c>
      <c r="N100" s="270">
        <v>57</v>
      </c>
      <c r="O100" s="77"/>
      <c r="P100" s="77"/>
      <c r="Q100" s="77"/>
      <c r="R100" s="77"/>
    </row>
    <row r="101" spans="2:18" x14ac:dyDescent="0.2">
      <c r="B101" s="86">
        <f t="shared" si="1"/>
        <v>42092</v>
      </c>
      <c r="C101" s="268"/>
      <c r="D101" s="268"/>
      <c r="E101" s="278">
        <v>0</v>
      </c>
      <c r="F101" s="278">
        <v>0</v>
      </c>
      <c r="G101" s="278">
        <v>0</v>
      </c>
      <c r="H101" s="278">
        <v>0</v>
      </c>
      <c r="I101" s="278"/>
      <c r="J101" s="278"/>
      <c r="K101" s="279">
        <v>0</v>
      </c>
      <c r="L101" s="279">
        <v>0</v>
      </c>
      <c r="M101" s="271">
        <v>60</v>
      </c>
      <c r="N101" s="270">
        <v>42</v>
      </c>
      <c r="O101" s="77"/>
      <c r="P101" s="77"/>
      <c r="Q101" s="77"/>
      <c r="R101" s="77"/>
    </row>
    <row r="102" spans="2:18" x14ac:dyDescent="0.2">
      <c r="B102" s="86">
        <f t="shared" si="1"/>
        <v>42093</v>
      </c>
      <c r="C102" s="268"/>
      <c r="D102" s="268"/>
      <c r="E102" s="278">
        <v>4.1965035673548626E-3</v>
      </c>
      <c r="F102" s="278">
        <v>4.1965035673548626E-3</v>
      </c>
      <c r="G102" s="278">
        <v>0</v>
      </c>
      <c r="H102" s="278">
        <v>0</v>
      </c>
      <c r="I102" s="278"/>
      <c r="J102" s="278"/>
      <c r="K102" s="279">
        <v>3.9948104798439412E-3</v>
      </c>
      <c r="L102" s="279">
        <v>3.9948104798439412E-3</v>
      </c>
      <c r="M102" s="271">
        <v>271</v>
      </c>
      <c r="N102" s="270">
        <v>165</v>
      </c>
      <c r="O102" s="77"/>
      <c r="P102" s="77"/>
      <c r="Q102" s="77"/>
      <c r="R102" s="77"/>
    </row>
    <row r="103" spans="2:18" x14ac:dyDescent="0.2">
      <c r="B103" s="86">
        <f t="shared" si="1"/>
        <v>42094</v>
      </c>
      <c r="C103" s="268"/>
      <c r="D103" s="268"/>
      <c r="E103" s="278">
        <v>0</v>
      </c>
      <c r="F103" s="278">
        <v>0</v>
      </c>
      <c r="G103" s="278">
        <v>0</v>
      </c>
      <c r="H103" s="278">
        <v>0</v>
      </c>
      <c r="I103" s="278"/>
      <c r="J103" s="278"/>
      <c r="K103" s="279">
        <v>0</v>
      </c>
      <c r="L103" s="279">
        <v>0</v>
      </c>
      <c r="M103" s="271">
        <v>127</v>
      </c>
      <c r="N103" s="270">
        <v>103</v>
      </c>
      <c r="O103" s="77"/>
      <c r="P103" s="77"/>
      <c r="Q103" s="77"/>
      <c r="R103" s="77"/>
    </row>
    <row r="104" spans="2:18" x14ac:dyDescent="0.2">
      <c r="B104" s="86">
        <f t="shared" si="1"/>
        <v>42095</v>
      </c>
      <c r="C104" s="268"/>
      <c r="D104" s="268"/>
      <c r="E104" s="278">
        <v>0</v>
      </c>
      <c r="F104" s="278">
        <v>0</v>
      </c>
      <c r="G104" s="278">
        <v>0</v>
      </c>
      <c r="H104" s="278">
        <v>0</v>
      </c>
      <c r="I104" s="278"/>
      <c r="J104" s="278"/>
      <c r="K104" s="279">
        <v>0</v>
      </c>
      <c r="L104" s="279">
        <v>0</v>
      </c>
      <c r="M104" s="271">
        <v>142</v>
      </c>
      <c r="N104" s="270">
        <v>113</v>
      </c>
      <c r="O104" s="77"/>
      <c r="P104" s="77"/>
      <c r="Q104" s="77"/>
      <c r="R104" s="77"/>
    </row>
    <row r="105" spans="2:18" x14ac:dyDescent="0.2">
      <c r="B105" s="86">
        <f t="shared" si="1"/>
        <v>42096</v>
      </c>
      <c r="C105" s="268"/>
      <c r="D105" s="268"/>
      <c r="E105" s="278">
        <v>0</v>
      </c>
      <c r="F105" s="278">
        <v>0</v>
      </c>
      <c r="G105" s="278">
        <v>0</v>
      </c>
      <c r="H105" s="278">
        <v>0</v>
      </c>
      <c r="I105" s="278"/>
      <c r="J105" s="278"/>
      <c r="K105" s="279">
        <v>0</v>
      </c>
      <c r="L105" s="279">
        <v>0</v>
      </c>
      <c r="M105" s="271">
        <v>111</v>
      </c>
      <c r="N105" s="270">
        <v>97</v>
      </c>
      <c r="O105" s="77"/>
      <c r="P105" s="77"/>
      <c r="Q105" s="77"/>
      <c r="R105" s="77"/>
    </row>
    <row r="106" spans="2:18" x14ac:dyDescent="0.2">
      <c r="B106" s="86">
        <f t="shared" si="1"/>
        <v>42097</v>
      </c>
      <c r="C106" s="268"/>
      <c r="D106" s="268"/>
      <c r="E106" s="278">
        <v>4.4841144037467851E-3</v>
      </c>
      <c r="F106" s="278">
        <v>4.4841144037467851E-3</v>
      </c>
      <c r="G106" s="278">
        <v>0</v>
      </c>
      <c r="H106" s="278">
        <v>0</v>
      </c>
      <c r="I106" s="278"/>
      <c r="J106" s="278"/>
      <c r="K106" s="279">
        <v>4.268598113976548E-3</v>
      </c>
      <c r="L106" s="279">
        <v>4.268598113976548E-3</v>
      </c>
      <c r="M106" s="271">
        <v>47</v>
      </c>
      <c r="N106" s="270">
        <v>40</v>
      </c>
      <c r="O106" s="77"/>
      <c r="P106" s="77"/>
      <c r="Q106" s="77"/>
      <c r="R106" s="77"/>
    </row>
    <row r="107" spans="2:18" x14ac:dyDescent="0.2">
      <c r="B107" s="86">
        <f t="shared" si="1"/>
        <v>42098</v>
      </c>
      <c r="C107" s="268"/>
      <c r="D107" s="268"/>
      <c r="E107" s="278">
        <v>0</v>
      </c>
      <c r="F107" s="278">
        <v>0</v>
      </c>
      <c r="G107" s="278">
        <v>0</v>
      </c>
      <c r="H107" s="278">
        <v>0</v>
      </c>
      <c r="I107" s="278"/>
      <c r="J107" s="278"/>
      <c r="K107" s="279">
        <v>0</v>
      </c>
      <c r="L107" s="279">
        <v>0</v>
      </c>
      <c r="M107" s="271">
        <v>46</v>
      </c>
      <c r="N107" s="270">
        <v>40</v>
      </c>
      <c r="O107" s="77"/>
      <c r="P107" s="77"/>
      <c r="Q107" s="77"/>
      <c r="R107" s="77"/>
    </row>
    <row r="108" spans="2:18" x14ac:dyDescent="0.2">
      <c r="B108" s="86">
        <f t="shared" si="1"/>
        <v>42099</v>
      </c>
      <c r="C108" s="268"/>
      <c r="D108" s="268"/>
      <c r="E108" s="278">
        <v>0</v>
      </c>
      <c r="F108" s="278">
        <v>0</v>
      </c>
      <c r="G108" s="278">
        <v>0</v>
      </c>
      <c r="H108" s="278">
        <v>0</v>
      </c>
      <c r="I108" s="278"/>
      <c r="J108" s="278"/>
      <c r="K108" s="279">
        <v>0</v>
      </c>
      <c r="L108" s="279">
        <v>0</v>
      </c>
      <c r="M108" s="271">
        <v>240</v>
      </c>
      <c r="N108" s="270">
        <v>30</v>
      </c>
      <c r="O108" s="77"/>
      <c r="P108" s="77"/>
      <c r="Q108" s="77"/>
      <c r="R108" s="77"/>
    </row>
    <row r="109" spans="2:18" x14ac:dyDescent="0.2">
      <c r="B109" s="86">
        <f t="shared" si="1"/>
        <v>42100</v>
      </c>
      <c r="C109" s="268"/>
      <c r="D109" s="268"/>
      <c r="E109" s="278">
        <v>8.2492017165137644E-3</v>
      </c>
      <c r="F109" s="278">
        <v>8.2492017165137644E-3</v>
      </c>
      <c r="G109" s="278">
        <v>0</v>
      </c>
      <c r="H109" s="278">
        <v>0</v>
      </c>
      <c r="I109" s="278"/>
      <c r="J109" s="278"/>
      <c r="K109" s="279">
        <v>7.8527271426215781E-3</v>
      </c>
      <c r="L109" s="279">
        <v>7.8527271426215781E-3</v>
      </c>
      <c r="M109" s="271">
        <v>117</v>
      </c>
      <c r="N109" s="270">
        <v>42</v>
      </c>
      <c r="O109" s="77"/>
      <c r="P109" s="77"/>
      <c r="Q109" s="77"/>
      <c r="R109" s="77"/>
    </row>
    <row r="110" spans="2:18" x14ac:dyDescent="0.2">
      <c r="B110" s="86">
        <f t="shared" si="1"/>
        <v>42101</v>
      </c>
      <c r="C110" s="268"/>
      <c r="D110" s="268"/>
      <c r="E110" s="278">
        <v>1.9296072477930772E-2</v>
      </c>
      <c r="F110" s="278">
        <v>1.9296072477930772E-2</v>
      </c>
      <c r="G110" s="278">
        <v>0</v>
      </c>
      <c r="H110" s="278">
        <v>0</v>
      </c>
      <c r="I110" s="278"/>
      <c r="J110" s="278"/>
      <c r="K110" s="279">
        <v>1.8368661271805784E-2</v>
      </c>
      <c r="L110" s="279">
        <v>1.8368661271805784E-2</v>
      </c>
      <c r="M110" s="271">
        <v>339</v>
      </c>
      <c r="N110" s="270">
        <v>178</v>
      </c>
      <c r="O110" s="77"/>
      <c r="P110" s="77"/>
      <c r="Q110" s="77"/>
      <c r="R110" s="77"/>
    </row>
    <row r="111" spans="2:18" x14ac:dyDescent="0.2">
      <c r="B111" s="86">
        <f t="shared" si="1"/>
        <v>42102</v>
      </c>
      <c r="C111" s="268"/>
      <c r="D111" s="268"/>
      <c r="E111" s="278">
        <v>0</v>
      </c>
      <c r="F111" s="278">
        <v>0</v>
      </c>
      <c r="G111" s="278">
        <v>0</v>
      </c>
      <c r="H111" s="278">
        <v>0</v>
      </c>
      <c r="I111" s="278"/>
      <c r="J111" s="278"/>
      <c r="K111" s="279">
        <v>0</v>
      </c>
      <c r="L111" s="279">
        <v>0</v>
      </c>
      <c r="M111" s="271">
        <v>125</v>
      </c>
      <c r="N111" s="270">
        <v>103</v>
      </c>
      <c r="O111" s="77"/>
      <c r="P111" s="77"/>
      <c r="Q111" s="77"/>
      <c r="R111" s="77"/>
    </row>
    <row r="112" spans="2:18" x14ac:dyDescent="0.2">
      <c r="B112" s="86">
        <f t="shared" si="1"/>
        <v>42103</v>
      </c>
      <c r="C112" s="268"/>
      <c r="D112" s="268"/>
      <c r="E112" s="278">
        <v>0</v>
      </c>
      <c r="F112" s="278">
        <v>0</v>
      </c>
      <c r="G112" s="278">
        <v>0</v>
      </c>
      <c r="H112" s="278">
        <v>0</v>
      </c>
      <c r="I112" s="278"/>
      <c r="J112" s="278"/>
      <c r="K112" s="279">
        <v>0</v>
      </c>
      <c r="L112" s="279">
        <v>0</v>
      </c>
      <c r="M112" s="271">
        <v>127</v>
      </c>
      <c r="N112" s="270">
        <v>109</v>
      </c>
      <c r="O112" s="77"/>
      <c r="P112" s="77"/>
      <c r="Q112" s="77"/>
      <c r="R112" s="77"/>
    </row>
    <row r="113" spans="2:18" x14ac:dyDescent="0.2">
      <c r="B113" s="86">
        <f t="shared" si="1"/>
        <v>42104</v>
      </c>
      <c r="C113" s="268"/>
      <c r="D113" s="268"/>
      <c r="E113" s="278">
        <v>0</v>
      </c>
      <c r="F113" s="278">
        <v>0</v>
      </c>
      <c r="G113" s="278">
        <v>0</v>
      </c>
      <c r="H113" s="278">
        <v>0</v>
      </c>
      <c r="I113" s="278"/>
      <c r="J113" s="278"/>
      <c r="K113" s="279">
        <v>0</v>
      </c>
      <c r="L113" s="279">
        <v>0</v>
      </c>
      <c r="M113" s="271">
        <v>98</v>
      </c>
      <c r="N113" s="270">
        <v>78</v>
      </c>
      <c r="O113" s="77"/>
      <c r="P113" s="77"/>
      <c r="Q113" s="77"/>
      <c r="R113" s="77"/>
    </row>
    <row r="114" spans="2:18" x14ac:dyDescent="0.2">
      <c r="B114" s="86">
        <f t="shared" si="1"/>
        <v>42105</v>
      </c>
      <c r="C114" s="268"/>
      <c r="D114" s="268"/>
      <c r="E114" s="278">
        <v>0</v>
      </c>
      <c r="F114" s="278">
        <v>0</v>
      </c>
      <c r="G114" s="278">
        <v>0</v>
      </c>
      <c r="H114" s="278">
        <v>0</v>
      </c>
      <c r="I114" s="278"/>
      <c r="J114" s="278"/>
      <c r="K114" s="279">
        <v>0</v>
      </c>
      <c r="L114" s="279">
        <v>0</v>
      </c>
      <c r="M114" s="271">
        <v>79</v>
      </c>
      <c r="N114" s="270">
        <v>59</v>
      </c>
      <c r="O114" s="77"/>
      <c r="P114" s="77"/>
      <c r="Q114" s="77"/>
      <c r="R114" s="77"/>
    </row>
    <row r="115" spans="2:18" x14ac:dyDescent="0.2">
      <c r="B115" s="86">
        <f t="shared" si="1"/>
        <v>42106</v>
      </c>
      <c r="C115" s="268"/>
      <c r="D115" s="268"/>
      <c r="E115" s="278">
        <v>0</v>
      </c>
      <c r="F115" s="278">
        <v>0</v>
      </c>
      <c r="G115" s="278">
        <v>0</v>
      </c>
      <c r="H115" s="278">
        <v>0</v>
      </c>
      <c r="I115" s="278"/>
      <c r="J115" s="278"/>
      <c r="K115" s="279">
        <v>0</v>
      </c>
      <c r="L115" s="279">
        <v>0</v>
      </c>
      <c r="M115" s="271">
        <v>71</v>
      </c>
      <c r="N115" s="270">
        <v>58</v>
      </c>
      <c r="O115" s="77"/>
      <c r="P115" s="77"/>
      <c r="Q115" s="77"/>
      <c r="R115" s="77"/>
    </row>
    <row r="116" spans="2:18" x14ac:dyDescent="0.2">
      <c r="B116" s="86">
        <f t="shared" si="1"/>
        <v>42107</v>
      </c>
      <c r="C116" s="268"/>
      <c r="D116" s="268"/>
      <c r="E116" s="278">
        <v>0</v>
      </c>
      <c r="F116" s="278">
        <v>0</v>
      </c>
      <c r="G116" s="278">
        <v>0</v>
      </c>
      <c r="H116" s="278">
        <v>0</v>
      </c>
      <c r="I116" s="278"/>
      <c r="J116" s="278"/>
      <c r="K116" s="279">
        <v>0</v>
      </c>
      <c r="L116" s="279">
        <v>0</v>
      </c>
      <c r="M116" s="271">
        <v>125</v>
      </c>
      <c r="N116" s="270">
        <v>89</v>
      </c>
      <c r="O116" s="77"/>
      <c r="P116" s="77"/>
      <c r="Q116" s="77"/>
      <c r="R116" s="77"/>
    </row>
    <row r="117" spans="2:18" x14ac:dyDescent="0.2">
      <c r="B117" s="86">
        <f t="shared" si="1"/>
        <v>42108</v>
      </c>
      <c r="C117" s="268"/>
      <c r="D117" s="268"/>
      <c r="E117" s="278">
        <v>0</v>
      </c>
      <c r="F117" s="278">
        <v>0</v>
      </c>
      <c r="G117" s="278">
        <v>0</v>
      </c>
      <c r="H117" s="278">
        <v>0</v>
      </c>
      <c r="I117" s="278"/>
      <c r="J117" s="278"/>
      <c r="K117" s="279">
        <v>0</v>
      </c>
      <c r="L117" s="279">
        <v>0</v>
      </c>
      <c r="M117" s="271">
        <v>128</v>
      </c>
      <c r="N117" s="270">
        <v>95</v>
      </c>
      <c r="O117" s="77"/>
      <c r="P117" s="77"/>
      <c r="Q117" s="77"/>
      <c r="R117" s="77"/>
    </row>
    <row r="118" spans="2:18" x14ac:dyDescent="0.2">
      <c r="B118" s="86">
        <f t="shared" si="1"/>
        <v>42109</v>
      </c>
      <c r="C118" s="268"/>
      <c r="D118" s="268"/>
      <c r="E118" s="278">
        <v>0</v>
      </c>
      <c r="F118" s="278">
        <v>0</v>
      </c>
      <c r="G118" s="278">
        <v>0</v>
      </c>
      <c r="H118" s="278">
        <v>0</v>
      </c>
      <c r="I118" s="278"/>
      <c r="J118" s="278"/>
      <c r="K118" s="279">
        <v>0</v>
      </c>
      <c r="L118" s="279">
        <v>0</v>
      </c>
      <c r="M118" s="271">
        <v>165</v>
      </c>
      <c r="N118" s="270">
        <v>129</v>
      </c>
      <c r="O118" s="77"/>
      <c r="P118" s="77"/>
      <c r="Q118" s="77"/>
      <c r="R118" s="77"/>
    </row>
    <row r="119" spans="2:18" x14ac:dyDescent="0.2">
      <c r="B119" s="86">
        <f t="shared" si="1"/>
        <v>42110</v>
      </c>
      <c r="C119" s="268"/>
      <c r="D119" s="268"/>
      <c r="E119" s="278">
        <v>0</v>
      </c>
      <c r="F119" s="278">
        <v>0</v>
      </c>
      <c r="G119" s="278">
        <v>0</v>
      </c>
      <c r="H119" s="278">
        <v>0</v>
      </c>
      <c r="I119" s="278"/>
      <c r="J119" s="278"/>
      <c r="K119" s="279">
        <v>0</v>
      </c>
      <c r="L119" s="279">
        <v>0</v>
      </c>
      <c r="M119" s="271">
        <v>125</v>
      </c>
      <c r="N119" s="270">
        <v>91</v>
      </c>
      <c r="O119" s="77"/>
      <c r="P119" s="77"/>
      <c r="Q119" s="77"/>
      <c r="R119" s="77"/>
    </row>
    <row r="120" spans="2:18" x14ac:dyDescent="0.2">
      <c r="B120" s="86">
        <f t="shared" si="1"/>
        <v>42111</v>
      </c>
      <c r="C120" s="268"/>
      <c r="D120" s="268"/>
      <c r="E120" s="278">
        <v>0</v>
      </c>
      <c r="F120" s="278">
        <v>0</v>
      </c>
      <c r="G120" s="278">
        <v>0</v>
      </c>
      <c r="H120" s="278">
        <v>0</v>
      </c>
      <c r="I120" s="278"/>
      <c r="J120" s="278"/>
      <c r="K120" s="279">
        <v>0</v>
      </c>
      <c r="L120" s="279">
        <v>0</v>
      </c>
      <c r="M120" s="271">
        <v>120</v>
      </c>
      <c r="N120" s="270">
        <v>88</v>
      </c>
      <c r="O120" s="77"/>
      <c r="P120" s="77"/>
      <c r="Q120" s="77"/>
      <c r="R120" s="77"/>
    </row>
    <row r="121" spans="2:18" x14ac:dyDescent="0.2">
      <c r="B121" s="86">
        <f t="shared" si="1"/>
        <v>42112</v>
      </c>
      <c r="C121" s="268"/>
      <c r="D121" s="268"/>
      <c r="E121" s="278">
        <v>0</v>
      </c>
      <c r="F121" s="278">
        <v>0</v>
      </c>
      <c r="G121" s="278">
        <v>0</v>
      </c>
      <c r="H121" s="278">
        <v>0</v>
      </c>
      <c r="I121" s="278"/>
      <c r="J121" s="278"/>
      <c r="K121" s="279">
        <v>0</v>
      </c>
      <c r="L121" s="279">
        <v>0</v>
      </c>
      <c r="M121" s="271">
        <v>72</v>
      </c>
      <c r="N121" s="270">
        <v>61</v>
      </c>
      <c r="O121" s="77"/>
      <c r="P121" s="77"/>
      <c r="Q121" s="77"/>
      <c r="R121" s="77"/>
    </row>
    <row r="122" spans="2:18" x14ac:dyDescent="0.2">
      <c r="B122" s="86">
        <f t="shared" si="1"/>
        <v>42113</v>
      </c>
      <c r="C122" s="268"/>
      <c r="D122" s="268"/>
      <c r="E122" s="278">
        <v>0</v>
      </c>
      <c r="F122" s="278">
        <v>0</v>
      </c>
      <c r="G122" s="278">
        <v>0</v>
      </c>
      <c r="H122" s="278">
        <v>0</v>
      </c>
      <c r="I122" s="278"/>
      <c r="J122" s="278"/>
      <c r="K122" s="279">
        <v>0</v>
      </c>
      <c r="L122" s="279">
        <v>0</v>
      </c>
      <c r="M122" s="271">
        <v>73</v>
      </c>
      <c r="N122" s="270">
        <v>66</v>
      </c>
      <c r="O122" s="77"/>
      <c r="P122" s="77"/>
      <c r="Q122" s="77"/>
      <c r="R122" s="77"/>
    </row>
    <row r="123" spans="2:18" x14ac:dyDescent="0.2">
      <c r="B123" s="86">
        <f t="shared" si="1"/>
        <v>42114</v>
      </c>
      <c r="C123" s="268"/>
      <c r="D123" s="268"/>
      <c r="E123" s="278">
        <v>0</v>
      </c>
      <c r="F123" s="278">
        <v>0</v>
      </c>
      <c r="G123" s="278">
        <v>0</v>
      </c>
      <c r="H123" s="278">
        <v>0</v>
      </c>
      <c r="I123" s="278"/>
      <c r="J123" s="278"/>
      <c r="K123" s="279">
        <v>0</v>
      </c>
      <c r="L123" s="279">
        <v>0</v>
      </c>
      <c r="M123" s="271">
        <v>108</v>
      </c>
      <c r="N123" s="270">
        <v>83</v>
      </c>
      <c r="O123" s="77"/>
      <c r="P123" s="77"/>
      <c r="Q123" s="77"/>
      <c r="R123" s="77"/>
    </row>
    <row r="124" spans="2:18" x14ac:dyDescent="0.2">
      <c r="B124" s="86">
        <f t="shared" si="1"/>
        <v>42115</v>
      </c>
      <c r="C124" s="268"/>
      <c r="D124" s="268"/>
      <c r="E124" s="278">
        <v>0</v>
      </c>
      <c r="F124" s="278">
        <v>0</v>
      </c>
      <c r="G124" s="278">
        <v>0</v>
      </c>
      <c r="H124" s="278">
        <v>0</v>
      </c>
      <c r="I124" s="278"/>
      <c r="J124" s="278"/>
      <c r="K124" s="279">
        <v>0</v>
      </c>
      <c r="L124" s="279">
        <v>0</v>
      </c>
      <c r="M124" s="271">
        <v>102</v>
      </c>
      <c r="N124" s="270">
        <v>77</v>
      </c>
      <c r="O124" s="77"/>
      <c r="P124" s="77"/>
      <c r="Q124" s="77"/>
      <c r="R124" s="77"/>
    </row>
    <row r="125" spans="2:18" x14ac:dyDescent="0.2">
      <c r="B125" s="86">
        <f t="shared" si="1"/>
        <v>42116</v>
      </c>
      <c r="C125" s="268"/>
      <c r="D125" s="268"/>
      <c r="E125" s="278">
        <v>0</v>
      </c>
      <c r="F125" s="278">
        <v>0</v>
      </c>
      <c r="G125" s="278">
        <v>0</v>
      </c>
      <c r="H125" s="278">
        <v>0</v>
      </c>
      <c r="I125" s="278"/>
      <c r="J125" s="278"/>
      <c r="K125" s="279">
        <v>0</v>
      </c>
      <c r="L125" s="279">
        <v>0</v>
      </c>
      <c r="M125" s="271">
        <v>182</v>
      </c>
      <c r="N125" s="270">
        <v>104</v>
      </c>
      <c r="O125" s="77"/>
      <c r="P125" s="77"/>
      <c r="Q125" s="77"/>
      <c r="R125" s="77"/>
    </row>
    <row r="126" spans="2:18" x14ac:dyDescent="0.2">
      <c r="B126" s="86">
        <f t="shared" si="1"/>
        <v>42117</v>
      </c>
      <c r="C126" s="268"/>
      <c r="D126" s="268"/>
      <c r="E126" s="278">
        <v>0</v>
      </c>
      <c r="F126" s="278">
        <v>0</v>
      </c>
      <c r="G126" s="278">
        <v>0</v>
      </c>
      <c r="H126" s="278">
        <v>0</v>
      </c>
      <c r="I126" s="278"/>
      <c r="J126" s="278"/>
      <c r="K126" s="279">
        <v>0</v>
      </c>
      <c r="L126" s="279">
        <v>0</v>
      </c>
      <c r="M126" s="271">
        <v>128</v>
      </c>
      <c r="N126" s="270">
        <v>83</v>
      </c>
      <c r="O126" s="77"/>
      <c r="P126" s="77"/>
      <c r="Q126" s="77"/>
      <c r="R126" s="77"/>
    </row>
    <row r="127" spans="2:18" x14ac:dyDescent="0.2">
      <c r="B127" s="86">
        <f t="shared" si="1"/>
        <v>42118</v>
      </c>
      <c r="C127" s="268"/>
      <c r="D127" s="268"/>
      <c r="E127" s="278">
        <v>0</v>
      </c>
      <c r="F127" s="278">
        <v>0</v>
      </c>
      <c r="G127" s="278">
        <v>0</v>
      </c>
      <c r="H127" s="278">
        <v>0</v>
      </c>
      <c r="I127" s="278"/>
      <c r="J127" s="278"/>
      <c r="K127" s="279">
        <v>0</v>
      </c>
      <c r="L127" s="279">
        <v>0</v>
      </c>
      <c r="M127" s="271">
        <v>150</v>
      </c>
      <c r="N127" s="270">
        <v>94</v>
      </c>
      <c r="O127" s="77"/>
      <c r="P127" s="77"/>
      <c r="Q127" s="77"/>
      <c r="R127" s="77"/>
    </row>
    <row r="128" spans="2:18" x14ac:dyDescent="0.2">
      <c r="B128" s="86">
        <f t="shared" si="1"/>
        <v>42119</v>
      </c>
      <c r="C128" s="268"/>
      <c r="D128" s="268"/>
      <c r="E128" s="278">
        <v>4.7684569351797079E-3</v>
      </c>
      <c r="F128" s="278">
        <v>4.7684569351797079E-3</v>
      </c>
      <c r="G128" s="278">
        <v>5.0491973070947698E-3</v>
      </c>
      <c r="H128" s="278">
        <v>5.0491973070947698E-3</v>
      </c>
      <c r="I128" s="278"/>
      <c r="J128" s="278"/>
      <c r="K128" s="279">
        <v>4.7819499279751852E-3</v>
      </c>
      <c r="L128" s="279">
        <v>4.7819499279751852E-3</v>
      </c>
      <c r="M128" s="271">
        <v>97</v>
      </c>
      <c r="N128" s="270">
        <v>69</v>
      </c>
      <c r="O128" s="77"/>
      <c r="P128" s="77"/>
      <c r="Q128" s="77"/>
      <c r="R128" s="77"/>
    </row>
    <row r="129" spans="2:18" x14ac:dyDescent="0.2">
      <c r="B129" s="86">
        <f t="shared" si="1"/>
        <v>42120</v>
      </c>
      <c r="C129" s="268"/>
      <c r="D129" s="268"/>
      <c r="E129" s="278">
        <v>0</v>
      </c>
      <c r="F129" s="278">
        <v>0</v>
      </c>
      <c r="G129" s="278">
        <v>0</v>
      </c>
      <c r="H129" s="278">
        <v>0</v>
      </c>
      <c r="I129" s="278"/>
      <c r="J129" s="278"/>
      <c r="K129" s="279">
        <v>0</v>
      </c>
      <c r="L129" s="279">
        <v>0</v>
      </c>
      <c r="M129" s="271">
        <v>50</v>
      </c>
      <c r="N129" s="270">
        <v>46</v>
      </c>
      <c r="O129" s="77"/>
      <c r="P129" s="77"/>
      <c r="Q129" s="77"/>
      <c r="R129" s="77"/>
    </row>
    <row r="130" spans="2:18" x14ac:dyDescent="0.2">
      <c r="B130" s="86">
        <f t="shared" si="1"/>
        <v>42121</v>
      </c>
      <c r="C130" s="268"/>
      <c r="D130" s="268"/>
      <c r="E130" s="278">
        <v>0</v>
      </c>
      <c r="F130" s="278">
        <v>0</v>
      </c>
      <c r="G130" s="278">
        <v>0</v>
      </c>
      <c r="H130" s="278">
        <v>0</v>
      </c>
      <c r="I130" s="278"/>
      <c r="J130" s="278"/>
      <c r="K130" s="279">
        <v>0</v>
      </c>
      <c r="L130" s="279">
        <v>0</v>
      </c>
      <c r="M130" s="271">
        <v>213</v>
      </c>
      <c r="N130" s="270">
        <v>108</v>
      </c>
      <c r="O130" s="77"/>
      <c r="P130" s="77"/>
      <c r="Q130" s="77"/>
      <c r="R130" s="77"/>
    </row>
    <row r="131" spans="2:18" x14ac:dyDescent="0.2">
      <c r="B131" s="86">
        <f t="shared" si="1"/>
        <v>42122</v>
      </c>
      <c r="C131" s="268"/>
      <c r="D131" s="268"/>
      <c r="E131" s="278">
        <v>0</v>
      </c>
      <c r="F131" s="278">
        <v>0</v>
      </c>
      <c r="G131" s="278">
        <v>0</v>
      </c>
      <c r="H131" s="278">
        <v>0</v>
      </c>
      <c r="I131" s="278"/>
      <c r="J131" s="278"/>
      <c r="K131" s="279">
        <v>0</v>
      </c>
      <c r="L131" s="279">
        <v>0</v>
      </c>
      <c r="M131" s="271">
        <v>161</v>
      </c>
      <c r="N131" s="270">
        <v>123</v>
      </c>
      <c r="O131" s="77"/>
      <c r="P131" s="77"/>
      <c r="Q131" s="77"/>
      <c r="R131" s="77"/>
    </row>
    <row r="132" spans="2:18" x14ac:dyDescent="0.2">
      <c r="B132" s="86">
        <f t="shared" si="1"/>
        <v>42123</v>
      </c>
      <c r="C132" s="268"/>
      <c r="D132" s="268"/>
      <c r="E132" s="278">
        <v>1.3125512715340444E-2</v>
      </c>
      <c r="F132" s="278">
        <v>1.3125512715340444E-2</v>
      </c>
      <c r="G132" s="278">
        <v>0</v>
      </c>
      <c r="H132" s="278">
        <v>0</v>
      </c>
      <c r="I132" s="278"/>
      <c r="J132" s="278"/>
      <c r="K132" s="279">
        <v>1.2494672030415318E-2</v>
      </c>
      <c r="L132" s="279">
        <v>1.2494672030415318E-2</v>
      </c>
      <c r="M132" s="271">
        <v>123</v>
      </c>
      <c r="N132" s="270">
        <v>80</v>
      </c>
      <c r="O132" s="77"/>
      <c r="P132" s="77"/>
      <c r="Q132" s="77"/>
      <c r="R132" s="77"/>
    </row>
    <row r="133" spans="2:18" x14ac:dyDescent="0.2">
      <c r="B133" s="86">
        <f t="shared" si="1"/>
        <v>42124</v>
      </c>
      <c r="C133" s="268"/>
      <c r="D133" s="268"/>
      <c r="E133" s="278">
        <v>0</v>
      </c>
      <c r="F133" s="278">
        <v>0</v>
      </c>
      <c r="G133" s="278">
        <v>0</v>
      </c>
      <c r="H133" s="278">
        <v>0</v>
      </c>
      <c r="I133" s="278"/>
      <c r="J133" s="278"/>
      <c r="K133" s="279">
        <v>0</v>
      </c>
      <c r="L133" s="279">
        <v>0</v>
      </c>
      <c r="M133" s="271">
        <v>197</v>
      </c>
      <c r="N133" s="270">
        <v>103</v>
      </c>
      <c r="O133" s="77"/>
      <c r="P133" s="77"/>
      <c r="Q133" s="77"/>
      <c r="R133" s="77"/>
    </row>
    <row r="134" spans="2:18" x14ac:dyDescent="0.2">
      <c r="B134" s="86">
        <f t="shared" si="1"/>
        <v>42125</v>
      </c>
      <c r="C134" s="268"/>
      <c r="D134" s="268"/>
      <c r="E134" s="278">
        <v>0</v>
      </c>
      <c r="F134" s="278">
        <v>0</v>
      </c>
      <c r="G134" s="278">
        <v>0</v>
      </c>
      <c r="H134" s="278">
        <v>0</v>
      </c>
      <c r="I134" s="278"/>
      <c r="J134" s="278"/>
      <c r="K134" s="279">
        <v>0</v>
      </c>
      <c r="L134" s="279">
        <v>0</v>
      </c>
      <c r="M134" s="271">
        <v>256</v>
      </c>
      <c r="N134" s="270">
        <v>82</v>
      </c>
      <c r="O134" s="77"/>
      <c r="P134" s="77"/>
      <c r="Q134" s="77"/>
      <c r="R134" s="77"/>
    </row>
    <row r="135" spans="2:18" x14ac:dyDescent="0.2">
      <c r="B135" s="86">
        <f t="shared" si="1"/>
        <v>42126</v>
      </c>
      <c r="C135" s="268"/>
      <c r="D135" s="268"/>
      <c r="E135" s="278">
        <v>0</v>
      </c>
      <c r="F135" s="278">
        <v>0</v>
      </c>
      <c r="G135" s="278">
        <v>0</v>
      </c>
      <c r="H135" s="278">
        <v>0</v>
      </c>
      <c r="I135" s="278"/>
      <c r="J135" s="278"/>
      <c r="K135" s="279">
        <v>0</v>
      </c>
      <c r="L135" s="279">
        <v>0</v>
      </c>
      <c r="M135" s="271">
        <v>51</v>
      </c>
      <c r="N135" s="270">
        <v>45</v>
      </c>
      <c r="O135" s="77"/>
      <c r="P135" s="77"/>
      <c r="Q135" s="77"/>
      <c r="R135" s="77"/>
    </row>
    <row r="136" spans="2:18" x14ac:dyDescent="0.2">
      <c r="B136" s="86">
        <f t="shared" si="1"/>
        <v>42127</v>
      </c>
      <c r="C136" s="268"/>
      <c r="D136" s="268"/>
      <c r="E136" s="278">
        <v>0</v>
      </c>
      <c r="F136" s="278">
        <v>0</v>
      </c>
      <c r="G136" s="278">
        <v>0</v>
      </c>
      <c r="H136" s="278">
        <v>0</v>
      </c>
      <c r="I136" s="278"/>
      <c r="J136" s="278"/>
      <c r="K136" s="279">
        <v>0</v>
      </c>
      <c r="L136" s="279">
        <v>0</v>
      </c>
      <c r="M136" s="271">
        <v>123</v>
      </c>
      <c r="N136" s="270">
        <v>91</v>
      </c>
      <c r="O136" s="77"/>
      <c r="P136" s="77"/>
      <c r="Q136" s="77"/>
      <c r="R136" s="77"/>
    </row>
    <row r="137" spans="2:18" x14ac:dyDescent="0.2">
      <c r="B137" s="86">
        <f t="shared" si="1"/>
        <v>42128</v>
      </c>
      <c r="C137" s="268"/>
      <c r="D137" s="268"/>
      <c r="E137" s="278">
        <v>7.4125156470099913E-3</v>
      </c>
      <c r="F137" s="278">
        <v>7.4125156470099913E-3</v>
      </c>
      <c r="G137" s="278">
        <v>0</v>
      </c>
      <c r="H137" s="278">
        <v>0</v>
      </c>
      <c r="I137" s="278"/>
      <c r="J137" s="278"/>
      <c r="K137" s="279">
        <v>7.0562540251449049E-3</v>
      </c>
      <c r="L137" s="279">
        <v>7.0562540251449049E-3</v>
      </c>
      <c r="M137" s="271">
        <v>139</v>
      </c>
      <c r="N137" s="270">
        <v>100</v>
      </c>
      <c r="O137" s="77"/>
      <c r="P137" s="77"/>
      <c r="Q137" s="77"/>
      <c r="R137" s="77"/>
    </row>
    <row r="138" spans="2:18" x14ac:dyDescent="0.2">
      <c r="B138" s="86">
        <f t="shared" si="1"/>
        <v>42129</v>
      </c>
      <c r="C138" s="268"/>
      <c r="D138" s="268"/>
      <c r="E138" s="278">
        <v>0</v>
      </c>
      <c r="F138" s="278">
        <v>0</v>
      </c>
      <c r="G138" s="278">
        <v>0</v>
      </c>
      <c r="H138" s="278">
        <v>0</v>
      </c>
      <c r="I138" s="278"/>
      <c r="J138" s="278"/>
      <c r="K138" s="279">
        <v>0</v>
      </c>
      <c r="L138" s="279">
        <v>0</v>
      </c>
      <c r="M138" s="271">
        <v>174</v>
      </c>
      <c r="N138" s="270">
        <v>121</v>
      </c>
      <c r="O138" s="77"/>
      <c r="P138" s="77"/>
      <c r="Q138" s="77"/>
      <c r="R138" s="77"/>
    </row>
    <row r="139" spans="2:18" x14ac:dyDescent="0.2">
      <c r="B139" s="86">
        <f t="shared" si="1"/>
        <v>42130</v>
      </c>
      <c r="C139" s="268"/>
      <c r="D139" s="268"/>
      <c r="E139" s="278">
        <v>0</v>
      </c>
      <c r="F139" s="278">
        <v>0</v>
      </c>
      <c r="G139" s="278">
        <v>0</v>
      </c>
      <c r="H139" s="278">
        <v>0</v>
      </c>
      <c r="I139" s="278"/>
      <c r="J139" s="278"/>
      <c r="K139" s="279">
        <v>0</v>
      </c>
      <c r="L139" s="279">
        <v>0</v>
      </c>
      <c r="M139" s="271">
        <v>139</v>
      </c>
      <c r="N139" s="270">
        <v>115</v>
      </c>
      <c r="O139" s="77"/>
      <c r="P139" s="77"/>
      <c r="Q139" s="77"/>
      <c r="R139" s="77"/>
    </row>
    <row r="140" spans="2:18" x14ac:dyDescent="0.2">
      <c r="B140" s="86">
        <f t="shared" si="1"/>
        <v>42131</v>
      </c>
      <c r="C140" s="268"/>
      <c r="D140" s="268"/>
      <c r="E140" s="278">
        <v>0</v>
      </c>
      <c r="F140" s="278">
        <v>0</v>
      </c>
      <c r="G140" s="278">
        <v>0</v>
      </c>
      <c r="H140" s="278">
        <v>0</v>
      </c>
      <c r="I140" s="278"/>
      <c r="J140" s="278"/>
      <c r="K140" s="279">
        <v>0</v>
      </c>
      <c r="L140" s="279">
        <v>0</v>
      </c>
      <c r="M140" s="271">
        <v>130</v>
      </c>
      <c r="N140" s="270">
        <v>93</v>
      </c>
      <c r="O140" s="77"/>
      <c r="P140" s="77"/>
      <c r="Q140" s="77"/>
      <c r="R140" s="77"/>
    </row>
    <row r="141" spans="2:18" x14ac:dyDescent="0.2">
      <c r="B141" s="86">
        <f t="shared" si="1"/>
        <v>42132</v>
      </c>
      <c r="C141" s="268"/>
      <c r="D141" s="268"/>
      <c r="E141" s="278">
        <v>0</v>
      </c>
      <c r="F141" s="278">
        <v>0</v>
      </c>
      <c r="G141" s="278">
        <v>0</v>
      </c>
      <c r="H141" s="278">
        <v>0</v>
      </c>
      <c r="I141" s="278"/>
      <c r="J141" s="278"/>
      <c r="K141" s="279">
        <v>0</v>
      </c>
      <c r="L141" s="279">
        <v>0</v>
      </c>
      <c r="M141" s="271">
        <v>108</v>
      </c>
      <c r="N141" s="270">
        <v>72</v>
      </c>
      <c r="O141" s="77"/>
      <c r="P141" s="77"/>
      <c r="Q141" s="77"/>
      <c r="R141" s="77"/>
    </row>
    <row r="142" spans="2:18" x14ac:dyDescent="0.2">
      <c r="B142" s="86">
        <f t="shared" si="1"/>
        <v>42133</v>
      </c>
      <c r="C142" s="268"/>
      <c r="D142" s="268"/>
      <c r="E142" s="278">
        <v>0</v>
      </c>
      <c r="F142" s="278">
        <v>0</v>
      </c>
      <c r="G142" s="278">
        <v>0</v>
      </c>
      <c r="H142" s="278">
        <v>0</v>
      </c>
      <c r="I142" s="278"/>
      <c r="J142" s="278"/>
      <c r="K142" s="279">
        <v>0</v>
      </c>
      <c r="L142" s="279">
        <v>0</v>
      </c>
      <c r="M142" s="271">
        <v>64</v>
      </c>
      <c r="N142" s="270">
        <v>54</v>
      </c>
      <c r="O142" s="77"/>
      <c r="P142" s="77"/>
      <c r="Q142" s="77"/>
      <c r="R142" s="77"/>
    </row>
    <row r="143" spans="2:18" x14ac:dyDescent="0.2">
      <c r="B143" s="86">
        <f t="shared" ref="B143:B206" si="2">B142+1</f>
        <v>42134</v>
      </c>
      <c r="C143" s="268"/>
      <c r="D143" s="268"/>
      <c r="E143" s="278">
        <v>0</v>
      </c>
      <c r="F143" s="278">
        <v>0</v>
      </c>
      <c r="G143" s="278">
        <v>0</v>
      </c>
      <c r="H143" s="278">
        <v>0</v>
      </c>
      <c r="I143" s="278"/>
      <c r="J143" s="278"/>
      <c r="K143" s="279">
        <v>0</v>
      </c>
      <c r="L143" s="279">
        <v>0</v>
      </c>
      <c r="M143" s="271">
        <v>64</v>
      </c>
      <c r="N143" s="270">
        <v>59</v>
      </c>
      <c r="O143" s="77"/>
      <c r="P143" s="77"/>
      <c r="Q143" s="77"/>
      <c r="R143" s="77"/>
    </row>
    <row r="144" spans="2:18" x14ac:dyDescent="0.2">
      <c r="B144" s="86">
        <f t="shared" si="2"/>
        <v>42135</v>
      </c>
      <c r="C144" s="268"/>
      <c r="D144" s="268"/>
      <c r="E144" s="278">
        <v>0</v>
      </c>
      <c r="F144" s="278">
        <v>0</v>
      </c>
      <c r="G144" s="278">
        <v>0</v>
      </c>
      <c r="H144" s="278">
        <v>0</v>
      </c>
      <c r="I144" s="278"/>
      <c r="J144" s="278"/>
      <c r="K144" s="279">
        <v>0</v>
      </c>
      <c r="L144" s="279">
        <v>0</v>
      </c>
      <c r="M144" s="271">
        <v>139</v>
      </c>
      <c r="N144" s="270">
        <v>126</v>
      </c>
      <c r="O144" s="77"/>
      <c r="P144" s="77"/>
      <c r="Q144" s="77"/>
      <c r="R144" s="77"/>
    </row>
    <row r="145" spans="2:18" x14ac:dyDescent="0.2">
      <c r="B145" s="86">
        <f t="shared" si="2"/>
        <v>42136</v>
      </c>
      <c r="C145" s="268"/>
      <c r="D145" s="268"/>
      <c r="E145" s="278">
        <v>0</v>
      </c>
      <c r="F145" s="278">
        <v>0</v>
      </c>
      <c r="G145" s="278">
        <v>0</v>
      </c>
      <c r="H145" s="278">
        <v>0</v>
      </c>
      <c r="I145" s="278"/>
      <c r="J145" s="278"/>
      <c r="K145" s="279">
        <v>0</v>
      </c>
      <c r="L145" s="279">
        <v>0</v>
      </c>
      <c r="M145" s="271">
        <v>100</v>
      </c>
      <c r="N145" s="270">
        <v>98</v>
      </c>
      <c r="O145" s="77"/>
      <c r="P145" s="77"/>
      <c r="Q145" s="77"/>
      <c r="R145" s="77"/>
    </row>
    <row r="146" spans="2:18" x14ac:dyDescent="0.2">
      <c r="B146" s="86">
        <f t="shared" si="2"/>
        <v>42137</v>
      </c>
      <c r="C146" s="268"/>
      <c r="D146" s="268"/>
      <c r="E146" s="278">
        <v>0</v>
      </c>
      <c r="F146" s="278">
        <v>0</v>
      </c>
      <c r="G146" s="278">
        <v>1.081046090108752E-2</v>
      </c>
      <c r="H146" s="278">
        <v>1.081046090108752E-2</v>
      </c>
      <c r="I146" s="278"/>
      <c r="J146" s="278"/>
      <c r="K146" s="279">
        <v>5.1957426022892377E-4</v>
      </c>
      <c r="L146" s="279">
        <v>5.1957426022892377E-4</v>
      </c>
      <c r="M146" s="271">
        <v>235</v>
      </c>
      <c r="N146" s="270">
        <v>196</v>
      </c>
      <c r="O146" s="77"/>
      <c r="P146" s="77"/>
      <c r="Q146" s="77"/>
      <c r="R146" s="77"/>
    </row>
    <row r="147" spans="2:18" x14ac:dyDescent="0.2">
      <c r="B147" s="86">
        <f t="shared" si="2"/>
        <v>42138</v>
      </c>
      <c r="C147" s="268"/>
      <c r="D147" s="268"/>
      <c r="E147" s="278">
        <v>2.8466936192882287E-3</v>
      </c>
      <c r="F147" s="278">
        <v>2.8466936192882287E-3</v>
      </c>
      <c r="G147" s="278">
        <v>0</v>
      </c>
      <c r="H147" s="278">
        <v>0</v>
      </c>
      <c r="I147" s="278"/>
      <c r="J147" s="278"/>
      <c r="K147" s="279">
        <v>2.709875333289776E-3</v>
      </c>
      <c r="L147" s="279">
        <v>2.709875333289776E-3</v>
      </c>
      <c r="M147" s="271">
        <v>214</v>
      </c>
      <c r="N147" s="270">
        <v>136</v>
      </c>
      <c r="O147" s="77"/>
      <c r="P147" s="77"/>
      <c r="Q147" s="77"/>
      <c r="R147" s="77"/>
    </row>
    <row r="148" spans="2:18" x14ac:dyDescent="0.2">
      <c r="B148" s="86">
        <f t="shared" si="2"/>
        <v>42139</v>
      </c>
      <c r="C148" s="268"/>
      <c r="D148" s="268"/>
      <c r="E148" s="278">
        <v>0</v>
      </c>
      <c r="F148" s="278">
        <v>0</v>
      </c>
      <c r="G148" s="278">
        <v>0</v>
      </c>
      <c r="H148" s="278">
        <v>0</v>
      </c>
      <c r="I148" s="278"/>
      <c r="J148" s="278"/>
      <c r="K148" s="279">
        <v>0</v>
      </c>
      <c r="L148" s="279">
        <v>0</v>
      </c>
      <c r="M148" s="271">
        <v>142</v>
      </c>
      <c r="N148" s="270">
        <v>110</v>
      </c>
      <c r="O148" s="77"/>
      <c r="P148" s="77"/>
      <c r="Q148" s="77"/>
      <c r="R148" s="77"/>
    </row>
    <row r="149" spans="2:18" x14ac:dyDescent="0.2">
      <c r="B149" s="86">
        <f t="shared" si="2"/>
        <v>42140</v>
      </c>
      <c r="C149" s="268"/>
      <c r="D149" s="268"/>
      <c r="E149" s="278">
        <v>0</v>
      </c>
      <c r="F149" s="278">
        <v>0</v>
      </c>
      <c r="G149" s="278">
        <v>0</v>
      </c>
      <c r="H149" s="278">
        <v>0</v>
      </c>
      <c r="I149" s="278"/>
      <c r="J149" s="278"/>
      <c r="K149" s="279">
        <v>0</v>
      </c>
      <c r="L149" s="279">
        <v>0</v>
      </c>
      <c r="M149" s="271">
        <v>126</v>
      </c>
      <c r="N149" s="270">
        <v>107</v>
      </c>
      <c r="O149" s="77"/>
      <c r="P149" s="77"/>
      <c r="Q149" s="77"/>
      <c r="R149" s="77"/>
    </row>
    <row r="150" spans="2:18" x14ac:dyDescent="0.2">
      <c r="B150" s="86">
        <f t="shared" si="2"/>
        <v>42141</v>
      </c>
      <c r="C150" s="268"/>
      <c r="D150" s="268"/>
      <c r="E150" s="278">
        <v>0</v>
      </c>
      <c r="F150" s="278">
        <v>0</v>
      </c>
      <c r="G150" s="278">
        <v>0</v>
      </c>
      <c r="H150" s="278">
        <v>0</v>
      </c>
      <c r="I150" s="278"/>
      <c r="J150" s="278"/>
      <c r="K150" s="279">
        <v>0</v>
      </c>
      <c r="L150" s="279">
        <v>0</v>
      </c>
      <c r="M150" s="271">
        <v>113</v>
      </c>
      <c r="N150" s="270">
        <v>61</v>
      </c>
      <c r="O150" s="77"/>
      <c r="P150" s="77"/>
      <c r="Q150" s="77"/>
      <c r="R150" s="77"/>
    </row>
    <row r="151" spans="2:18" x14ac:dyDescent="0.2">
      <c r="B151" s="86">
        <f t="shared" si="2"/>
        <v>42142</v>
      </c>
      <c r="C151" s="268"/>
      <c r="D151" s="268"/>
      <c r="E151" s="278">
        <v>0</v>
      </c>
      <c r="F151" s="278">
        <v>0</v>
      </c>
      <c r="G151" s="278">
        <v>0</v>
      </c>
      <c r="H151" s="278">
        <v>0</v>
      </c>
      <c r="I151" s="278"/>
      <c r="J151" s="278"/>
      <c r="K151" s="279">
        <v>0</v>
      </c>
      <c r="L151" s="279">
        <v>0</v>
      </c>
      <c r="M151" s="271">
        <v>118</v>
      </c>
      <c r="N151" s="270">
        <v>104</v>
      </c>
      <c r="O151" s="77"/>
      <c r="P151" s="77"/>
      <c r="Q151" s="77"/>
      <c r="R151" s="77"/>
    </row>
    <row r="152" spans="2:18" x14ac:dyDescent="0.2">
      <c r="B152" s="86">
        <f t="shared" si="2"/>
        <v>42143</v>
      </c>
      <c r="C152" s="268"/>
      <c r="D152" s="268"/>
      <c r="E152" s="278">
        <v>0</v>
      </c>
      <c r="F152" s="278">
        <v>0</v>
      </c>
      <c r="G152" s="278">
        <v>0</v>
      </c>
      <c r="H152" s="278">
        <v>0</v>
      </c>
      <c r="I152" s="278"/>
      <c r="J152" s="278"/>
      <c r="K152" s="279">
        <v>0</v>
      </c>
      <c r="L152" s="279">
        <v>0</v>
      </c>
      <c r="M152" s="271">
        <v>123</v>
      </c>
      <c r="N152" s="270">
        <v>115</v>
      </c>
      <c r="O152" s="77"/>
      <c r="P152" s="77"/>
      <c r="Q152" s="77"/>
      <c r="R152" s="77"/>
    </row>
    <row r="153" spans="2:18" x14ac:dyDescent="0.2">
      <c r="B153" s="86">
        <f t="shared" si="2"/>
        <v>42144</v>
      </c>
      <c r="C153" s="268"/>
      <c r="D153" s="268"/>
      <c r="E153" s="278">
        <v>1.3200683729397422E-2</v>
      </c>
      <c r="F153" s="278">
        <v>1.3200683729397422E-2</v>
      </c>
      <c r="G153" s="278">
        <v>0</v>
      </c>
      <c r="H153" s="278">
        <v>0</v>
      </c>
      <c r="I153" s="278"/>
      <c r="J153" s="278"/>
      <c r="K153" s="279">
        <v>1.2566230162063612E-2</v>
      </c>
      <c r="L153" s="279">
        <v>1.2566230162063612E-2</v>
      </c>
      <c r="M153" s="271">
        <v>140</v>
      </c>
      <c r="N153" s="270">
        <v>125</v>
      </c>
      <c r="O153" s="77"/>
      <c r="P153" s="77"/>
      <c r="Q153" s="77"/>
      <c r="R153" s="77"/>
    </row>
    <row r="154" spans="2:18" x14ac:dyDescent="0.2">
      <c r="B154" s="86">
        <f t="shared" si="2"/>
        <v>42145</v>
      </c>
      <c r="C154" s="268"/>
      <c r="D154" s="268"/>
      <c r="E154" s="278">
        <v>0</v>
      </c>
      <c r="F154" s="278">
        <v>0</v>
      </c>
      <c r="G154" s="278">
        <v>0</v>
      </c>
      <c r="H154" s="278">
        <v>0</v>
      </c>
      <c r="I154" s="278"/>
      <c r="J154" s="278"/>
      <c r="K154" s="279">
        <v>0</v>
      </c>
      <c r="L154" s="279">
        <v>0</v>
      </c>
      <c r="M154" s="271">
        <v>100</v>
      </c>
      <c r="N154" s="270">
        <v>90</v>
      </c>
      <c r="O154" s="77"/>
      <c r="P154" s="77"/>
      <c r="Q154" s="77"/>
      <c r="R154" s="77"/>
    </row>
    <row r="155" spans="2:18" x14ac:dyDescent="0.2">
      <c r="B155" s="86">
        <f t="shared" si="2"/>
        <v>42146</v>
      </c>
      <c r="C155" s="268"/>
      <c r="D155" s="268"/>
      <c r="E155" s="278">
        <v>0</v>
      </c>
      <c r="F155" s="278">
        <v>0</v>
      </c>
      <c r="G155" s="278">
        <v>0</v>
      </c>
      <c r="H155" s="278">
        <v>0</v>
      </c>
      <c r="I155" s="278"/>
      <c r="J155" s="278"/>
      <c r="K155" s="279">
        <v>0</v>
      </c>
      <c r="L155" s="279">
        <v>0</v>
      </c>
      <c r="M155" s="271">
        <v>139</v>
      </c>
      <c r="N155" s="270">
        <v>129</v>
      </c>
      <c r="O155" s="77"/>
      <c r="P155" s="77"/>
      <c r="Q155" s="77"/>
      <c r="R155" s="77"/>
    </row>
    <row r="156" spans="2:18" x14ac:dyDescent="0.2">
      <c r="B156" s="86">
        <f t="shared" si="2"/>
        <v>42147</v>
      </c>
      <c r="C156" s="268"/>
      <c r="D156" s="268"/>
      <c r="E156" s="278">
        <v>5.3828982674715411E-3</v>
      </c>
      <c r="F156" s="278">
        <v>5.3828982674715411E-3</v>
      </c>
      <c r="G156" s="278">
        <v>0</v>
      </c>
      <c r="H156" s="278">
        <v>0</v>
      </c>
      <c r="I156" s="278"/>
      <c r="J156" s="278"/>
      <c r="K156" s="279">
        <v>5.1241844706409433E-3</v>
      </c>
      <c r="L156" s="279">
        <v>5.1241844706409433E-3</v>
      </c>
      <c r="M156" s="271">
        <v>81</v>
      </c>
      <c r="N156" s="270">
        <v>70</v>
      </c>
      <c r="O156" s="77"/>
      <c r="P156" s="77"/>
      <c r="Q156" s="77"/>
      <c r="R156" s="77"/>
    </row>
    <row r="157" spans="2:18" x14ac:dyDescent="0.2">
      <c r="B157" s="86">
        <f t="shared" si="2"/>
        <v>42148</v>
      </c>
      <c r="C157" s="268"/>
      <c r="D157" s="268"/>
      <c r="E157" s="278">
        <v>0</v>
      </c>
      <c r="F157" s="278">
        <v>0</v>
      </c>
      <c r="G157" s="278">
        <v>0</v>
      </c>
      <c r="H157" s="278">
        <v>0</v>
      </c>
      <c r="I157" s="278"/>
      <c r="J157" s="278"/>
      <c r="K157" s="279">
        <v>0</v>
      </c>
      <c r="L157" s="279">
        <v>0</v>
      </c>
      <c r="M157" s="271">
        <v>75</v>
      </c>
      <c r="N157" s="270">
        <v>68</v>
      </c>
      <c r="O157" s="77"/>
      <c r="P157" s="77"/>
      <c r="Q157" s="77"/>
      <c r="R157" s="77"/>
    </row>
    <row r="158" spans="2:18" x14ac:dyDescent="0.2">
      <c r="B158" s="86">
        <f t="shared" si="2"/>
        <v>42149</v>
      </c>
      <c r="C158" s="268"/>
      <c r="D158" s="268"/>
      <c r="E158" s="278">
        <v>0</v>
      </c>
      <c r="F158" s="278">
        <v>0</v>
      </c>
      <c r="G158" s="278">
        <v>0</v>
      </c>
      <c r="H158" s="278">
        <v>0</v>
      </c>
      <c r="I158" s="278"/>
      <c r="J158" s="278"/>
      <c r="K158" s="279">
        <v>0</v>
      </c>
      <c r="L158" s="279">
        <v>0</v>
      </c>
      <c r="M158" s="271">
        <v>221</v>
      </c>
      <c r="N158" s="270">
        <v>167</v>
      </c>
      <c r="O158" s="77"/>
      <c r="P158" s="77"/>
      <c r="Q158" s="77"/>
      <c r="R158" s="77"/>
    </row>
    <row r="159" spans="2:18" x14ac:dyDescent="0.2">
      <c r="B159" s="86">
        <f t="shared" si="2"/>
        <v>42150</v>
      </c>
      <c r="C159" s="268"/>
      <c r="D159" s="268"/>
      <c r="E159" s="278">
        <v>0</v>
      </c>
      <c r="F159" s="278">
        <v>0</v>
      </c>
      <c r="G159" s="278">
        <v>0</v>
      </c>
      <c r="H159" s="278">
        <v>0</v>
      </c>
      <c r="I159" s="278"/>
      <c r="J159" s="278"/>
      <c r="K159" s="279">
        <v>0</v>
      </c>
      <c r="L159" s="279">
        <v>0</v>
      </c>
      <c r="M159" s="271">
        <v>524</v>
      </c>
      <c r="N159" s="270">
        <v>210</v>
      </c>
      <c r="O159" s="77"/>
      <c r="P159" s="77"/>
      <c r="Q159" s="77"/>
      <c r="R159" s="77"/>
    </row>
    <row r="160" spans="2:18" x14ac:dyDescent="0.2">
      <c r="B160" s="86">
        <f t="shared" si="2"/>
        <v>42151</v>
      </c>
      <c r="C160" s="268"/>
      <c r="D160" s="268"/>
      <c r="E160" s="278">
        <v>0</v>
      </c>
      <c r="F160" s="278">
        <v>0</v>
      </c>
      <c r="G160" s="278">
        <v>0</v>
      </c>
      <c r="H160" s="278">
        <v>0</v>
      </c>
      <c r="I160" s="278"/>
      <c r="J160" s="278"/>
      <c r="K160" s="279">
        <v>0</v>
      </c>
      <c r="L160" s="279">
        <v>0</v>
      </c>
      <c r="M160" s="271">
        <v>142</v>
      </c>
      <c r="N160" s="270">
        <v>116</v>
      </c>
      <c r="O160" s="77"/>
      <c r="P160" s="77"/>
      <c r="Q160" s="77"/>
      <c r="R160" s="77"/>
    </row>
    <row r="161" spans="2:18" x14ac:dyDescent="0.2">
      <c r="B161" s="86">
        <f t="shared" si="2"/>
        <v>42152</v>
      </c>
      <c r="C161" s="268"/>
      <c r="D161" s="268"/>
      <c r="E161" s="278">
        <v>0</v>
      </c>
      <c r="F161" s="278">
        <v>0</v>
      </c>
      <c r="G161" s="278">
        <v>0</v>
      </c>
      <c r="H161" s="278">
        <v>0</v>
      </c>
      <c r="I161" s="278"/>
      <c r="J161" s="278"/>
      <c r="K161" s="279">
        <v>0</v>
      </c>
      <c r="L161" s="279">
        <v>0</v>
      </c>
      <c r="M161" s="271">
        <v>138</v>
      </c>
      <c r="N161" s="270">
        <v>136</v>
      </c>
      <c r="O161" s="77"/>
      <c r="P161" s="77"/>
      <c r="Q161" s="77"/>
      <c r="R161" s="77"/>
    </row>
    <row r="162" spans="2:18" x14ac:dyDescent="0.2">
      <c r="B162" s="86">
        <f t="shared" si="2"/>
        <v>42153</v>
      </c>
      <c r="C162" s="268"/>
      <c r="D162" s="268"/>
      <c r="E162" s="278">
        <v>0</v>
      </c>
      <c r="F162" s="278">
        <v>0</v>
      </c>
      <c r="G162" s="278">
        <v>0</v>
      </c>
      <c r="H162" s="278">
        <v>0</v>
      </c>
      <c r="I162" s="278"/>
      <c r="J162" s="278"/>
      <c r="K162" s="279">
        <v>0</v>
      </c>
      <c r="L162" s="279">
        <v>0</v>
      </c>
      <c r="M162" s="271">
        <v>119</v>
      </c>
      <c r="N162" s="270">
        <v>95</v>
      </c>
      <c r="O162" s="77"/>
      <c r="P162" s="77"/>
      <c r="Q162" s="77"/>
      <c r="R162" s="77"/>
    </row>
    <row r="163" spans="2:18" x14ac:dyDescent="0.2">
      <c r="B163" s="86">
        <f t="shared" si="2"/>
        <v>42154</v>
      </c>
      <c r="C163" s="268"/>
      <c r="D163" s="268"/>
      <c r="E163" s="278">
        <v>0</v>
      </c>
      <c r="F163" s="278">
        <v>0</v>
      </c>
      <c r="G163" s="278">
        <v>0</v>
      </c>
      <c r="H163" s="278">
        <v>0</v>
      </c>
      <c r="I163" s="278"/>
      <c r="J163" s="278"/>
      <c r="K163" s="279">
        <v>0</v>
      </c>
      <c r="L163" s="279">
        <v>0</v>
      </c>
      <c r="M163" s="271">
        <v>69</v>
      </c>
      <c r="N163" s="270">
        <v>53</v>
      </c>
      <c r="O163" s="77"/>
      <c r="P163" s="77"/>
      <c r="Q163" s="77"/>
      <c r="R163" s="77"/>
    </row>
    <row r="164" spans="2:18" x14ac:dyDescent="0.2">
      <c r="B164" s="86">
        <f t="shared" si="2"/>
        <v>42155</v>
      </c>
      <c r="C164" s="268"/>
      <c r="D164" s="268"/>
      <c r="E164" s="278">
        <v>0</v>
      </c>
      <c r="F164" s="278">
        <v>0</v>
      </c>
      <c r="G164" s="278">
        <v>0</v>
      </c>
      <c r="H164" s="278">
        <v>0</v>
      </c>
      <c r="I164" s="278"/>
      <c r="J164" s="278"/>
      <c r="K164" s="279">
        <v>0</v>
      </c>
      <c r="L164" s="279">
        <v>0</v>
      </c>
      <c r="M164" s="271">
        <v>90</v>
      </c>
      <c r="N164" s="270">
        <v>55</v>
      </c>
      <c r="O164" s="77"/>
      <c r="P164" s="77"/>
      <c r="Q164" s="77"/>
      <c r="R164" s="77"/>
    </row>
    <row r="165" spans="2:18" x14ac:dyDescent="0.2">
      <c r="B165" s="86">
        <f t="shared" si="2"/>
        <v>42156</v>
      </c>
      <c r="C165" s="268"/>
      <c r="D165" s="268"/>
      <c r="E165" s="278">
        <v>0</v>
      </c>
      <c r="F165" s="278">
        <v>0</v>
      </c>
      <c r="G165" s="278">
        <v>0</v>
      </c>
      <c r="H165" s="278">
        <v>0</v>
      </c>
      <c r="I165" s="278"/>
      <c r="J165" s="278"/>
      <c r="K165" s="279">
        <v>0</v>
      </c>
      <c r="L165" s="279">
        <v>0</v>
      </c>
      <c r="M165" s="271">
        <v>164</v>
      </c>
      <c r="N165" s="270">
        <v>119</v>
      </c>
      <c r="O165" s="77"/>
      <c r="P165" s="77"/>
      <c r="Q165" s="77"/>
      <c r="R165" s="77"/>
    </row>
    <row r="166" spans="2:18" x14ac:dyDescent="0.2">
      <c r="B166" s="86">
        <f t="shared" si="2"/>
        <v>42157</v>
      </c>
      <c r="C166" s="268"/>
      <c r="D166" s="268"/>
      <c r="E166" s="278">
        <v>0</v>
      </c>
      <c r="F166" s="278">
        <v>0</v>
      </c>
      <c r="G166" s="278">
        <v>0</v>
      </c>
      <c r="H166" s="278">
        <v>0</v>
      </c>
      <c r="I166" s="278"/>
      <c r="J166" s="278"/>
      <c r="K166" s="279">
        <v>0</v>
      </c>
      <c r="L166" s="279">
        <v>0</v>
      </c>
      <c r="M166" s="271">
        <v>222</v>
      </c>
      <c r="N166" s="270">
        <v>164</v>
      </c>
      <c r="O166" s="77"/>
      <c r="P166" s="77"/>
      <c r="Q166" s="77"/>
      <c r="R166" s="77"/>
    </row>
    <row r="167" spans="2:18" x14ac:dyDescent="0.2">
      <c r="B167" s="86">
        <f t="shared" si="2"/>
        <v>42158</v>
      </c>
      <c r="C167" s="268"/>
      <c r="D167" s="268"/>
      <c r="E167" s="278">
        <v>0</v>
      </c>
      <c r="F167" s="278">
        <v>0</v>
      </c>
      <c r="G167" s="278">
        <v>0</v>
      </c>
      <c r="H167" s="278">
        <v>0</v>
      </c>
      <c r="I167" s="278"/>
      <c r="J167" s="278"/>
      <c r="K167" s="279">
        <v>0</v>
      </c>
      <c r="L167" s="279">
        <v>0</v>
      </c>
      <c r="M167" s="271">
        <v>210</v>
      </c>
      <c r="N167" s="270">
        <v>142</v>
      </c>
      <c r="O167" s="77"/>
      <c r="P167" s="77"/>
      <c r="Q167" s="77"/>
      <c r="R167" s="77"/>
    </row>
    <row r="168" spans="2:18" x14ac:dyDescent="0.2">
      <c r="B168" s="86">
        <f t="shared" si="2"/>
        <v>42159</v>
      </c>
      <c r="C168" s="268"/>
      <c r="D168" s="268"/>
      <c r="E168" s="278">
        <v>0</v>
      </c>
      <c r="F168" s="278">
        <v>0</v>
      </c>
      <c r="G168" s="278">
        <v>0</v>
      </c>
      <c r="H168" s="278">
        <v>0</v>
      </c>
      <c r="I168" s="278"/>
      <c r="J168" s="278"/>
      <c r="K168" s="279">
        <v>0</v>
      </c>
      <c r="L168" s="279">
        <v>0</v>
      </c>
      <c r="M168" s="271">
        <v>206</v>
      </c>
      <c r="N168" s="270">
        <v>140</v>
      </c>
      <c r="O168" s="77"/>
      <c r="P168" s="77"/>
      <c r="Q168" s="77"/>
      <c r="R168" s="77"/>
    </row>
    <row r="169" spans="2:18" x14ac:dyDescent="0.2">
      <c r="B169" s="86">
        <f t="shared" si="2"/>
        <v>42160</v>
      </c>
      <c r="C169" s="268"/>
      <c r="D169" s="268"/>
      <c r="E169" s="278">
        <v>0</v>
      </c>
      <c r="F169" s="278">
        <v>0</v>
      </c>
      <c r="G169" s="278">
        <v>0</v>
      </c>
      <c r="H169" s="278">
        <v>0</v>
      </c>
      <c r="I169" s="278"/>
      <c r="J169" s="278"/>
      <c r="K169" s="279">
        <v>0</v>
      </c>
      <c r="L169" s="279">
        <v>0</v>
      </c>
      <c r="M169" s="271">
        <v>176</v>
      </c>
      <c r="N169" s="270">
        <v>143</v>
      </c>
      <c r="O169" s="77"/>
      <c r="P169" s="77"/>
      <c r="Q169" s="77"/>
      <c r="R169" s="77"/>
    </row>
    <row r="170" spans="2:18" x14ac:dyDescent="0.2">
      <c r="B170" s="86">
        <f t="shared" si="2"/>
        <v>42161</v>
      </c>
      <c r="C170" s="268"/>
      <c r="D170" s="268"/>
      <c r="E170" s="278">
        <v>8.5923737372086712E-3</v>
      </c>
      <c r="F170" s="278">
        <v>8.5923737372086712E-3</v>
      </c>
      <c r="G170" s="278">
        <v>0</v>
      </c>
      <c r="H170" s="278">
        <v>0</v>
      </c>
      <c r="I170" s="278"/>
      <c r="J170" s="278"/>
      <c r="K170" s="279">
        <v>8.1794055697116206E-3</v>
      </c>
      <c r="L170" s="279">
        <v>8.1794055697116206E-3</v>
      </c>
      <c r="M170" s="271">
        <v>76</v>
      </c>
      <c r="N170" s="270">
        <v>61</v>
      </c>
      <c r="O170" s="77"/>
      <c r="P170" s="77"/>
      <c r="Q170" s="77"/>
      <c r="R170" s="77"/>
    </row>
    <row r="171" spans="2:18" x14ac:dyDescent="0.2">
      <c r="B171" s="86">
        <f t="shared" si="2"/>
        <v>42162</v>
      </c>
      <c r="C171" s="268"/>
      <c r="D171" s="268"/>
      <c r="E171" s="278">
        <v>0</v>
      </c>
      <c r="F171" s="278">
        <v>0</v>
      </c>
      <c r="G171" s="278">
        <v>0</v>
      </c>
      <c r="H171" s="278">
        <v>0</v>
      </c>
      <c r="I171" s="278"/>
      <c r="J171" s="278"/>
      <c r="K171" s="279">
        <v>0</v>
      </c>
      <c r="L171" s="279">
        <v>0</v>
      </c>
      <c r="M171" s="271">
        <v>58</v>
      </c>
      <c r="N171" s="270">
        <v>44</v>
      </c>
      <c r="O171" s="77"/>
      <c r="P171" s="77"/>
      <c r="Q171" s="77"/>
      <c r="R171" s="77"/>
    </row>
    <row r="172" spans="2:18" x14ac:dyDescent="0.2">
      <c r="B172" s="86">
        <f t="shared" si="2"/>
        <v>42163</v>
      </c>
      <c r="C172" s="268"/>
      <c r="D172" s="268"/>
      <c r="E172" s="278">
        <v>0</v>
      </c>
      <c r="F172" s="278">
        <v>0</v>
      </c>
      <c r="G172" s="278">
        <v>0</v>
      </c>
      <c r="H172" s="278">
        <v>0</v>
      </c>
      <c r="I172" s="278"/>
      <c r="J172" s="278"/>
      <c r="K172" s="279">
        <v>0</v>
      </c>
      <c r="L172" s="279">
        <v>0</v>
      </c>
      <c r="M172" s="271">
        <v>44</v>
      </c>
      <c r="N172" s="270">
        <v>37</v>
      </c>
      <c r="O172" s="77"/>
      <c r="P172" s="77"/>
      <c r="Q172" s="77"/>
      <c r="R172" s="77"/>
    </row>
    <row r="173" spans="2:18" x14ac:dyDescent="0.2">
      <c r="B173" s="86">
        <f t="shared" si="2"/>
        <v>42164</v>
      </c>
      <c r="C173" s="268"/>
      <c r="D173" s="268"/>
      <c r="E173" s="278">
        <v>0</v>
      </c>
      <c r="F173" s="278">
        <v>0</v>
      </c>
      <c r="G173" s="278">
        <v>0</v>
      </c>
      <c r="H173" s="278">
        <v>0</v>
      </c>
      <c r="I173" s="278"/>
      <c r="J173" s="278"/>
      <c r="K173" s="279">
        <v>0</v>
      </c>
      <c r="L173" s="279">
        <v>0</v>
      </c>
      <c r="M173" s="271">
        <v>149</v>
      </c>
      <c r="N173" s="270">
        <v>96</v>
      </c>
      <c r="O173" s="77"/>
      <c r="P173" s="77"/>
      <c r="Q173" s="77"/>
      <c r="R173" s="77"/>
    </row>
    <row r="174" spans="2:18" x14ac:dyDescent="0.2">
      <c r="B174" s="86">
        <f t="shared" si="2"/>
        <v>42165</v>
      </c>
      <c r="C174" s="268"/>
      <c r="D174" s="268"/>
      <c r="E174" s="278">
        <v>0</v>
      </c>
      <c r="F174" s="278">
        <v>0</v>
      </c>
      <c r="G174" s="278">
        <v>0</v>
      </c>
      <c r="H174" s="278">
        <v>0</v>
      </c>
      <c r="I174" s="278"/>
      <c r="J174" s="278"/>
      <c r="K174" s="279">
        <v>0</v>
      </c>
      <c r="L174" s="279">
        <v>0</v>
      </c>
      <c r="M174" s="271">
        <v>278</v>
      </c>
      <c r="N174" s="270">
        <v>158</v>
      </c>
      <c r="O174" s="77"/>
      <c r="P174" s="77"/>
      <c r="Q174" s="77"/>
      <c r="R174" s="77"/>
    </row>
    <row r="175" spans="2:18" x14ac:dyDescent="0.2">
      <c r="B175" s="86">
        <f t="shared" si="2"/>
        <v>42166</v>
      </c>
      <c r="C175" s="268"/>
      <c r="D175" s="268"/>
      <c r="E175" s="278">
        <v>0</v>
      </c>
      <c r="F175" s="278">
        <v>0</v>
      </c>
      <c r="G175" s="278">
        <v>0</v>
      </c>
      <c r="H175" s="278">
        <v>0</v>
      </c>
      <c r="I175" s="278"/>
      <c r="J175" s="278"/>
      <c r="K175" s="279">
        <v>0</v>
      </c>
      <c r="L175" s="279">
        <v>0</v>
      </c>
      <c r="M175" s="271">
        <v>198</v>
      </c>
      <c r="N175" s="270">
        <v>133</v>
      </c>
      <c r="O175" s="77"/>
      <c r="P175" s="77"/>
      <c r="Q175" s="77"/>
      <c r="R175" s="77"/>
    </row>
    <row r="176" spans="2:18" x14ac:dyDescent="0.2">
      <c r="B176" s="86">
        <f t="shared" si="2"/>
        <v>42167</v>
      </c>
      <c r="C176" s="268"/>
      <c r="D176" s="268"/>
      <c r="E176" s="278">
        <v>0</v>
      </c>
      <c r="F176" s="278">
        <v>0</v>
      </c>
      <c r="G176" s="278">
        <v>0</v>
      </c>
      <c r="H176" s="278">
        <v>0</v>
      </c>
      <c r="I176" s="278"/>
      <c r="J176" s="278"/>
      <c r="K176" s="279">
        <v>0</v>
      </c>
      <c r="L176" s="279">
        <v>0</v>
      </c>
      <c r="M176" s="271">
        <v>128</v>
      </c>
      <c r="N176" s="270">
        <v>71</v>
      </c>
      <c r="O176" s="77"/>
      <c r="P176" s="77"/>
      <c r="Q176" s="77"/>
      <c r="R176" s="77"/>
    </row>
    <row r="177" spans="2:18" x14ac:dyDescent="0.2">
      <c r="B177" s="86">
        <f t="shared" si="2"/>
        <v>42168</v>
      </c>
      <c r="C177" s="268"/>
      <c r="D177" s="268"/>
      <c r="E177" s="278">
        <v>0</v>
      </c>
      <c r="F177" s="278">
        <v>0</v>
      </c>
      <c r="G177" s="278">
        <v>0</v>
      </c>
      <c r="H177" s="278">
        <v>0</v>
      </c>
      <c r="I177" s="278"/>
      <c r="J177" s="278"/>
      <c r="K177" s="279">
        <v>0</v>
      </c>
      <c r="L177" s="279">
        <v>0</v>
      </c>
      <c r="M177" s="271">
        <v>130</v>
      </c>
      <c r="N177" s="270">
        <v>78</v>
      </c>
      <c r="O177" s="77"/>
      <c r="P177" s="77"/>
      <c r="Q177" s="77"/>
      <c r="R177" s="77"/>
    </row>
    <row r="178" spans="2:18" x14ac:dyDescent="0.2">
      <c r="B178" s="86">
        <f t="shared" si="2"/>
        <v>42169</v>
      </c>
      <c r="C178" s="268"/>
      <c r="D178" s="268"/>
      <c r="E178" s="278">
        <v>0</v>
      </c>
      <c r="F178" s="278">
        <v>0</v>
      </c>
      <c r="G178" s="278">
        <v>2.0520455722423614E-2</v>
      </c>
      <c r="H178" s="278">
        <v>2.0520455722423614E-2</v>
      </c>
      <c r="I178" s="278"/>
      <c r="J178" s="278"/>
      <c r="K178" s="279">
        <v>9.8625772750041227E-4</v>
      </c>
      <c r="L178" s="279">
        <v>9.8625772750041227E-4</v>
      </c>
      <c r="M178" s="271">
        <v>41</v>
      </c>
      <c r="N178" s="270">
        <v>38</v>
      </c>
      <c r="O178" s="77"/>
      <c r="P178" s="77"/>
      <c r="Q178" s="77"/>
      <c r="R178" s="77"/>
    </row>
    <row r="179" spans="2:18" x14ac:dyDescent="0.2">
      <c r="B179" s="86">
        <f t="shared" si="2"/>
        <v>42170</v>
      </c>
      <c r="C179" s="268"/>
      <c r="D179" s="268"/>
      <c r="E179" s="278">
        <v>0</v>
      </c>
      <c r="F179" s="278">
        <v>0</v>
      </c>
      <c r="G179" s="278">
        <v>0</v>
      </c>
      <c r="H179" s="278">
        <v>0</v>
      </c>
      <c r="I179" s="278"/>
      <c r="J179" s="278"/>
      <c r="K179" s="279">
        <v>0</v>
      </c>
      <c r="L179" s="279">
        <v>0</v>
      </c>
      <c r="M179" s="271">
        <v>181</v>
      </c>
      <c r="N179" s="270">
        <v>109</v>
      </c>
      <c r="O179" s="77"/>
      <c r="P179" s="77"/>
      <c r="Q179" s="77"/>
      <c r="R179" s="77"/>
    </row>
    <row r="180" spans="2:18" x14ac:dyDescent="0.2">
      <c r="B180" s="86">
        <f t="shared" si="2"/>
        <v>42171</v>
      </c>
      <c r="C180" s="268"/>
      <c r="D180" s="268"/>
      <c r="E180" s="278">
        <v>0</v>
      </c>
      <c r="F180" s="278">
        <v>0</v>
      </c>
      <c r="G180" s="278">
        <v>0</v>
      </c>
      <c r="H180" s="278">
        <v>0</v>
      </c>
      <c r="I180" s="278"/>
      <c r="J180" s="278"/>
      <c r="K180" s="279">
        <v>0</v>
      </c>
      <c r="L180" s="279">
        <v>0</v>
      </c>
      <c r="M180" s="271">
        <v>147</v>
      </c>
      <c r="N180" s="270">
        <v>122</v>
      </c>
      <c r="O180" s="77"/>
      <c r="P180" s="77"/>
      <c r="Q180" s="77"/>
      <c r="R180" s="77"/>
    </row>
    <row r="181" spans="2:18" x14ac:dyDescent="0.2">
      <c r="B181" s="86">
        <f t="shared" si="2"/>
        <v>42172</v>
      </c>
      <c r="C181" s="268"/>
      <c r="D181" s="268"/>
      <c r="E181" s="278">
        <v>0</v>
      </c>
      <c r="F181" s="278">
        <v>0</v>
      </c>
      <c r="G181" s="278">
        <v>0</v>
      </c>
      <c r="H181" s="278">
        <v>0</v>
      </c>
      <c r="I181" s="278"/>
      <c r="J181" s="278"/>
      <c r="K181" s="279">
        <v>0</v>
      </c>
      <c r="L181" s="279">
        <v>0</v>
      </c>
      <c r="M181" s="271">
        <v>202</v>
      </c>
      <c r="N181" s="270">
        <v>119</v>
      </c>
      <c r="O181" s="77"/>
      <c r="P181" s="77"/>
      <c r="Q181" s="77"/>
      <c r="R181" s="77"/>
    </row>
    <row r="182" spans="2:18" x14ac:dyDescent="0.2">
      <c r="B182" s="86">
        <f t="shared" si="2"/>
        <v>42173</v>
      </c>
      <c r="C182" s="268"/>
      <c r="D182" s="268"/>
      <c r="E182" s="278">
        <v>0</v>
      </c>
      <c r="F182" s="278">
        <v>0</v>
      </c>
      <c r="G182" s="278">
        <v>0</v>
      </c>
      <c r="H182" s="278">
        <v>0</v>
      </c>
      <c r="I182" s="278"/>
      <c r="J182" s="278"/>
      <c r="K182" s="279">
        <v>0</v>
      </c>
      <c r="L182" s="279">
        <v>0</v>
      </c>
      <c r="M182" s="271">
        <v>136</v>
      </c>
      <c r="N182" s="270">
        <v>104</v>
      </c>
      <c r="O182" s="77"/>
      <c r="P182" s="77"/>
      <c r="Q182" s="77"/>
      <c r="R182" s="77"/>
    </row>
    <row r="183" spans="2:18" x14ac:dyDescent="0.2">
      <c r="B183" s="86">
        <f t="shared" si="2"/>
        <v>42174</v>
      </c>
      <c r="C183" s="268"/>
      <c r="D183" s="268"/>
      <c r="E183" s="278">
        <v>0</v>
      </c>
      <c r="F183" s="278">
        <v>0</v>
      </c>
      <c r="G183" s="278">
        <v>0</v>
      </c>
      <c r="H183" s="278">
        <v>0</v>
      </c>
      <c r="I183" s="278"/>
      <c r="J183" s="278"/>
      <c r="K183" s="279">
        <v>0</v>
      </c>
      <c r="L183" s="279">
        <v>0</v>
      </c>
      <c r="M183" s="271">
        <v>126</v>
      </c>
      <c r="N183" s="270">
        <v>79</v>
      </c>
      <c r="O183" s="77"/>
      <c r="P183" s="77"/>
      <c r="Q183" s="77"/>
      <c r="R183" s="77"/>
    </row>
    <row r="184" spans="2:18" x14ac:dyDescent="0.2">
      <c r="B184" s="86">
        <f t="shared" si="2"/>
        <v>42175</v>
      </c>
      <c r="C184" s="268"/>
      <c r="D184" s="268"/>
      <c r="E184" s="278">
        <v>0</v>
      </c>
      <c r="F184" s="278">
        <v>0</v>
      </c>
      <c r="G184" s="278">
        <v>0</v>
      </c>
      <c r="H184" s="278">
        <v>0</v>
      </c>
      <c r="I184" s="278"/>
      <c r="J184" s="278"/>
      <c r="K184" s="279">
        <v>0</v>
      </c>
      <c r="L184" s="279">
        <v>0</v>
      </c>
      <c r="M184" s="271">
        <v>115</v>
      </c>
      <c r="N184" s="270">
        <v>95</v>
      </c>
      <c r="O184" s="77"/>
      <c r="P184" s="77"/>
      <c r="Q184" s="77"/>
      <c r="R184" s="77"/>
    </row>
    <row r="185" spans="2:18" x14ac:dyDescent="0.2">
      <c r="B185" s="86">
        <f t="shared" si="2"/>
        <v>42176</v>
      </c>
      <c r="C185" s="268"/>
      <c r="D185" s="268"/>
      <c r="E185" s="278">
        <v>0</v>
      </c>
      <c r="F185" s="278">
        <v>0</v>
      </c>
      <c r="G185" s="278">
        <v>0</v>
      </c>
      <c r="H185" s="278">
        <v>0</v>
      </c>
      <c r="I185" s="278"/>
      <c r="J185" s="278"/>
      <c r="K185" s="279">
        <v>0</v>
      </c>
      <c r="L185" s="279">
        <v>0</v>
      </c>
      <c r="M185" s="271">
        <v>82</v>
      </c>
      <c r="N185" s="270">
        <v>50</v>
      </c>
      <c r="O185" s="77"/>
      <c r="P185" s="77"/>
      <c r="Q185" s="77"/>
      <c r="R185" s="77"/>
    </row>
    <row r="186" spans="2:18" x14ac:dyDescent="0.2">
      <c r="B186" s="86">
        <f t="shared" si="2"/>
        <v>42177</v>
      </c>
      <c r="C186" s="268"/>
      <c r="D186" s="268"/>
      <c r="E186" s="278">
        <v>9.4650111612614354E-3</v>
      </c>
      <c r="F186" s="278">
        <v>9.4650111612614354E-3</v>
      </c>
      <c r="G186" s="278">
        <v>0</v>
      </c>
      <c r="H186" s="278">
        <v>0</v>
      </c>
      <c r="I186" s="278"/>
      <c r="J186" s="278"/>
      <c r="K186" s="279">
        <v>9.0101021414548694E-3</v>
      </c>
      <c r="L186" s="279">
        <v>9.0101021414548694E-3</v>
      </c>
      <c r="M186" s="271">
        <v>265</v>
      </c>
      <c r="N186" s="270">
        <v>135</v>
      </c>
      <c r="O186" s="77"/>
      <c r="P186" s="77"/>
      <c r="Q186" s="77"/>
      <c r="R186" s="77"/>
    </row>
    <row r="187" spans="2:18" x14ac:dyDescent="0.2">
      <c r="B187" s="86">
        <f t="shared" si="2"/>
        <v>42178</v>
      </c>
      <c r="C187" s="268"/>
      <c r="D187" s="268"/>
      <c r="E187" s="278">
        <v>8.1250061280717985E-3</v>
      </c>
      <c r="F187" s="278">
        <v>8.1250061280717985E-3</v>
      </c>
      <c r="G187" s="278">
        <v>0</v>
      </c>
      <c r="H187" s="278">
        <v>0</v>
      </c>
      <c r="I187" s="278"/>
      <c r="J187" s="278"/>
      <c r="K187" s="279">
        <v>7.7345006642461347E-3</v>
      </c>
      <c r="L187" s="279">
        <v>7.7345006642461347E-3</v>
      </c>
      <c r="M187" s="271">
        <v>181</v>
      </c>
      <c r="N187" s="270">
        <v>106</v>
      </c>
      <c r="O187" s="77"/>
      <c r="P187" s="77"/>
      <c r="Q187" s="77"/>
      <c r="R187" s="77"/>
    </row>
    <row r="188" spans="2:18" x14ac:dyDescent="0.2">
      <c r="B188" s="86">
        <f t="shared" si="2"/>
        <v>42179</v>
      </c>
      <c r="C188" s="268"/>
      <c r="D188" s="268"/>
      <c r="E188" s="278">
        <v>0</v>
      </c>
      <c r="F188" s="278">
        <v>0</v>
      </c>
      <c r="G188" s="278">
        <v>0</v>
      </c>
      <c r="H188" s="278">
        <v>0</v>
      </c>
      <c r="I188" s="278"/>
      <c r="J188" s="278"/>
      <c r="K188" s="279">
        <v>0</v>
      </c>
      <c r="L188" s="279">
        <v>0</v>
      </c>
      <c r="M188" s="271">
        <v>135</v>
      </c>
      <c r="N188" s="270">
        <v>115</v>
      </c>
      <c r="O188" s="77"/>
      <c r="P188" s="77"/>
      <c r="Q188" s="77"/>
      <c r="R188" s="77"/>
    </row>
    <row r="189" spans="2:18" x14ac:dyDescent="0.2">
      <c r="B189" s="86">
        <f t="shared" si="2"/>
        <v>42180</v>
      </c>
      <c r="C189" s="268"/>
      <c r="D189" s="268"/>
      <c r="E189" s="278">
        <v>0</v>
      </c>
      <c r="F189" s="278">
        <v>0</v>
      </c>
      <c r="G189" s="278">
        <v>0</v>
      </c>
      <c r="H189" s="278">
        <v>0</v>
      </c>
      <c r="I189" s="278"/>
      <c r="J189" s="278"/>
      <c r="K189" s="279">
        <v>0</v>
      </c>
      <c r="L189" s="279">
        <v>0</v>
      </c>
      <c r="M189" s="271">
        <v>109</v>
      </c>
      <c r="N189" s="270">
        <v>99</v>
      </c>
      <c r="O189" s="77"/>
      <c r="P189" s="77"/>
      <c r="Q189" s="77"/>
      <c r="R189" s="77"/>
    </row>
    <row r="190" spans="2:18" x14ac:dyDescent="0.2">
      <c r="B190" s="86">
        <f t="shared" si="2"/>
        <v>42181</v>
      </c>
      <c r="C190" s="268"/>
      <c r="D190" s="268"/>
      <c r="E190" s="278">
        <v>0</v>
      </c>
      <c r="F190" s="278">
        <v>0</v>
      </c>
      <c r="G190" s="278">
        <v>0</v>
      </c>
      <c r="H190" s="278">
        <v>0</v>
      </c>
      <c r="I190" s="278"/>
      <c r="J190" s="278"/>
      <c r="K190" s="279">
        <v>0</v>
      </c>
      <c r="L190" s="279">
        <v>0</v>
      </c>
      <c r="M190" s="271">
        <v>97</v>
      </c>
      <c r="N190" s="270">
        <v>80</v>
      </c>
      <c r="O190" s="77"/>
      <c r="P190" s="77"/>
      <c r="Q190" s="77"/>
      <c r="R190" s="77"/>
    </row>
    <row r="191" spans="2:18" x14ac:dyDescent="0.2">
      <c r="B191" s="86">
        <f t="shared" si="2"/>
        <v>42182</v>
      </c>
      <c r="C191" s="268"/>
      <c r="D191" s="268"/>
      <c r="E191" s="278">
        <v>0</v>
      </c>
      <c r="F191" s="278">
        <v>0</v>
      </c>
      <c r="G191" s="278">
        <v>0</v>
      </c>
      <c r="H191" s="278">
        <v>0</v>
      </c>
      <c r="I191" s="278"/>
      <c r="J191" s="278"/>
      <c r="K191" s="279">
        <v>0</v>
      </c>
      <c r="L191" s="279">
        <v>0</v>
      </c>
      <c r="M191" s="271">
        <v>77</v>
      </c>
      <c r="N191" s="270">
        <v>65</v>
      </c>
      <c r="O191" s="77"/>
      <c r="P191" s="77"/>
      <c r="Q191" s="77"/>
      <c r="R191" s="77"/>
    </row>
    <row r="192" spans="2:18" x14ac:dyDescent="0.2">
      <c r="B192" s="86">
        <f t="shared" si="2"/>
        <v>42183</v>
      </c>
      <c r="C192" s="268"/>
      <c r="D192" s="268"/>
      <c r="E192" s="278">
        <v>0</v>
      </c>
      <c r="F192" s="278">
        <v>0</v>
      </c>
      <c r="G192" s="278">
        <v>0</v>
      </c>
      <c r="H192" s="278">
        <v>0</v>
      </c>
      <c r="I192" s="278"/>
      <c r="J192" s="278"/>
      <c r="K192" s="279">
        <v>0</v>
      </c>
      <c r="L192" s="279">
        <v>0</v>
      </c>
      <c r="M192" s="271">
        <v>45</v>
      </c>
      <c r="N192" s="270">
        <v>29</v>
      </c>
      <c r="O192" s="77"/>
      <c r="P192" s="77"/>
      <c r="Q192" s="77"/>
      <c r="R192" s="77"/>
    </row>
    <row r="193" spans="2:18" x14ac:dyDescent="0.2">
      <c r="B193" s="86">
        <f t="shared" si="2"/>
        <v>42184</v>
      </c>
      <c r="C193" s="268"/>
      <c r="D193" s="268"/>
      <c r="E193" s="278">
        <v>0</v>
      </c>
      <c r="F193" s="278">
        <v>0</v>
      </c>
      <c r="G193" s="278">
        <v>0</v>
      </c>
      <c r="H193" s="278">
        <v>0</v>
      </c>
      <c r="I193" s="278"/>
      <c r="J193" s="278"/>
      <c r="K193" s="279">
        <v>0</v>
      </c>
      <c r="L193" s="279">
        <v>0</v>
      </c>
      <c r="M193" s="271">
        <v>127</v>
      </c>
      <c r="N193" s="270">
        <v>82</v>
      </c>
      <c r="O193" s="77"/>
      <c r="P193" s="77"/>
      <c r="Q193" s="77"/>
      <c r="R193" s="77"/>
    </row>
    <row r="194" spans="2:18" x14ac:dyDescent="0.2">
      <c r="B194" s="86">
        <f t="shared" si="2"/>
        <v>42185</v>
      </c>
      <c r="C194" s="268"/>
      <c r="D194" s="268"/>
      <c r="E194" s="278">
        <v>0</v>
      </c>
      <c r="F194" s="278">
        <v>0</v>
      </c>
      <c r="G194" s="278">
        <v>0</v>
      </c>
      <c r="H194" s="278">
        <v>0</v>
      </c>
      <c r="I194" s="278"/>
      <c r="J194" s="278"/>
      <c r="K194" s="279">
        <v>0</v>
      </c>
      <c r="L194" s="279">
        <v>0</v>
      </c>
      <c r="M194" s="271">
        <v>116</v>
      </c>
      <c r="N194" s="270">
        <v>88</v>
      </c>
      <c r="O194" s="77"/>
      <c r="P194" s="77"/>
      <c r="Q194" s="77"/>
      <c r="R194" s="77"/>
    </row>
    <row r="195" spans="2:18" x14ac:dyDescent="0.2">
      <c r="B195" s="86">
        <f t="shared" si="2"/>
        <v>42186</v>
      </c>
      <c r="C195" s="268"/>
      <c r="D195" s="268"/>
      <c r="E195" s="278">
        <v>0</v>
      </c>
      <c r="F195" s="278">
        <v>0</v>
      </c>
      <c r="G195" s="278">
        <v>0</v>
      </c>
      <c r="H195" s="278">
        <v>0</v>
      </c>
      <c r="I195" s="278"/>
      <c r="J195" s="278"/>
      <c r="K195" s="279">
        <v>0</v>
      </c>
      <c r="L195" s="279">
        <v>0</v>
      </c>
      <c r="M195" s="271">
        <v>145</v>
      </c>
      <c r="N195" s="270">
        <v>118</v>
      </c>
      <c r="O195" s="77"/>
      <c r="P195" s="77"/>
      <c r="Q195" s="77"/>
      <c r="R195" s="77"/>
    </row>
    <row r="196" spans="2:18" x14ac:dyDescent="0.2">
      <c r="B196" s="86">
        <f t="shared" si="2"/>
        <v>42187</v>
      </c>
      <c r="C196" s="268"/>
      <c r="D196" s="268"/>
      <c r="E196" s="278">
        <v>0</v>
      </c>
      <c r="F196" s="278">
        <v>0</v>
      </c>
      <c r="G196" s="278">
        <v>0</v>
      </c>
      <c r="H196" s="278">
        <v>0</v>
      </c>
      <c r="I196" s="278"/>
      <c r="J196" s="278"/>
      <c r="K196" s="279">
        <v>0</v>
      </c>
      <c r="L196" s="279">
        <v>0</v>
      </c>
      <c r="M196" s="271">
        <v>158</v>
      </c>
      <c r="N196" s="270">
        <v>117</v>
      </c>
      <c r="O196" s="77"/>
      <c r="P196" s="77"/>
      <c r="Q196" s="77"/>
      <c r="R196" s="77"/>
    </row>
    <row r="197" spans="2:18" x14ac:dyDescent="0.2">
      <c r="B197" s="86">
        <f t="shared" si="2"/>
        <v>42188</v>
      </c>
      <c r="C197" s="268"/>
      <c r="D197" s="268"/>
      <c r="E197" s="278">
        <v>0</v>
      </c>
      <c r="F197" s="278">
        <v>0</v>
      </c>
      <c r="G197" s="278">
        <v>0</v>
      </c>
      <c r="H197" s="278">
        <v>0</v>
      </c>
      <c r="I197" s="278"/>
      <c r="J197" s="278"/>
      <c r="K197" s="279">
        <v>0</v>
      </c>
      <c r="L197" s="279">
        <v>0</v>
      </c>
      <c r="M197" s="271">
        <v>291</v>
      </c>
      <c r="N197" s="270">
        <v>138</v>
      </c>
      <c r="O197" s="77"/>
      <c r="P197" s="77"/>
      <c r="Q197" s="77"/>
      <c r="R197" s="77"/>
    </row>
    <row r="198" spans="2:18" x14ac:dyDescent="0.2">
      <c r="B198" s="86">
        <f t="shared" si="2"/>
        <v>42189</v>
      </c>
      <c r="C198" s="268"/>
      <c r="D198" s="268"/>
      <c r="E198" s="278">
        <v>0</v>
      </c>
      <c r="F198" s="278">
        <v>0</v>
      </c>
      <c r="G198" s="278">
        <v>0</v>
      </c>
      <c r="H198" s="278">
        <v>0</v>
      </c>
      <c r="I198" s="278"/>
      <c r="J198" s="278"/>
      <c r="K198" s="279">
        <v>0</v>
      </c>
      <c r="L198" s="279">
        <v>0</v>
      </c>
      <c r="M198" s="271">
        <v>294</v>
      </c>
      <c r="N198" s="270">
        <v>92</v>
      </c>
      <c r="O198" s="77"/>
      <c r="P198" s="77"/>
      <c r="Q198" s="77"/>
      <c r="R198" s="77"/>
    </row>
    <row r="199" spans="2:18" x14ac:dyDescent="0.2">
      <c r="B199" s="86">
        <f t="shared" si="2"/>
        <v>42190</v>
      </c>
      <c r="C199" s="268"/>
      <c r="D199" s="268"/>
      <c r="E199" s="278">
        <v>0</v>
      </c>
      <c r="F199" s="278">
        <v>0</v>
      </c>
      <c r="G199" s="278">
        <v>0</v>
      </c>
      <c r="H199" s="278">
        <v>0</v>
      </c>
      <c r="I199" s="278"/>
      <c r="J199" s="278"/>
      <c r="K199" s="279">
        <v>0</v>
      </c>
      <c r="L199" s="279">
        <v>0</v>
      </c>
      <c r="M199" s="271">
        <v>48</v>
      </c>
      <c r="N199" s="270">
        <v>46</v>
      </c>
      <c r="O199" s="77"/>
      <c r="P199" s="77"/>
      <c r="Q199" s="77"/>
      <c r="R199" s="77"/>
    </row>
    <row r="200" spans="2:18" x14ac:dyDescent="0.2">
      <c r="B200" s="86">
        <f t="shared" si="2"/>
        <v>42191</v>
      </c>
      <c r="C200" s="268"/>
      <c r="D200" s="268"/>
      <c r="E200" s="278">
        <v>0</v>
      </c>
      <c r="F200" s="278">
        <v>0</v>
      </c>
      <c r="G200" s="278">
        <v>0</v>
      </c>
      <c r="H200" s="278">
        <v>0</v>
      </c>
      <c r="I200" s="278"/>
      <c r="J200" s="278"/>
      <c r="K200" s="279">
        <v>0</v>
      </c>
      <c r="L200" s="279">
        <v>0</v>
      </c>
      <c r="M200" s="271">
        <v>184</v>
      </c>
      <c r="N200" s="270">
        <v>97</v>
      </c>
      <c r="O200" s="77"/>
      <c r="P200" s="77"/>
      <c r="Q200" s="77"/>
      <c r="R200" s="77"/>
    </row>
    <row r="201" spans="2:18" x14ac:dyDescent="0.2">
      <c r="B201" s="86">
        <f t="shared" si="2"/>
        <v>42192</v>
      </c>
      <c r="C201" s="268"/>
      <c r="D201" s="268"/>
      <c r="E201" s="278">
        <v>0</v>
      </c>
      <c r="F201" s="278">
        <v>0</v>
      </c>
      <c r="G201" s="278">
        <v>0</v>
      </c>
      <c r="H201" s="278">
        <v>0</v>
      </c>
      <c r="I201" s="278"/>
      <c r="J201" s="278"/>
      <c r="K201" s="279">
        <v>0</v>
      </c>
      <c r="L201" s="279">
        <v>0</v>
      </c>
      <c r="M201" s="271">
        <v>158</v>
      </c>
      <c r="N201" s="270">
        <v>102</v>
      </c>
      <c r="O201" s="77"/>
      <c r="P201" s="77"/>
      <c r="Q201" s="77"/>
      <c r="R201" s="77"/>
    </row>
    <row r="202" spans="2:18" x14ac:dyDescent="0.2">
      <c r="B202" s="86">
        <f t="shared" si="2"/>
        <v>42193</v>
      </c>
      <c r="C202" s="268"/>
      <c r="D202" s="268"/>
      <c r="E202" s="278">
        <v>0</v>
      </c>
      <c r="F202" s="278">
        <v>0</v>
      </c>
      <c r="G202" s="278">
        <v>0</v>
      </c>
      <c r="H202" s="278">
        <v>0</v>
      </c>
      <c r="I202" s="278"/>
      <c r="J202" s="278"/>
      <c r="K202" s="279">
        <v>0</v>
      </c>
      <c r="L202" s="279">
        <v>0</v>
      </c>
      <c r="M202" s="271">
        <v>128</v>
      </c>
      <c r="N202" s="270">
        <v>95</v>
      </c>
      <c r="O202" s="77"/>
      <c r="P202" s="77"/>
      <c r="Q202" s="77"/>
      <c r="R202" s="77"/>
    </row>
    <row r="203" spans="2:18" x14ac:dyDescent="0.2">
      <c r="B203" s="86">
        <f t="shared" si="2"/>
        <v>42194</v>
      </c>
      <c r="C203" s="268"/>
      <c r="D203" s="268"/>
      <c r="E203" s="278">
        <v>0</v>
      </c>
      <c r="F203" s="278">
        <v>0</v>
      </c>
      <c r="G203" s="278">
        <v>0</v>
      </c>
      <c r="H203" s="278">
        <v>0</v>
      </c>
      <c r="I203" s="278"/>
      <c r="J203" s="278"/>
      <c r="K203" s="279">
        <v>0</v>
      </c>
      <c r="L203" s="279">
        <v>0</v>
      </c>
      <c r="M203" s="271">
        <v>124</v>
      </c>
      <c r="N203" s="270">
        <v>71</v>
      </c>
      <c r="O203" s="77"/>
      <c r="P203" s="77"/>
      <c r="Q203" s="77"/>
      <c r="R203" s="77"/>
    </row>
    <row r="204" spans="2:18" x14ac:dyDescent="0.2">
      <c r="B204" s="86">
        <f t="shared" si="2"/>
        <v>42195</v>
      </c>
      <c r="C204" s="268"/>
      <c r="D204" s="268"/>
      <c r="E204" s="278">
        <v>0</v>
      </c>
      <c r="F204" s="278">
        <v>0</v>
      </c>
      <c r="G204" s="278">
        <v>0</v>
      </c>
      <c r="H204" s="278">
        <v>0</v>
      </c>
      <c r="I204" s="278"/>
      <c r="J204" s="278"/>
      <c r="K204" s="279">
        <v>0</v>
      </c>
      <c r="L204" s="279">
        <v>0</v>
      </c>
      <c r="M204" s="271">
        <v>204</v>
      </c>
      <c r="N204" s="270">
        <v>143</v>
      </c>
      <c r="O204" s="77"/>
      <c r="P204" s="77"/>
      <c r="Q204" s="77"/>
      <c r="R204" s="77"/>
    </row>
    <row r="205" spans="2:18" x14ac:dyDescent="0.2">
      <c r="B205" s="86">
        <f t="shared" si="2"/>
        <v>42196</v>
      </c>
      <c r="C205" s="268"/>
      <c r="D205" s="268"/>
      <c r="E205" s="278">
        <v>0</v>
      </c>
      <c r="F205" s="278">
        <v>0</v>
      </c>
      <c r="G205" s="278">
        <v>0</v>
      </c>
      <c r="H205" s="278">
        <v>0</v>
      </c>
      <c r="I205" s="278"/>
      <c r="J205" s="278"/>
      <c r="K205" s="279">
        <v>0</v>
      </c>
      <c r="L205" s="279">
        <v>0</v>
      </c>
      <c r="M205" s="271">
        <v>84</v>
      </c>
      <c r="N205" s="270">
        <v>68</v>
      </c>
      <c r="O205" s="77"/>
      <c r="P205" s="77"/>
      <c r="Q205" s="77"/>
      <c r="R205" s="77"/>
    </row>
    <row r="206" spans="2:18" x14ac:dyDescent="0.2">
      <c r="B206" s="86">
        <f t="shared" si="2"/>
        <v>42197</v>
      </c>
      <c r="C206" s="268"/>
      <c r="D206" s="268"/>
      <c r="E206" s="278">
        <v>0</v>
      </c>
      <c r="F206" s="278">
        <v>0</v>
      </c>
      <c r="G206" s="278">
        <v>0</v>
      </c>
      <c r="H206" s="278">
        <v>0</v>
      </c>
      <c r="I206" s="278"/>
      <c r="J206" s="278"/>
      <c r="K206" s="279">
        <v>0</v>
      </c>
      <c r="L206" s="279">
        <v>0</v>
      </c>
      <c r="M206" s="271">
        <v>176</v>
      </c>
      <c r="N206" s="270">
        <v>112</v>
      </c>
      <c r="O206" s="77"/>
      <c r="P206" s="77"/>
      <c r="Q206" s="77"/>
      <c r="R206" s="77"/>
    </row>
    <row r="207" spans="2:18" x14ac:dyDescent="0.2">
      <c r="B207" s="86">
        <f t="shared" ref="B207:B270" si="3">B206+1</f>
        <v>42198</v>
      </c>
      <c r="C207" s="268"/>
      <c r="D207" s="268"/>
      <c r="E207" s="278">
        <v>0</v>
      </c>
      <c r="F207" s="278">
        <v>0</v>
      </c>
      <c r="G207" s="278">
        <v>0</v>
      </c>
      <c r="H207" s="278">
        <v>0</v>
      </c>
      <c r="I207" s="278"/>
      <c r="J207" s="278"/>
      <c r="K207" s="279">
        <v>0</v>
      </c>
      <c r="L207" s="279">
        <v>0</v>
      </c>
      <c r="M207" s="271">
        <v>204</v>
      </c>
      <c r="N207" s="270">
        <v>104</v>
      </c>
      <c r="O207" s="77"/>
      <c r="P207" s="77"/>
      <c r="Q207" s="77"/>
      <c r="R207" s="77"/>
    </row>
    <row r="208" spans="2:18" x14ac:dyDescent="0.2">
      <c r="B208" s="86">
        <f t="shared" si="3"/>
        <v>42199</v>
      </c>
      <c r="C208" s="268"/>
      <c r="D208" s="268"/>
      <c r="E208" s="278">
        <v>0</v>
      </c>
      <c r="F208" s="278">
        <v>0</v>
      </c>
      <c r="G208" s="278">
        <v>0</v>
      </c>
      <c r="H208" s="278">
        <v>0</v>
      </c>
      <c r="I208" s="278"/>
      <c r="J208" s="278"/>
      <c r="K208" s="279">
        <v>0</v>
      </c>
      <c r="L208" s="279">
        <v>0</v>
      </c>
      <c r="M208" s="271">
        <v>183</v>
      </c>
      <c r="N208" s="270">
        <v>128</v>
      </c>
      <c r="O208" s="77"/>
      <c r="P208" s="77"/>
      <c r="Q208" s="77"/>
      <c r="R208" s="77"/>
    </row>
    <row r="209" spans="2:18" x14ac:dyDescent="0.2">
      <c r="B209" s="86">
        <f t="shared" si="3"/>
        <v>42200</v>
      </c>
      <c r="C209" s="268"/>
      <c r="D209" s="268"/>
      <c r="E209" s="278">
        <v>0</v>
      </c>
      <c r="F209" s="278">
        <v>0</v>
      </c>
      <c r="G209" s="278">
        <v>0</v>
      </c>
      <c r="H209" s="278">
        <v>0</v>
      </c>
      <c r="I209" s="278"/>
      <c r="J209" s="278"/>
      <c r="K209" s="279">
        <v>0</v>
      </c>
      <c r="L209" s="279">
        <v>0</v>
      </c>
      <c r="M209" s="271">
        <v>213</v>
      </c>
      <c r="N209" s="270">
        <v>110</v>
      </c>
      <c r="O209" s="77"/>
      <c r="P209" s="77"/>
      <c r="Q209" s="77"/>
      <c r="R209" s="77"/>
    </row>
    <row r="210" spans="2:18" x14ac:dyDescent="0.2">
      <c r="B210" s="86">
        <f t="shared" si="3"/>
        <v>42201</v>
      </c>
      <c r="C210" s="268"/>
      <c r="D210" s="268"/>
      <c r="E210" s="278">
        <v>5.7848997774284324E-4</v>
      </c>
      <c r="F210" s="278">
        <v>5.7848997774284324E-4</v>
      </c>
      <c r="G210" s="278">
        <v>0</v>
      </c>
      <c r="H210" s="278">
        <v>0</v>
      </c>
      <c r="I210" s="278"/>
      <c r="J210" s="278"/>
      <c r="K210" s="279">
        <v>5.5068649138035632E-4</v>
      </c>
      <c r="L210" s="279">
        <v>5.5068649138035632E-4</v>
      </c>
      <c r="M210" s="271">
        <v>204</v>
      </c>
      <c r="N210" s="270">
        <v>112</v>
      </c>
      <c r="O210" s="77"/>
      <c r="P210" s="77"/>
      <c r="Q210" s="77"/>
      <c r="R210" s="77"/>
    </row>
    <row r="211" spans="2:18" x14ac:dyDescent="0.2">
      <c r="B211" s="86">
        <f t="shared" si="3"/>
        <v>42202</v>
      </c>
      <c r="C211" s="268"/>
      <c r="D211" s="268"/>
      <c r="E211" s="278">
        <v>0</v>
      </c>
      <c r="F211" s="278">
        <v>0</v>
      </c>
      <c r="G211" s="278">
        <v>0</v>
      </c>
      <c r="H211" s="278">
        <v>0</v>
      </c>
      <c r="I211" s="278"/>
      <c r="J211" s="278"/>
      <c r="K211" s="279">
        <v>0</v>
      </c>
      <c r="L211" s="279">
        <v>0</v>
      </c>
      <c r="M211" s="271">
        <v>151</v>
      </c>
      <c r="N211" s="270">
        <v>73</v>
      </c>
      <c r="O211" s="77"/>
      <c r="P211" s="77"/>
      <c r="Q211" s="77"/>
      <c r="R211" s="77"/>
    </row>
    <row r="212" spans="2:18" x14ac:dyDescent="0.2">
      <c r="B212" s="86">
        <f t="shared" si="3"/>
        <v>42203</v>
      </c>
      <c r="C212" s="268"/>
      <c r="D212" s="268"/>
      <c r="E212" s="278">
        <v>0</v>
      </c>
      <c r="F212" s="278">
        <v>0</v>
      </c>
      <c r="G212" s="278">
        <v>0</v>
      </c>
      <c r="H212" s="278">
        <v>0</v>
      </c>
      <c r="I212" s="278"/>
      <c r="J212" s="278"/>
      <c r="K212" s="279">
        <v>0</v>
      </c>
      <c r="L212" s="279">
        <v>0</v>
      </c>
      <c r="M212" s="271">
        <v>91</v>
      </c>
      <c r="N212" s="270">
        <v>80</v>
      </c>
      <c r="O212" s="77"/>
      <c r="P212" s="77"/>
      <c r="Q212" s="77"/>
      <c r="R212" s="77"/>
    </row>
    <row r="213" spans="2:18" x14ac:dyDescent="0.2">
      <c r="B213" s="86">
        <f t="shared" si="3"/>
        <v>42204</v>
      </c>
      <c r="C213" s="268"/>
      <c r="D213" s="268"/>
      <c r="E213" s="278">
        <v>0</v>
      </c>
      <c r="F213" s="278">
        <v>0</v>
      </c>
      <c r="G213" s="278">
        <v>0</v>
      </c>
      <c r="H213" s="278">
        <v>0</v>
      </c>
      <c r="I213" s="278"/>
      <c r="J213" s="278"/>
      <c r="K213" s="279">
        <v>0</v>
      </c>
      <c r="L213" s="279">
        <v>0</v>
      </c>
      <c r="M213" s="271">
        <v>92</v>
      </c>
      <c r="N213" s="270">
        <v>77</v>
      </c>
      <c r="O213" s="77"/>
      <c r="P213" s="77"/>
      <c r="Q213" s="77"/>
      <c r="R213" s="77"/>
    </row>
    <row r="214" spans="2:18" x14ac:dyDescent="0.2">
      <c r="B214" s="86">
        <f t="shared" si="3"/>
        <v>42205</v>
      </c>
      <c r="C214" s="268"/>
      <c r="D214" s="268"/>
      <c r="E214" s="278">
        <v>0</v>
      </c>
      <c r="F214" s="278">
        <v>0</v>
      </c>
      <c r="G214" s="278">
        <v>0</v>
      </c>
      <c r="H214" s="278">
        <v>0</v>
      </c>
      <c r="I214" s="278"/>
      <c r="J214" s="278"/>
      <c r="K214" s="279">
        <v>0</v>
      </c>
      <c r="L214" s="279">
        <v>0</v>
      </c>
      <c r="M214" s="271">
        <v>183</v>
      </c>
      <c r="N214" s="270">
        <v>102</v>
      </c>
      <c r="O214" s="77"/>
      <c r="P214" s="77"/>
      <c r="Q214" s="77"/>
      <c r="R214" s="77"/>
    </row>
    <row r="215" spans="2:18" x14ac:dyDescent="0.2">
      <c r="B215" s="86">
        <f t="shared" si="3"/>
        <v>42206</v>
      </c>
      <c r="C215" s="268"/>
      <c r="D215" s="268"/>
      <c r="E215" s="278">
        <v>0</v>
      </c>
      <c r="F215" s="278">
        <v>0</v>
      </c>
      <c r="G215" s="278">
        <v>0</v>
      </c>
      <c r="H215" s="278">
        <v>0</v>
      </c>
      <c r="I215" s="278"/>
      <c r="J215" s="278"/>
      <c r="K215" s="279">
        <v>0</v>
      </c>
      <c r="L215" s="279">
        <v>0</v>
      </c>
      <c r="M215" s="271">
        <v>149</v>
      </c>
      <c r="N215" s="270">
        <v>82</v>
      </c>
      <c r="O215" s="77"/>
      <c r="P215" s="77"/>
      <c r="Q215" s="77"/>
      <c r="R215" s="77"/>
    </row>
    <row r="216" spans="2:18" x14ac:dyDescent="0.2">
      <c r="B216" s="86">
        <f t="shared" si="3"/>
        <v>42207</v>
      </c>
      <c r="C216" s="268"/>
      <c r="D216" s="268"/>
      <c r="E216" s="278">
        <v>2.8989864986322142E-3</v>
      </c>
      <c r="F216" s="278">
        <v>2.8989864986322142E-3</v>
      </c>
      <c r="G216" s="278">
        <v>0</v>
      </c>
      <c r="H216" s="278">
        <v>0</v>
      </c>
      <c r="I216" s="278"/>
      <c r="J216" s="278"/>
      <c r="K216" s="279">
        <v>2.7596549031320681E-3</v>
      </c>
      <c r="L216" s="279">
        <v>2.7596549031320681E-3</v>
      </c>
      <c r="M216" s="271">
        <v>119</v>
      </c>
      <c r="N216" s="270">
        <v>84</v>
      </c>
      <c r="O216" s="77"/>
      <c r="P216" s="77"/>
      <c r="Q216" s="77"/>
      <c r="R216" s="77"/>
    </row>
    <row r="217" spans="2:18" x14ac:dyDescent="0.2">
      <c r="B217" s="86">
        <f t="shared" si="3"/>
        <v>42208</v>
      </c>
      <c r="C217" s="268"/>
      <c r="D217" s="268"/>
      <c r="E217" s="278">
        <v>0</v>
      </c>
      <c r="F217" s="278">
        <v>0</v>
      </c>
      <c r="G217" s="278">
        <v>0</v>
      </c>
      <c r="H217" s="278">
        <v>0</v>
      </c>
      <c r="I217" s="278"/>
      <c r="J217" s="278"/>
      <c r="K217" s="279">
        <v>0</v>
      </c>
      <c r="L217" s="279">
        <v>0</v>
      </c>
      <c r="M217" s="271">
        <v>182</v>
      </c>
      <c r="N217" s="270">
        <v>87</v>
      </c>
      <c r="O217" s="77"/>
      <c r="P217" s="77"/>
      <c r="Q217" s="77"/>
      <c r="R217" s="77"/>
    </row>
    <row r="218" spans="2:18" x14ac:dyDescent="0.2">
      <c r="B218" s="86">
        <f t="shared" si="3"/>
        <v>42209</v>
      </c>
      <c r="C218" s="268"/>
      <c r="D218" s="268"/>
      <c r="E218" s="278">
        <v>0</v>
      </c>
      <c r="F218" s="278">
        <v>0</v>
      </c>
      <c r="G218" s="278">
        <v>0</v>
      </c>
      <c r="H218" s="278">
        <v>0</v>
      </c>
      <c r="I218" s="278"/>
      <c r="J218" s="278"/>
      <c r="K218" s="279">
        <v>0</v>
      </c>
      <c r="L218" s="279">
        <v>0</v>
      </c>
      <c r="M218" s="271">
        <v>159</v>
      </c>
      <c r="N218" s="270">
        <v>68</v>
      </c>
      <c r="O218" s="77"/>
      <c r="P218" s="77"/>
      <c r="Q218" s="77"/>
      <c r="R218" s="77"/>
    </row>
    <row r="219" spans="2:18" x14ac:dyDescent="0.2">
      <c r="B219" s="86">
        <f t="shared" si="3"/>
        <v>42210</v>
      </c>
      <c r="C219" s="268"/>
      <c r="D219" s="268"/>
      <c r="E219" s="278">
        <v>1.6995185786795395E-3</v>
      </c>
      <c r="F219" s="278">
        <v>1.6995185786795395E-3</v>
      </c>
      <c r="G219" s="278">
        <v>0</v>
      </c>
      <c r="H219" s="278">
        <v>0</v>
      </c>
      <c r="I219" s="278"/>
      <c r="J219" s="278"/>
      <c r="K219" s="279">
        <v>1.6178360198744932E-3</v>
      </c>
      <c r="L219" s="279">
        <v>1.6178360198744932E-3</v>
      </c>
      <c r="M219" s="271">
        <v>158</v>
      </c>
      <c r="N219" s="270">
        <v>58</v>
      </c>
      <c r="O219" s="77"/>
      <c r="P219" s="77"/>
      <c r="Q219" s="77"/>
      <c r="R219" s="77"/>
    </row>
    <row r="220" spans="2:18" x14ac:dyDescent="0.2">
      <c r="B220" s="86">
        <f t="shared" si="3"/>
        <v>42211</v>
      </c>
      <c r="C220" s="268"/>
      <c r="D220" s="268"/>
      <c r="E220" s="278">
        <v>8.7917403397076172E-3</v>
      </c>
      <c r="F220" s="278">
        <v>8.7917403397076172E-3</v>
      </c>
      <c r="G220" s="278">
        <v>0</v>
      </c>
      <c r="H220" s="278">
        <v>0</v>
      </c>
      <c r="I220" s="278"/>
      <c r="J220" s="278"/>
      <c r="K220" s="279">
        <v>8.3691901797353589E-3</v>
      </c>
      <c r="L220" s="279">
        <v>8.3691901797353589E-3</v>
      </c>
      <c r="M220" s="271">
        <v>134</v>
      </c>
      <c r="N220" s="270">
        <v>103</v>
      </c>
      <c r="O220" s="77"/>
      <c r="P220" s="77"/>
      <c r="Q220" s="77"/>
      <c r="R220" s="77"/>
    </row>
    <row r="221" spans="2:18" x14ac:dyDescent="0.2">
      <c r="B221" s="86">
        <f t="shared" si="3"/>
        <v>42212</v>
      </c>
      <c r="C221" s="268"/>
      <c r="D221" s="268"/>
      <c r="E221" s="278">
        <v>0</v>
      </c>
      <c r="F221" s="278">
        <v>0</v>
      </c>
      <c r="G221" s="278">
        <v>0</v>
      </c>
      <c r="H221" s="278">
        <v>0</v>
      </c>
      <c r="I221" s="278"/>
      <c r="J221" s="278"/>
      <c r="K221" s="279">
        <v>0</v>
      </c>
      <c r="L221" s="279">
        <v>0</v>
      </c>
      <c r="M221" s="271">
        <v>226</v>
      </c>
      <c r="N221" s="270">
        <v>95</v>
      </c>
      <c r="O221" s="77"/>
      <c r="P221" s="77"/>
      <c r="Q221" s="77"/>
      <c r="R221" s="77"/>
    </row>
    <row r="222" spans="2:18" x14ac:dyDescent="0.2">
      <c r="B222" s="86">
        <f t="shared" si="3"/>
        <v>42213</v>
      </c>
      <c r="C222" s="268"/>
      <c r="D222" s="268"/>
      <c r="E222" s="278">
        <v>0</v>
      </c>
      <c r="F222" s="278">
        <v>0</v>
      </c>
      <c r="G222" s="278">
        <v>0</v>
      </c>
      <c r="H222" s="278">
        <v>0</v>
      </c>
      <c r="I222" s="278"/>
      <c r="J222" s="278"/>
      <c r="K222" s="279">
        <v>0</v>
      </c>
      <c r="L222" s="279">
        <v>0</v>
      </c>
      <c r="M222" s="271">
        <v>158</v>
      </c>
      <c r="N222" s="270">
        <v>91</v>
      </c>
      <c r="O222" s="77"/>
      <c r="P222" s="77"/>
      <c r="Q222" s="77"/>
      <c r="R222" s="77"/>
    </row>
    <row r="223" spans="2:18" x14ac:dyDescent="0.2">
      <c r="B223" s="86">
        <f t="shared" si="3"/>
        <v>42214</v>
      </c>
      <c r="C223" s="268"/>
      <c r="D223" s="268"/>
      <c r="E223" s="278">
        <v>4.8338230343596897E-3</v>
      </c>
      <c r="F223" s="278">
        <v>4.8338230343596897E-3</v>
      </c>
      <c r="G223" s="278">
        <v>0</v>
      </c>
      <c r="H223" s="278">
        <v>0</v>
      </c>
      <c r="I223" s="278"/>
      <c r="J223" s="278"/>
      <c r="K223" s="279">
        <v>4.6014989872968761E-3</v>
      </c>
      <c r="L223" s="279">
        <v>4.6014989872968761E-3</v>
      </c>
      <c r="M223" s="271">
        <v>84</v>
      </c>
      <c r="N223" s="270">
        <v>68</v>
      </c>
      <c r="O223" s="77"/>
      <c r="P223" s="77"/>
      <c r="Q223" s="77"/>
      <c r="R223" s="77"/>
    </row>
    <row r="224" spans="2:18" x14ac:dyDescent="0.2">
      <c r="B224" s="86">
        <f t="shared" si="3"/>
        <v>42215</v>
      </c>
      <c r="C224" s="268"/>
      <c r="D224" s="268"/>
      <c r="E224" s="278">
        <v>0</v>
      </c>
      <c r="F224" s="278">
        <v>0</v>
      </c>
      <c r="G224" s="278">
        <v>0</v>
      </c>
      <c r="H224" s="278">
        <v>0</v>
      </c>
      <c r="I224" s="278"/>
      <c r="J224" s="278"/>
      <c r="K224" s="279">
        <v>0</v>
      </c>
      <c r="L224" s="279">
        <v>0</v>
      </c>
      <c r="M224" s="271">
        <v>494</v>
      </c>
      <c r="N224" s="270">
        <v>101</v>
      </c>
      <c r="O224" s="77"/>
      <c r="P224" s="77"/>
      <c r="Q224" s="77"/>
      <c r="R224" s="77"/>
    </row>
    <row r="225" spans="2:18" x14ac:dyDescent="0.2">
      <c r="B225" s="86">
        <f t="shared" si="3"/>
        <v>42216</v>
      </c>
      <c r="C225" s="268"/>
      <c r="D225" s="268"/>
      <c r="E225" s="278">
        <v>0</v>
      </c>
      <c r="F225" s="278">
        <v>0</v>
      </c>
      <c r="G225" s="278">
        <v>0</v>
      </c>
      <c r="H225" s="278">
        <v>0</v>
      </c>
      <c r="I225" s="278"/>
      <c r="J225" s="278"/>
      <c r="K225" s="279">
        <v>0</v>
      </c>
      <c r="L225" s="279">
        <v>0</v>
      </c>
      <c r="M225" s="271">
        <v>148</v>
      </c>
      <c r="N225" s="270">
        <v>93</v>
      </c>
      <c r="O225" s="77"/>
      <c r="P225" s="77"/>
      <c r="Q225" s="77"/>
      <c r="R225" s="77"/>
    </row>
    <row r="226" spans="2:18" x14ac:dyDescent="0.2">
      <c r="B226" s="86">
        <f t="shared" si="3"/>
        <v>42217</v>
      </c>
      <c r="C226" s="268"/>
      <c r="D226" s="268"/>
      <c r="E226" s="278">
        <v>0</v>
      </c>
      <c r="F226" s="278">
        <v>0</v>
      </c>
      <c r="G226" s="278">
        <v>0</v>
      </c>
      <c r="H226" s="278">
        <v>0</v>
      </c>
      <c r="I226" s="278"/>
      <c r="J226" s="278"/>
      <c r="K226" s="279">
        <v>0</v>
      </c>
      <c r="L226" s="279">
        <v>0</v>
      </c>
      <c r="M226" s="271">
        <v>75</v>
      </c>
      <c r="N226" s="270">
        <v>65</v>
      </c>
      <c r="O226" s="77"/>
      <c r="P226" s="77"/>
      <c r="Q226" s="77"/>
      <c r="R226" s="77"/>
    </row>
    <row r="227" spans="2:18" x14ac:dyDescent="0.2">
      <c r="B227" s="86">
        <f t="shared" si="3"/>
        <v>42218</v>
      </c>
      <c r="C227" s="268"/>
      <c r="D227" s="268"/>
      <c r="E227" s="278">
        <v>0</v>
      </c>
      <c r="F227" s="278">
        <v>0</v>
      </c>
      <c r="G227" s="278">
        <v>0</v>
      </c>
      <c r="H227" s="278">
        <v>0</v>
      </c>
      <c r="I227" s="278"/>
      <c r="J227" s="278"/>
      <c r="K227" s="279">
        <v>0</v>
      </c>
      <c r="L227" s="279">
        <v>0</v>
      </c>
      <c r="M227" s="271">
        <v>144</v>
      </c>
      <c r="N227" s="270">
        <v>65</v>
      </c>
      <c r="O227" s="77"/>
      <c r="P227" s="77"/>
      <c r="Q227" s="77"/>
      <c r="R227" s="77"/>
    </row>
    <row r="228" spans="2:18" x14ac:dyDescent="0.2">
      <c r="B228" s="86">
        <f t="shared" si="3"/>
        <v>42219</v>
      </c>
      <c r="C228" s="268"/>
      <c r="D228" s="268"/>
      <c r="E228" s="278">
        <v>0</v>
      </c>
      <c r="F228" s="278">
        <v>0</v>
      </c>
      <c r="G228" s="278">
        <v>0</v>
      </c>
      <c r="H228" s="278">
        <v>0</v>
      </c>
      <c r="I228" s="278"/>
      <c r="J228" s="278"/>
      <c r="K228" s="279">
        <v>0</v>
      </c>
      <c r="L228" s="279">
        <v>0</v>
      </c>
      <c r="M228" s="271">
        <v>191</v>
      </c>
      <c r="N228" s="270">
        <v>82</v>
      </c>
      <c r="O228" s="77"/>
      <c r="P228" s="77"/>
      <c r="Q228" s="77"/>
      <c r="R228" s="77"/>
    </row>
    <row r="229" spans="2:18" x14ac:dyDescent="0.2">
      <c r="B229" s="86">
        <f t="shared" si="3"/>
        <v>42220</v>
      </c>
      <c r="C229" s="268"/>
      <c r="D229" s="268"/>
      <c r="E229" s="278">
        <v>0</v>
      </c>
      <c r="F229" s="278">
        <v>0</v>
      </c>
      <c r="G229" s="278">
        <v>0</v>
      </c>
      <c r="H229" s="278">
        <v>0</v>
      </c>
      <c r="I229" s="278"/>
      <c r="J229" s="278"/>
      <c r="K229" s="279">
        <v>0</v>
      </c>
      <c r="L229" s="279">
        <v>0</v>
      </c>
      <c r="M229" s="271">
        <v>162</v>
      </c>
      <c r="N229" s="270">
        <v>97</v>
      </c>
      <c r="O229" s="77"/>
      <c r="P229" s="77"/>
      <c r="Q229" s="77"/>
      <c r="R229" s="77"/>
    </row>
    <row r="230" spans="2:18" x14ac:dyDescent="0.2">
      <c r="B230" s="86">
        <f t="shared" si="3"/>
        <v>42221</v>
      </c>
      <c r="C230" s="268"/>
      <c r="D230" s="268"/>
      <c r="E230" s="278">
        <v>4.608309992188751E-3</v>
      </c>
      <c r="F230" s="278">
        <v>4.608309992188751E-3</v>
      </c>
      <c r="G230" s="278">
        <v>0</v>
      </c>
      <c r="H230" s="278">
        <v>0</v>
      </c>
      <c r="I230" s="278"/>
      <c r="J230" s="278"/>
      <c r="K230" s="279">
        <v>4.3868245923519913E-3</v>
      </c>
      <c r="L230" s="279">
        <v>4.3868245923519913E-3</v>
      </c>
      <c r="M230" s="271">
        <v>162</v>
      </c>
      <c r="N230" s="270">
        <v>87</v>
      </c>
      <c r="O230" s="77"/>
      <c r="P230" s="77"/>
      <c r="Q230" s="77"/>
      <c r="R230" s="77"/>
    </row>
    <row r="231" spans="2:18" x14ac:dyDescent="0.2">
      <c r="B231" s="86">
        <f t="shared" si="3"/>
        <v>42222</v>
      </c>
      <c r="C231" s="268"/>
      <c r="D231" s="268"/>
      <c r="E231" s="278">
        <v>5.9515833303373875E-3</v>
      </c>
      <c r="F231" s="278">
        <v>5.9515833303373875E-3</v>
      </c>
      <c r="G231" s="278">
        <v>0</v>
      </c>
      <c r="H231" s="278">
        <v>0</v>
      </c>
      <c r="I231" s="278"/>
      <c r="J231" s="278"/>
      <c r="K231" s="279">
        <v>5.6655372926758697E-3</v>
      </c>
      <c r="L231" s="279">
        <v>5.6655372926758697E-3</v>
      </c>
      <c r="M231" s="271">
        <v>122</v>
      </c>
      <c r="N231" s="270">
        <v>74</v>
      </c>
      <c r="O231" s="77"/>
      <c r="P231" s="77"/>
      <c r="Q231" s="77"/>
      <c r="R231" s="77"/>
    </row>
    <row r="232" spans="2:18" x14ac:dyDescent="0.2">
      <c r="B232" s="86">
        <f t="shared" si="3"/>
        <v>42223</v>
      </c>
      <c r="C232" s="268"/>
      <c r="D232" s="268"/>
      <c r="E232" s="278">
        <v>0</v>
      </c>
      <c r="F232" s="278">
        <v>0</v>
      </c>
      <c r="G232" s="278">
        <v>0</v>
      </c>
      <c r="H232" s="278">
        <v>0</v>
      </c>
      <c r="I232" s="278"/>
      <c r="J232" s="278"/>
      <c r="K232" s="279">
        <v>0</v>
      </c>
      <c r="L232" s="279">
        <v>0</v>
      </c>
      <c r="M232" s="271">
        <v>131</v>
      </c>
      <c r="N232" s="270">
        <v>120</v>
      </c>
      <c r="O232" s="77"/>
      <c r="P232" s="77"/>
      <c r="Q232" s="77"/>
      <c r="R232" s="77"/>
    </row>
    <row r="233" spans="2:18" x14ac:dyDescent="0.2">
      <c r="B233" s="86">
        <f t="shared" si="3"/>
        <v>42224</v>
      </c>
      <c r="C233" s="268"/>
      <c r="D233" s="268"/>
      <c r="E233" s="278">
        <v>0</v>
      </c>
      <c r="F233" s="278">
        <v>0</v>
      </c>
      <c r="G233" s="278">
        <v>0</v>
      </c>
      <c r="H233" s="278">
        <v>0</v>
      </c>
      <c r="I233" s="278"/>
      <c r="J233" s="278"/>
      <c r="K233" s="279">
        <v>0</v>
      </c>
      <c r="L233" s="279">
        <v>0</v>
      </c>
      <c r="M233" s="271">
        <v>110</v>
      </c>
      <c r="N233" s="270">
        <v>89</v>
      </c>
      <c r="O233" s="77"/>
      <c r="P233" s="77"/>
      <c r="Q233" s="77"/>
      <c r="R233" s="77"/>
    </row>
    <row r="234" spans="2:18" x14ac:dyDescent="0.2">
      <c r="B234" s="86">
        <f t="shared" si="3"/>
        <v>42225</v>
      </c>
      <c r="C234" s="268"/>
      <c r="D234" s="268"/>
      <c r="E234" s="278">
        <v>0</v>
      </c>
      <c r="F234" s="278">
        <v>0</v>
      </c>
      <c r="G234" s="278">
        <v>0</v>
      </c>
      <c r="H234" s="278">
        <v>0</v>
      </c>
      <c r="I234" s="278"/>
      <c r="J234" s="278"/>
      <c r="K234" s="279">
        <v>0</v>
      </c>
      <c r="L234" s="279">
        <v>0</v>
      </c>
      <c r="M234" s="271">
        <v>37</v>
      </c>
      <c r="N234" s="270">
        <v>37</v>
      </c>
      <c r="O234" s="77"/>
      <c r="P234" s="77"/>
      <c r="Q234" s="77"/>
      <c r="R234" s="77"/>
    </row>
    <row r="235" spans="2:18" x14ac:dyDescent="0.2">
      <c r="B235" s="86">
        <f t="shared" si="3"/>
        <v>42226</v>
      </c>
      <c r="C235" s="268"/>
      <c r="D235" s="268"/>
      <c r="E235" s="278">
        <v>0</v>
      </c>
      <c r="F235" s="278">
        <v>0</v>
      </c>
      <c r="G235" s="278">
        <v>0</v>
      </c>
      <c r="H235" s="278">
        <v>0</v>
      </c>
      <c r="I235" s="278"/>
      <c r="J235" s="278"/>
      <c r="K235" s="279">
        <v>0</v>
      </c>
      <c r="L235" s="279">
        <v>0</v>
      </c>
      <c r="M235" s="271">
        <v>199</v>
      </c>
      <c r="N235" s="270">
        <v>118</v>
      </c>
      <c r="O235" s="77"/>
      <c r="P235" s="77"/>
      <c r="Q235" s="77"/>
      <c r="R235" s="77"/>
    </row>
    <row r="236" spans="2:18" x14ac:dyDescent="0.2">
      <c r="B236" s="86">
        <f t="shared" si="3"/>
        <v>42227</v>
      </c>
      <c r="C236" s="268"/>
      <c r="D236" s="268"/>
      <c r="E236" s="278">
        <v>0</v>
      </c>
      <c r="F236" s="278">
        <v>0</v>
      </c>
      <c r="G236" s="278">
        <v>0</v>
      </c>
      <c r="H236" s="278">
        <v>0</v>
      </c>
      <c r="I236" s="278"/>
      <c r="J236" s="278"/>
      <c r="K236" s="279">
        <v>0</v>
      </c>
      <c r="L236" s="279">
        <v>0</v>
      </c>
      <c r="M236" s="271">
        <v>160</v>
      </c>
      <c r="N236" s="270">
        <v>133</v>
      </c>
      <c r="O236" s="77"/>
      <c r="P236" s="77"/>
      <c r="Q236" s="77"/>
      <c r="R236" s="77"/>
    </row>
    <row r="237" spans="2:18" x14ac:dyDescent="0.2">
      <c r="B237" s="86">
        <f t="shared" si="3"/>
        <v>42228</v>
      </c>
      <c r="C237" s="268"/>
      <c r="D237" s="268"/>
      <c r="E237" s="278">
        <v>4.3174308508378296E-3</v>
      </c>
      <c r="F237" s="278">
        <v>4.3174308508378296E-3</v>
      </c>
      <c r="G237" s="278">
        <v>0</v>
      </c>
      <c r="H237" s="278">
        <v>0</v>
      </c>
      <c r="I237" s="278"/>
      <c r="J237" s="278"/>
      <c r="K237" s="279">
        <v>4.1099257351042418E-3</v>
      </c>
      <c r="L237" s="279">
        <v>4.1099257351042418E-3</v>
      </c>
      <c r="M237" s="271">
        <v>160</v>
      </c>
      <c r="N237" s="270">
        <v>122</v>
      </c>
      <c r="O237" s="77"/>
      <c r="P237" s="77"/>
      <c r="Q237" s="77"/>
      <c r="R237" s="77"/>
    </row>
    <row r="238" spans="2:18" x14ac:dyDescent="0.2">
      <c r="B238" s="86">
        <f t="shared" si="3"/>
        <v>42229</v>
      </c>
      <c r="C238" s="268"/>
      <c r="D238" s="268"/>
      <c r="E238" s="278">
        <v>0</v>
      </c>
      <c r="F238" s="278">
        <v>0</v>
      </c>
      <c r="G238" s="278">
        <v>0</v>
      </c>
      <c r="H238" s="278">
        <v>0</v>
      </c>
      <c r="I238" s="278"/>
      <c r="J238" s="278"/>
      <c r="K238" s="279">
        <v>0</v>
      </c>
      <c r="L238" s="279">
        <v>0</v>
      </c>
      <c r="M238" s="271">
        <v>121</v>
      </c>
      <c r="N238" s="270">
        <v>89</v>
      </c>
      <c r="O238" s="77"/>
      <c r="P238" s="77"/>
      <c r="Q238" s="77"/>
      <c r="R238" s="77"/>
    </row>
    <row r="239" spans="2:18" x14ac:dyDescent="0.2">
      <c r="B239" s="86">
        <f t="shared" si="3"/>
        <v>42230</v>
      </c>
      <c r="C239" s="268"/>
      <c r="D239" s="268"/>
      <c r="E239" s="278">
        <v>0</v>
      </c>
      <c r="F239" s="278">
        <v>0</v>
      </c>
      <c r="G239" s="278">
        <v>0</v>
      </c>
      <c r="H239" s="278">
        <v>0</v>
      </c>
      <c r="I239" s="278"/>
      <c r="J239" s="278"/>
      <c r="K239" s="279">
        <v>0</v>
      </c>
      <c r="L239" s="279">
        <v>0</v>
      </c>
      <c r="M239" s="271">
        <v>97</v>
      </c>
      <c r="N239" s="270">
        <v>80</v>
      </c>
      <c r="O239" s="77"/>
      <c r="P239" s="77"/>
      <c r="Q239" s="77"/>
      <c r="R239" s="77"/>
    </row>
    <row r="240" spans="2:18" x14ac:dyDescent="0.2">
      <c r="B240" s="86">
        <f t="shared" si="3"/>
        <v>42231</v>
      </c>
      <c r="C240" s="268"/>
      <c r="D240" s="268"/>
      <c r="E240" s="278">
        <v>0</v>
      </c>
      <c r="F240" s="278">
        <v>0</v>
      </c>
      <c r="G240" s="278">
        <v>0</v>
      </c>
      <c r="H240" s="278">
        <v>0</v>
      </c>
      <c r="I240" s="278"/>
      <c r="J240" s="278"/>
      <c r="K240" s="279">
        <v>0</v>
      </c>
      <c r="L240" s="279">
        <v>0</v>
      </c>
      <c r="M240" s="271">
        <v>71</v>
      </c>
      <c r="N240" s="270">
        <v>64</v>
      </c>
      <c r="O240" s="77"/>
      <c r="P240" s="77"/>
      <c r="Q240" s="77"/>
      <c r="R240" s="77"/>
    </row>
    <row r="241" spans="2:18" x14ac:dyDescent="0.2">
      <c r="B241" s="86">
        <f t="shared" si="3"/>
        <v>42232</v>
      </c>
      <c r="C241" s="268"/>
      <c r="D241" s="268"/>
      <c r="E241" s="278">
        <v>0</v>
      </c>
      <c r="F241" s="278">
        <v>0</v>
      </c>
      <c r="G241" s="278">
        <v>0</v>
      </c>
      <c r="H241" s="278">
        <v>0</v>
      </c>
      <c r="I241" s="278"/>
      <c r="J241" s="278"/>
      <c r="K241" s="279">
        <v>0</v>
      </c>
      <c r="L241" s="279">
        <v>0</v>
      </c>
      <c r="M241" s="271">
        <v>48</v>
      </c>
      <c r="N241" s="270">
        <v>37</v>
      </c>
      <c r="O241" s="77"/>
      <c r="P241" s="77"/>
      <c r="Q241" s="77"/>
      <c r="R241" s="77"/>
    </row>
    <row r="242" spans="2:18" x14ac:dyDescent="0.2">
      <c r="B242" s="86">
        <f t="shared" si="3"/>
        <v>42233</v>
      </c>
      <c r="C242" s="268"/>
      <c r="D242" s="268"/>
      <c r="E242" s="278">
        <v>0</v>
      </c>
      <c r="F242" s="278">
        <v>0</v>
      </c>
      <c r="G242" s="278">
        <v>0</v>
      </c>
      <c r="H242" s="278">
        <v>0</v>
      </c>
      <c r="I242" s="278"/>
      <c r="J242" s="278"/>
      <c r="K242" s="279">
        <v>0</v>
      </c>
      <c r="L242" s="279">
        <v>0</v>
      </c>
      <c r="M242" s="271">
        <v>178</v>
      </c>
      <c r="N242" s="270">
        <v>71</v>
      </c>
      <c r="O242" s="77"/>
      <c r="P242" s="77"/>
      <c r="Q242" s="77"/>
      <c r="R242" s="77"/>
    </row>
    <row r="243" spans="2:18" x14ac:dyDescent="0.2">
      <c r="B243" s="86">
        <f t="shared" si="3"/>
        <v>42234</v>
      </c>
      <c r="C243" s="268"/>
      <c r="D243" s="268"/>
      <c r="E243" s="278">
        <v>0</v>
      </c>
      <c r="F243" s="278">
        <v>0</v>
      </c>
      <c r="G243" s="278">
        <v>0</v>
      </c>
      <c r="H243" s="278">
        <v>0</v>
      </c>
      <c r="I243" s="278"/>
      <c r="J243" s="278"/>
      <c r="K243" s="279">
        <v>0</v>
      </c>
      <c r="L243" s="279">
        <v>0</v>
      </c>
      <c r="M243" s="271">
        <v>150</v>
      </c>
      <c r="N243" s="270">
        <v>98</v>
      </c>
      <c r="O243" s="77"/>
      <c r="P243" s="77"/>
      <c r="Q243" s="77"/>
      <c r="R243" s="77"/>
    </row>
    <row r="244" spans="2:18" x14ac:dyDescent="0.2">
      <c r="B244" s="86">
        <f t="shared" si="3"/>
        <v>42235</v>
      </c>
      <c r="C244" s="268"/>
      <c r="D244" s="268"/>
      <c r="E244" s="278">
        <v>0</v>
      </c>
      <c r="F244" s="278">
        <v>0</v>
      </c>
      <c r="G244" s="278">
        <v>0</v>
      </c>
      <c r="H244" s="278">
        <v>0</v>
      </c>
      <c r="I244" s="278"/>
      <c r="J244" s="278"/>
      <c r="K244" s="279">
        <v>0</v>
      </c>
      <c r="L244" s="279">
        <v>0</v>
      </c>
      <c r="M244" s="271">
        <v>152</v>
      </c>
      <c r="N244" s="270">
        <v>93</v>
      </c>
      <c r="O244" s="77"/>
      <c r="P244" s="77"/>
      <c r="Q244" s="77"/>
      <c r="R244" s="77"/>
    </row>
    <row r="245" spans="2:18" x14ac:dyDescent="0.2">
      <c r="B245" s="86">
        <f t="shared" si="3"/>
        <v>42236</v>
      </c>
      <c r="C245" s="268"/>
      <c r="D245" s="268"/>
      <c r="E245" s="278">
        <v>0</v>
      </c>
      <c r="F245" s="278">
        <v>0</v>
      </c>
      <c r="G245" s="278">
        <v>0</v>
      </c>
      <c r="H245" s="278">
        <v>0</v>
      </c>
      <c r="I245" s="278"/>
      <c r="J245" s="278"/>
      <c r="K245" s="279">
        <v>0</v>
      </c>
      <c r="L245" s="279">
        <v>0</v>
      </c>
      <c r="M245" s="271">
        <v>210</v>
      </c>
      <c r="N245" s="270">
        <v>100</v>
      </c>
      <c r="O245" s="77"/>
      <c r="P245" s="77"/>
      <c r="Q245" s="77"/>
      <c r="R245" s="77"/>
    </row>
    <row r="246" spans="2:18" x14ac:dyDescent="0.2">
      <c r="B246" s="86">
        <f t="shared" si="3"/>
        <v>42237</v>
      </c>
      <c r="C246" s="268"/>
      <c r="D246" s="268"/>
      <c r="E246" s="278">
        <v>0</v>
      </c>
      <c r="F246" s="278">
        <v>0</v>
      </c>
      <c r="G246" s="278">
        <v>0</v>
      </c>
      <c r="H246" s="278">
        <v>0</v>
      </c>
      <c r="I246" s="278"/>
      <c r="J246" s="278"/>
      <c r="K246" s="279">
        <v>0</v>
      </c>
      <c r="L246" s="279">
        <v>0</v>
      </c>
      <c r="M246" s="271">
        <v>337</v>
      </c>
      <c r="N246" s="270">
        <v>88</v>
      </c>
      <c r="O246" s="77"/>
      <c r="P246" s="77"/>
      <c r="Q246" s="77"/>
      <c r="R246" s="77"/>
    </row>
    <row r="247" spans="2:18" x14ac:dyDescent="0.2">
      <c r="B247" s="86">
        <f t="shared" si="3"/>
        <v>42238</v>
      </c>
      <c r="C247" s="268"/>
      <c r="D247" s="268"/>
      <c r="E247" s="278">
        <v>0</v>
      </c>
      <c r="F247" s="278">
        <v>0</v>
      </c>
      <c r="G247" s="278">
        <v>0</v>
      </c>
      <c r="H247" s="278">
        <v>0</v>
      </c>
      <c r="I247" s="278"/>
      <c r="J247" s="278"/>
      <c r="K247" s="279">
        <v>0</v>
      </c>
      <c r="L247" s="279">
        <v>0</v>
      </c>
      <c r="M247" s="271">
        <v>103</v>
      </c>
      <c r="N247" s="270">
        <v>89</v>
      </c>
      <c r="O247" s="77"/>
      <c r="P247" s="77"/>
      <c r="Q247" s="77"/>
      <c r="R247" s="77"/>
    </row>
    <row r="248" spans="2:18" x14ac:dyDescent="0.2">
      <c r="B248" s="86">
        <f t="shared" si="3"/>
        <v>42239</v>
      </c>
      <c r="C248" s="268"/>
      <c r="D248" s="268"/>
      <c r="E248" s="278">
        <v>2.69308328621527E-3</v>
      </c>
      <c r="F248" s="278">
        <v>2.69308328621527E-3</v>
      </c>
      <c r="G248" s="278">
        <v>0</v>
      </c>
      <c r="H248" s="278">
        <v>0</v>
      </c>
      <c r="I248" s="278"/>
      <c r="J248" s="278"/>
      <c r="K248" s="279">
        <v>2.563647846878043E-3</v>
      </c>
      <c r="L248" s="279">
        <v>2.563647846878043E-3</v>
      </c>
      <c r="M248" s="271">
        <v>66</v>
      </c>
      <c r="N248" s="270">
        <v>54</v>
      </c>
      <c r="O248" s="77"/>
      <c r="P248" s="77"/>
      <c r="Q248" s="77"/>
      <c r="R248" s="77"/>
    </row>
    <row r="249" spans="2:18" x14ac:dyDescent="0.2">
      <c r="B249" s="86">
        <f t="shared" si="3"/>
        <v>42240</v>
      </c>
      <c r="C249" s="268"/>
      <c r="D249" s="268"/>
      <c r="E249" s="278">
        <v>0</v>
      </c>
      <c r="F249" s="278">
        <v>0</v>
      </c>
      <c r="G249" s="278">
        <v>0</v>
      </c>
      <c r="H249" s="278">
        <v>0</v>
      </c>
      <c r="I249" s="278"/>
      <c r="J249" s="278"/>
      <c r="K249" s="279">
        <v>0</v>
      </c>
      <c r="L249" s="279">
        <v>0</v>
      </c>
      <c r="M249" s="271">
        <v>88</v>
      </c>
      <c r="N249" s="270">
        <v>79</v>
      </c>
      <c r="O249" s="77"/>
      <c r="P249" s="77"/>
      <c r="Q249" s="77"/>
      <c r="R249" s="77"/>
    </row>
    <row r="250" spans="2:18" x14ac:dyDescent="0.2">
      <c r="B250" s="86">
        <f t="shared" si="3"/>
        <v>42241</v>
      </c>
      <c r="C250" s="268"/>
      <c r="D250" s="268"/>
      <c r="E250" s="278">
        <v>0</v>
      </c>
      <c r="F250" s="278">
        <v>0</v>
      </c>
      <c r="G250" s="278">
        <v>0</v>
      </c>
      <c r="H250" s="278">
        <v>0</v>
      </c>
      <c r="I250" s="278"/>
      <c r="J250" s="278"/>
      <c r="K250" s="279">
        <v>0</v>
      </c>
      <c r="L250" s="279">
        <v>0</v>
      </c>
      <c r="M250" s="271">
        <v>150</v>
      </c>
      <c r="N250" s="270">
        <v>139</v>
      </c>
      <c r="O250" s="77"/>
      <c r="P250" s="77"/>
      <c r="Q250" s="77"/>
      <c r="R250" s="77"/>
    </row>
    <row r="251" spans="2:18" x14ac:dyDescent="0.2">
      <c r="B251" s="86">
        <f t="shared" si="3"/>
        <v>42242</v>
      </c>
      <c r="C251" s="268"/>
      <c r="D251" s="268"/>
      <c r="E251" s="278">
        <v>0</v>
      </c>
      <c r="F251" s="278">
        <v>0</v>
      </c>
      <c r="G251" s="278">
        <v>4.9844640082858625E-3</v>
      </c>
      <c r="H251" s="278">
        <v>4.9844640082858625E-3</v>
      </c>
      <c r="I251" s="278"/>
      <c r="J251" s="278"/>
      <c r="K251" s="279">
        <v>2.3956417986603073E-4</v>
      </c>
      <c r="L251" s="279">
        <v>2.3956417986603073E-4</v>
      </c>
      <c r="M251" s="271">
        <v>212</v>
      </c>
      <c r="N251" s="270">
        <v>134</v>
      </c>
      <c r="O251" s="77"/>
      <c r="P251" s="77"/>
      <c r="Q251" s="77"/>
      <c r="R251" s="77"/>
    </row>
    <row r="252" spans="2:18" x14ac:dyDescent="0.2">
      <c r="B252" s="86">
        <f t="shared" si="3"/>
        <v>42243</v>
      </c>
      <c r="C252" s="268"/>
      <c r="D252" s="268"/>
      <c r="E252" s="278">
        <v>0</v>
      </c>
      <c r="F252" s="278">
        <v>0</v>
      </c>
      <c r="G252" s="278">
        <v>0</v>
      </c>
      <c r="H252" s="278">
        <v>0</v>
      </c>
      <c r="I252" s="278"/>
      <c r="J252" s="278"/>
      <c r="K252" s="279">
        <v>0</v>
      </c>
      <c r="L252" s="279">
        <v>0</v>
      </c>
      <c r="M252" s="271">
        <v>135</v>
      </c>
      <c r="N252" s="270">
        <v>104</v>
      </c>
      <c r="O252" s="77"/>
      <c r="P252" s="77"/>
      <c r="Q252" s="77"/>
      <c r="R252" s="77"/>
    </row>
    <row r="253" spans="2:18" x14ac:dyDescent="0.2">
      <c r="B253" s="86">
        <f t="shared" si="3"/>
        <v>42244</v>
      </c>
      <c r="C253" s="268"/>
      <c r="D253" s="268"/>
      <c r="E253" s="278">
        <v>0</v>
      </c>
      <c r="F253" s="278">
        <v>0</v>
      </c>
      <c r="G253" s="278">
        <v>0</v>
      </c>
      <c r="H253" s="278">
        <v>0</v>
      </c>
      <c r="I253" s="278"/>
      <c r="J253" s="278"/>
      <c r="K253" s="279">
        <v>0</v>
      </c>
      <c r="L253" s="279">
        <v>0</v>
      </c>
      <c r="M253" s="271">
        <v>113</v>
      </c>
      <c r="N253" s="270">
        <v>95</v>
      </c>
      <c r="O253" s="77"/>
      <c r="P253" s="77"/>
      <c r="Q253" s="77"/>
      <c r="R253" s="77"/>
    </row>
    <row r="254" spans="2:18" x14ac:dyDescent="0.2">
      <c r="B254" s="86">
        <f t="shared" si="3"/>
        <v>42245</v>
      </c>
      <c r="C254" s="268"/>
      <c r="D254" s="268"/>
      <c r="E254" s="278">
        <v>0</v>
      </c>
      <c r="F254" s="278">
        <v>0</v>
      </c>
      <c r="G254" s="278">
        <v>0</v>
      </c>
      <c r="H254" s="278">
        <v>0</v>
      </c>
      <c r="I254" s="278"/>
      <c r="J254" s="278"/>
      <c r="K254" s="279">
        <v>0</v>
      </c>
      <c r="L254" s="279">
        <v>0</v>
      </c>
      <c r="M254" s="271">
        <v>65</v>
      </c>
      <c r="N254" s="270">
        <v>59</v>
      </c>
      <c r="O254" s="77"/>
      <c r="P254" s="77"/>
      <c r="Q254" s="77"/>
      <c r="R254" s="77"/>
    </row>
    <row r="255" spans="2:18" x14ac:dyDescent="0.2">
      <c r="B255" s="86">
        <f t="shared" si="3"/>
        <v>42246</v>
      </c>
      <c r="C255" s="268"/>
      <c r="D255" s="268"/>
      <c r="E255" s="278">
        <v>0</v>
      </c>
      <c r="F255" s="278">
        <v>0</v>
      </c>
      <c r="G255" s="278">
        <v>0</v>
      </c>
      <c r="H255" s="278">
        <v>0</v>
      </c>
      <c r="I255" s="278"/>
      <c r="J255" s="278"/>
      <c r="K255" s="279">
        <v>0</v>
      </c>
      <c r="L255" s="279">
        <v>0</v>
      </c>
      <c r="M255" s="271">
        <v>36</v>
      </c>
      <c r="N255" s="270">
        <v>36</v>
      </c>
      <c r="O255" s="77"/>
      <c r="P255" s="77"/>
      <c r="Q255" s="77"/>
      <c r="R255" s="77"/>
    </row>
    <row r="256" spans="2:18" x14ac:dyDescent="0.2">
      <c r="B256" s="86">
        <f t="shared" si="3"/>
        <v>42247</v>
      </c>
      <c r="C256" s="268"/>
      <c r="D256" s="268"/>
      <c r="E256" s="278">
        <v>0</v>
      </c>
      <c r="F256" s="278">
        <v>0</v>
      </c>
      <c r="G256" s="278">
        <v>0</v>
      </c>
      <c r="H256" s="278">
        <v>0</v>
      </c>
      <c r="I256" s="278"/>
      <c r="J256" s="278"/>
      <c r="K256" s="279">
        <v>0</v>
      </c>
      <c r="L256" s="279">
        <v>0</v>
      </c>
      <c r="M256" s="271">
        <v>136</v>
      </c>
      <c r="N256" s="270">
        <v>104</v>
      </c>
      <c r="O256" s="77"/>
      <c r="P256" s="77"/>
      <c r="Q256" s="77"/>
      <c r="R256" s="77"/>
    </row>
    <row r="257" spans="2:18" x14ac:dyDescent="0.2">
      <c r="B257" s="86">
        <f t="shared" si="3"/>
        <v>42248</v>
      </c>
      <c r="C257" s="268"/>
      <c r="D257" s="268"/>
      <c r="E257" s="278">
        <v>1.1471750406086892E-3</v>
      </c>
      <c r="F257" s="278">
        <v>1.1471750406086892E-3</v>
      </c>
      <c r="G257" s="278">
        <v>0</v>
      </c>
      <c r="H257" s="278">
        <v>0</v>
      </c>
      <c r="I257" s="278"/>
      <c r="J257" s="278"/>
      <c r="K257" s="279">
        <v>1.092039313415283E-3</v>
      </c>
      <c r="L257" s="279">
        <v>1.092039313415283E-3</v>
      </c>
      <c r="M257" s="271">
        <v>156</v>
      </c>
      <c r="N257" s="270">
        <v>117</v>
      </c>
      <c r="O257" s="77"/>
      <c r="P257" s="77"/>
      <c r="Q257" s="77"/>
      <c r="R257" s="77"/>
    </row>
    <row r="258" spans="2:18" x14ac:dyDescent="0.2">
      <c r="B258" s="86">
        <f t="shared" si="3"/>
        <v>42249</v>
      </c>
      <c r="C258" s="268"/>
      <c r="D258" s="268"/>
      <c r="E258" s="278">
        <v>0</v>
      </c>
      <c r="F258" s="278">
        <v>0</v>
      </c>
      <c r="G258" s="278">
        <v>0</v>
      </c>
      <c r="H258" s="278">
        <v>0</v>
      </c>
      <c r="I258" s="278"/>
      <c r="J258" s="278"/>
      <c r="K258" s="279">
        <v>0</v>
      </c>
      <c r="L258" s="279">
        <v>0</v>
      </c>
      <c r="M258" s="271">
        <v>128</v>
      </c>
      <c r="N258" s="270">
        <v>112</v>
      </c>
      <c r="O258" s="77"/>
      <c r="P258" s="77"/>
      <c r="Q258" s="77"/>
      <c r="R258" s="77"/>
    </row>
    <row r="259" spans="2:18" x14ac:dyDescent="0.2">
      <c r="B259" s="86">
        <f t="shared" si="3"/>
        <v>42250</v>
      </c>
      <c r="C259" s="268"/>
      <c r="D259" s="268"/>
      <c r="E259" s="278">
        <v>0</v>
      </c>
      <c r="F259" s="278">
        <v>0</v>
      </c>
      <c r="G259" s="278">
        <v>0</v>
      </c>
      <c r="H259" s="278">
        <v>0</v>
      </c>
      <c r="I259" s="278"/>
      <c r="J259" s="278"/>
      <c r="K259" s="279">
        <v>0</v>
      </c>
      <c r="L259" s="279">
        <v>0</v>
      </c>
      <c r="M259" s="271">
        <v>111</v>
      </c>
      <c r="N259" s="270">
        <v>91</v>
      </c>
      <c r="O259" s="77"/>
      <c r="P259" s="77"/>
      <c r="Q259" s="77"/>
      <c r="R259" s="77"/>
    </row>
    <row r="260" spans="2:18" x14ac:dyDescent="0.2">
      <c r="B260" s="86">
        <f t="shared" si="3"/>
        <v>42251</v>
      </c>
      <c r="C260" s="268"/>
      <c r="D260" s="268"/>
      <c r="E260" s="278">
        <v>0</v>
      </c>
      <c r="F260" s="278">
        <v>0</v>
      </c>
      <c r="G260" s="278">
        <v>0</v>
      </c>
      <c r="H260" s="278">
        <v>0</v>
      </c>
      <c r="I260" s="278"/>
      <c r="J260" s="278"/>
      <c r="K260" s="279">
        <v>0</v>
      </c>
      <c r="L260" s="279">
        <v>0</v>
      </c>
      <c r="M260" s="271">
        <v>117</v>
      </c>
      <c r="N260" s="270">
        <v>108</v>
      </c>
      <c r="O260" s="77"/>
      <c r="P260" s="77"/>
      <c r="Q260" s="77"/>
      <c r="R260" s="77"/>
    </row>
    <row r="261" spans="2:18" x14ac:dyDescent="0.2">
      <c r="B261" s="86">
        <f t="shared" si="3"/>
        <v>42252</v>
      </c>
      <c r="C261" s="268"/>
      <c r="D261" s="268"/>
      <c r="E261" s="278">
        <v>0</v>
      </c>
      <c r="F261" s="278">
        <v>0</v>
      </c>
      <c r="G261" s="278">
        <v>0</v>
      </c>
      <c r="H261" s="278">
        <v>0</v>
      </c>
      <c r="I261" s="278"/>
      <c r="J261" s="278"/>
      <c r="K261" s="279">
        <v>0</v>
      </c>
      <c r="L261" s="279">
        <v>0</v>
      </c>
      <c r="M261" s="271">
        <v>92</v>
      </c>
      <c r="N261" s="270">
        <v>69</v>
      </c>
      <c r="O261" s="77"/>
      <c r="P261" s="77"/>
      <c r="Q261" s="77"/>
      <c r="R261" s="77"/>
    </row>
    <row r="262" spans="2:18" x14ac:dyDescent="0.2">
      <c r="B262" s="86">
        <f t="shared" si="3"/>
        <v>42253</v>
      </c>
      <c r="C262" s="268"/>
      <c r="D262" s="268"/>
      <c r="E262" s="278">
        <v>0</v>
      </c>
      <c r="F262" s="278">
        <v>0</v>
      </c>
      <c r="G262" s="278">
        <v>0</v>
      </c>
      <c r="H262" s="278">
        <v>0</v>
      </c>
      <c r="I262" s="278"/>
      <c r="J262" s="278"/>
      <c r="K262" s="279">
        <v>0</v>
      </c>
      <c r="L262" s="279">
        <v>0</v>
      </c>
      <c r="M262" s="271">
        <v>105</v>
      </c>
      <c r="N262" s="270">
        <v>67</v>
      </c>
      <c r="O262" s="77"/>
      <c r="P262" s="77"/>
      <c r="Q262" s="77"/>
      <c r="R262" s="77"/>
    </row>
    <row r="263" spans="2:18" x14ac:dyDescent="0.2">
      <c r="B263" s="86">
        <f t="shared" si="3"/>
        <v>42254</v>
      </c>
      <c r="C263" s="268"/>
      <c r="D263" s="268"/>
      <c r="E263" s="278">
        <v>0</v>
      </c>
      <c r="F263" s="278">
        <v>0</v>
      </c>
      <c r="G263" s="278">
        <v>0.18727343345416883</v>
      </c>
      <c r="H263" s="278">
        <v>0.18727343345416883</v>
      </c>
      <c r="I263" s="278"/>
      <c r="J263" s="278"/>
      <c r="K263" s="279">
        <v>9.0007684721094411E-3</v>
      </c>
      <c r="L263" s="279">
        <v>9.0007684721094411E-3</v>
      </c>
      <c r="M263" s="271">
        <v>253</v>
      </c>
      <c r="N263" s="270">
        <v>127</v>
      </c>
      <c r="O263" s="77"/>
      <c r="P263" s="77"/>
      <c r="Q263" s="77"/>
      <c r="R263" s="77"/>
    </row>
    <row r="264" spans="2:18" x14ac:dyDescent="0.2">
      <c r="B264" s="86">
        <f t="shared" si="3"/>
        <v>42255</v>
      </c>
      <c r="C264" s="268"/>
      <c r="D264" s="268"/>
      <c r="E264" s="278">
        <v>0</v>
      </c>
      <c r="F264" s="278">
        <v>0</v>
      </c>
      <c r="G264" s="278">
        <v>0</v>
      </c>
      <c r="H264" s="278">
        <v>0</v>
      </c>
      <c r="I264" s="278"/>
      <c r="J264" s="278"/>
      <c r="K264" s="279">
        <v>0</v>
      </c>
      <c r="L264" s="279">
        <v>0</v>
      </c>
      <c r="M264" s="271">
        <v>147</v>
      </c>
      <c r="N264" s="270">
        <v>75</v>
      </c>
      <c r="O264" s="77"/>
      <c r="P264" s="77"/>
      <c r="Q264" s="77"/>
      <c r="R264" s="77"/>
    </row>
    <row r="265" spans="2:18" x14ac:dyDescent="0.2">
      <c r="B265" s="86">
        <f t="shared" si="3"/>
        <v>42256</v>
      </c>
      <c r="C265" s="268"/>
      <c r="D265" s="268"/>
      <c r="E265" s="278">
        <v>0</v>
      </c>
      <c r="F265" s="278">
        <v>0</v>
      </c>
      <c r="G265" s="278">
        <v>0</v>
      </c>
      <c r="H265" s="278">
        <v>0</v>
      </c>
      <c r="I265" s="278"/>
      <c r="J265" s="278"/>
      <c r="K265" s="279">
        <v>0</v>
      </c>
      <c r="L265" s="279">
        <v>0</v>
      </c>
      <c r="M265" s="271">
        <v>147</v>
      </c>
      <c r="N265" s="270">
        <v>107</v>
      </c>
      <c r="O265" s="77"/>
      <c r="P265" s="77"/>
      <c r="Q265" s="77"/>
      <c r="R265" s="77"/>
    </row>
    <row r="266" spans="2:18" x14ac:dyDescent="0.2">
      <c r="B266" s="86">
        <f t="shared" si="3"/>
        <v>42257</v>
      </c>
      <c r="C266" s="268"/>
      <c r="D266" s="268"/>
      <c r="E266" s="278">
        <v>0</v>
      </c>
      <c r="F266" s="278">
        <v>0</v>
      </c>
      <c r="G266" s="278">
        <v>0</v>
      </c>
      <c r="H266" s="278">
        <v>0</v>
      </c>
      <c r="I266" s="278"/>
      <c r="J266" s="278"/>
      <c r="K266" s="279">
        <v>0</v>
      </c>
      <c r="L266" s="279">
        <v>0</v>
      </c>
      <c r="M266" s="271">
        <v>98</v>
      </c>
      <c r="N266" s="270">
        <v>81</v>
      </c>
      <c r="O266" s="77"/>
      <c r="P266" s="77"/>
      <c r="Q266" s="77"/>
      <c r="R266" s="77"/>
    </row>
    <row r="267" spans="2:18" x14ac:dyDescent="0.2">
      <c r="B267" s="86">
        <f t="shared" si="3"/>
        <v>42258</v>
      </c>
      <c r="C267" s="268"/>
      <c r="D267" s="268"/>
      <c r="E267" s="278">
        <v>0</v>
      </c>
      <c r="F267" s="278">
        <v>0</v>
      </c>
      <c r="G267" s="278">
        <v>0</v>
      </c>
      <c r="H267" s="278">
        <v>0</v>
      </c>
      <c r="I267" s="278"/>
      <c r="J267" s="278"/>
      <c r="K267" s="279">
        <v>0</v>
      </c>
      <c r="L267" s="279">
        <v>0</v>
      </c>
      <c r="M267" s="271">
        <v>124</v>
      </c>
      <c r="N267" s="270">
        <v>100</v>
      </c>
      <c r="O267" s="77"/>
      <c r="P267" s="77"/>
      <c r="Q267" s="77"/>
      <c r="R267" s="77"/>
    </row>
    <row r="268" spans="2:18" x14ac:dyDescent="0.2">
      <c r="B268" s="86">
        <f t="shared" si="3"/>
        <v>42259</v>
      </c>
      <c r="C268" s="268"/>
      <c r="D268" s="268"/>
      <c r="E268" s="278">
        <v>0</v>
      </c>
      <c r="F268" s="278">
        <v>0</v>
      </c>
      <c r="G268" s="278">
        <v>0</v>
      </c>
      <c r="H268" s="278">
        <v>0</v>
      </c>
      <c r="I268" s="278"/>
      <c r="J268" s="278"/>
      <c r="K268" s="279">
        <v>0</v>
      </c>
      <c r="L268" s="279">
        <v>0</v>
      </c>
      <c r="M268" s="271">
        <v>63</v>
      </c>
      <c r="N268" s="270">
        <v>50</v>
      </c>
      <c r="O268" s="77"/>
      <c r="P268" s="77"/>
      <c r="Q268" s="77"/>
      <c r="R268" s="77"/>
    </row>
    <row r="269" spans="2:18" x14ac:dyDescent="0.2">
      <c r="B269" s="86">
        <f t="shared" si="3"/>
        <v>42260</v>
      </c>
      <c r="C269" s="268"/>
      <c r="D269" s="268"/>
      <c r="E269" s="278">
        <v>0</v>
      </c>
      <c r="F269" s="278">
        <v>0</v>
      </c>
      <c r="G269" s="278">
        <v>0</v>
      </c>
      <c r="H269" s="278">
        <v>0</v>
      </c>
      <c r="I269" s="278"/>
      <c r="J269" s="278"/>
      <c r="K269" s="279">
        <v>0</v>
      </c>
      <c r="L269" s="279">
        <v>0</v>
      </c>
      <c r="M269" s="271">
        <v>38</v>
      </c>
      <c r="N269" s="270">
        <v>34</v>
      </c>
      <c r="O269" s="77"/>
      <c r="P269" s="77"/>
      <c r="Q269" s="77"/>
      <c r="R269" s="77"/>
    </row>
    <row r="270" spans="2:18" x14ac:dyDescent="0.2">
      <c r="B270" s="86">
        <f t="shared" si="3"/>
        <v>42261</v>
      </c>
      <c r="C270" s="268"/>
      <c r="D270" s="268"/>
      <c r="E270" s="278">
        <v>1.4642006216316031E-3</v>
      </c>
      <c r="F270" s="278">
        <v>1.4642006216316031E-3</v>
      </c>
      <c r="G270" s="278">
        <v>0</v>
      </c>
      <c r="H270" s="278">
        <v>0</v>
      </c>
      <c r="I270" s="278"/>
      <c r="J270" s="278"/>
      <c r="K270" s="279">
        <v>1.3938279555841789E-3</v>
      </c>
      <c r="L270" s="279">
        <v>1.3938279555841789E-3</v>
      </c>
      <c r="M270" s="271">
        <v>162</v>
      </c>
      <c r="N270" s="270">
        <v>100</v>
      </c>
      <c r="O270" s="77"/>
      <c r="P270" s="77"/>
      <c r="Q270" s="77"/>
      <c r="R270" s="77"/>
    </row>
    <row r="271" spans="2:18" x14ac:dyDescent="0.2">
      <c r="B271" s="86">
        <f t="shared" ref="B271:B334" si="4">B270+1</f>
        <v>42262</v>
      </c>
      <c r="C271" s="268"/>
      <c r="D271" s="268"/>
      <c r="E271" s="278">
        <v>0</v>
      </c>
      <c r="F271" s="278">
        <v>0</v>
      </c>
      <c r="G271" s="278">
        <v>0</v>
      </c>
      <c r="H271" s="278">
        <v>0</v>
      </c>
      <c r="I271" s="278"/>
      <c r="J271" s="278"/>
      <c r="K271" s="279">
        <v>0</v>
      </c>
      <c r="L271" s="279">
        <v>0</v>
      </c>
      <c r="M271" s="271">
        <v>148</v>
      </c>
      <c r="N271" s="270">
        <v>122</v>
      </c>
      <c r="O271" s="77"/>
      <c r="P271" s="77"/>
      <c r="Q271" s="77"/>
      <c r="R271" s="77"/>
    </row>
    <row r="272" spans="2:18" x14ac:dyDescent="0.2">
      <c r="B272" s="86">
        <f t="shared" si="4"/>
        <v>42263</v>
      </c>
      <c r="C272" s="268"/>
      <c r="D272" s="268"/>
      <c r="E272" s="278">
        <v>0</v>
      </c>
      <c r="F272" s="278">
        <v>0</v>
      </c>
      <c r="G272" s="278">
        <v>0</v>
      </c>
      <c r="H272" s="278">
        <v>0</v>
      </c>
      <c r="I272" s="278"/>
      <c r="J272" s="278"/>
      <c r="K272" s="279">
        <v>0</v>
      </c>
      <c r="L272" s="279">
        <v>0</v>
      </c>
      <c r="M272" s="271">
        <v>119</v>
      </c>
      <c r="N272" s="270">
        <v>87</v>
      </c>
      <c r="O272" s="77"/>
      <c r="P272" s="77"/>
      <c r="Q272" s="77"/>
      <c r="R272" s="77"/>
    </row>
    <row r="273" spans="2:18" x14ac:dyDescent="0.2">
      <c r="B273" s="86">
        <f t="shared" si="4"/>
        <v>42264</v>
      </c>
      <c r="C273" s="268"/>
      <c r="D273" s="268"/>
      <c r="E273" s="278">
        <v>1.4939421967584951E-2</v>
      </c>
      <c r="F273" s="278">
        <v>1.4939421967584951E-2</v>
      </c>
      <c r="G273" s="278">
        <v>0</v>
      </c>
      <c r="H273" s="278">
        <v>0</v>
      </c>
      <c r="I273" s="278"/>
      <c r="J273" s="278"/>
      <c r="K273" s="279">
        <v>1.4221400859319824E-2</v>
      </c>
      <c r="L273" s="279">
        <v>1.4221400859319824E-2</v>
      </c>
      <c r="M273" s="271">
        <v>202</v>
      </c>
      <c r="N273" s="270">
        <v>138</v>
      </c>
      <c r="O273" s="77"/>
      <c r="P273" s="77"/>
      <c r="Q273" s="77"/>
      <c r="R273" s="77"/>
    </row>
    <row r="274" spans="2:18" x14ac:dyDescent="0.2">
      <c r="B274" s="86">
        <f t="shared" si="4"/>
        <v>42265</v>
      </c>
      <c r="C274" s="268"/>
      <c r="D274" s="268"/>
      <c r="E274" s="278">
        <v>0</v>
      </c>
      <c r="F274" s="278">
        <v>0</v>
      </c>
      <c r="G274" s="278">
        <v>0</v>
      </c>
      <c r="H274" s="278">
        <v>0</v>
      </c>
      <c r="I274" s="278"/>
      <c r="J274" s="278"/>
      <c r="K274" s="279">
        <v>0</v>
      </c>
      <c r="L274" s="279">
        <v>0</v>
      </c>
      <c r="M274" s="271">
        <v>93</v>
      </c>
      <c r="N274" s="270">
        <v>80</v>
      </c>
      <c r="O274" s="77"/>
      <c r="P274" s="77"/>
      <c r="Q274" s="77"/>
      <c r="R274" s="77"/>
    </row>
    <row r="275" spans="2:18" x14ac:dyDescent="0.2">
      <c r="B275" s="86">
        <f t="shared" si="4"/>
        <v>42266</v>
      </c>
      <c r="C275" s="268"/>
      <c r="D275" s="268"/>
      <c r="E275" s="278">
        <v>2.2420572018733926E-3</v>
      </c>
      <c r="F275" s="278">
        <v>2.2420572018733926E-3</v>
      </c>
      <c r="G275" s="278">
        <v>0</v>
      </c>
      <c r="H275" s="278">
        <v>0</v>
      </c>
      <c r="I275" s="278"/>
      <c r="J275" s="278"/>
      <c r="K275" s="279">
        <v>2.134299056988274E-3</v>
      </c>
      <c r="L275" s="279">
        <v>2.134299056988274E-3</v>
      </c>
      <c r="M275" s="271">
        <v>73</v>
      </c>
      <c r="N275" s="270">
        <v>66</v>
      </c>
      <c r="O275" s="77"/>
      <c r="P275" s="77"/>
      <c r="Q275" s="77"/>
      <c r="R275" s="77"/>
    </row>
    <row r="276" spans="2:18" x14ac:dyDescent="0.2">
      <c r="B276" s="86">
        <f t="shared" si="4"/>
        <v>42267</v>
      </c>
      <c r="C276" s="268"/>
      <c r="D276" s="268"/>
      <c r="E276" s="278">
        <v>0</v>
      </c>
      <c r="F276" s="278">
        <v>0</v>
      </c>
      <c r="G276" s="278">
        <v>0</v>
      </c>
      <c r="H276" s="278">
        <v>0</v>
      </c>
      <c r="I276" s="278"/>
      <c r="J276" s="278"/>
      <c r="K276" s="279">
        <v>0</v>
      </c>
      <c r="L276" s="279">
        <v>0</v>
      </c>
      <c r="M276" s="271">
        <v>54</v>
      </c>
      <c r="N276" s="270">
        <v>40</v>
      </c>
      <c r="O276" s="77"/>
      <c r="P276" s="77"/>
      <c r="Q276" s="77"/>
      <c r="R276" s="77"/>
    </row>
    <row r="277" spans="2:18" x14ac:dyDescent="0.2">
      <c r="B277" s="86">
        <f t="shared" si="4"/>
        <v>42268</v>
      </c>
      <c r="C277" s="268"/>
      <c r="D277" s="268"/>
      <c r="E277" s="278">
        <v>0</v>
      </c>
      <c r="F277" s="278">
        <v>0</v>
      </c>
      <c r="G277" s="278">
        <v>0</v>
      </c>
      <c r="H277" s="278">
        <v>0</v>
      </c>
      <c r="I277" s="278"/>
      <c r="J277" s="278"/>
      <c r="K277" s="279">
        <v>0</v>
      </c>
      <c r="L277" s="279">
        <v>0</v>
      </c>
      <c r="M277" s="271">
        <v>126</v>
      </c>
      <c r="N277" s="270">
        <v>91</v>
      </c>
      <c r="O277" s="77"/>
      <c r="P277" s="77"/>
      <c r="Q277" s="77"/>
      <c r="R277" s="77"/>
    </row>
    <row r="278" spans="2:18" x14ac:dyDescent="0.2">
      <c r="B278" s="86">
        <f t="shared" si="4"/>
        <v>42269</v>
      </c>
      <c r="C278" s="268"/>
      <c r="D278" s="268"/>
      <c r="E278" s="278">
        <v>0</v>
      </c>
      <c r="F278" s="278">
        <v>0</v>
      </c>
      <c r="G278" s="278">
        <v>0</v>
      </c>
      <c r="H278" s="278">
        <v>0</v>
      </c>
      <c r="I278" s="278"/>
      <c r="J278" s="278"/>
      <c r="K278" s="279">
        <v>0</v>
      </c>
      <c r="L278" s="279">
        <v>0</v>
      </c>
      <c r="M278" s="271">
        <v>139</v>
      </c>
      <c r="N278" s="270">
        <v>121</v>
      </c>
      <c r="O278" s="77"/>
      <c r="P278" s="77"/>
      <c r="Q278" s="77"/>
      <c r="R278" s="77"/>
    </row>
    <row r="279" spans="2:18" x14ac:dyDescent="0.2">
      <c r="B279" s="86">
        <f t="shared" si="4"/>
        <v>42270</v>
      </c>
      <c r="C279" s="268"/>
      <c r="D279" s="268"/>
      <c r="E279" s="278">
        <v>1.5305472122992853E-2</v>
      </c>
      <c r="F279" s="278">
        <v>1.5305472122992853E-2</v>
      </c>
      <c r="G279" s="278">
        <v>0</v>
      </c>
      <c r="H279" s="278">
        <v>0</v>
      </c>
      <c r="I279" s="278"/>
      <c r="J279" s="278"/>
      <c r="K279" s="279">
        <v>1.4569857848215869E-2</v>
      </c>
      <c r="L279" s="279">
        <v>1.4569857848215869E-2</v>
      </c>
      <c r="M279" s="271">
        <v>173</v>
      </c>
      <c r="N279" s="270">
        <v>124</v>
      </c>
      <c r="O279" s="77"/>
      <c r="P279" s="77"/>
      <c r="Q279" s="77"/>
      <c r="R279" s="77"/>
    </row>
    <row r="280" spans="2:18" x14ac:dyDescent="0.2">
      <c r="B280" s="86">
        <f t="shared" si="4"/>
        <v>42271</v>
      </c>
      <c r="C280" s="268"/>
      <c r="D280" s="268"/>
      <c r="E280" s="278">
        <v>9.33427896290147E-3</v>
      </c>
      <c r="F280" s="278">
        <v>9.33427896290147E-3</v>
      </c>
      <c r="G280" s="278">
        <v>0</v>
      </c>
      <c r="H280" s="278">
        <v>0</v>
      </c>
      <c r="I280" s="278"/>
      <c r="J280" s="278"/>
      <c r="K280" s="279">
        <v>8.8856532168491396E-3</v>
      </c>
      <c r="L280" s="279">
        <v>8.8856532168491396E-3</v>
      </c>
      <c r="M280" s="271">
        <v>122</v>
      </c>
      <c r="N280" s="270">
        <v>91</v>
      </c>
      <c r="O280" s="77"/>
      <c r="P280" s="77"/>
      <c r="Q280" s="77"/>
      <c r="R280" s="77"/>
    </row>
    <row r="281" spans="2:18" x14ac:dyDescent="0.2">
      <c r="B281" s="86">
        <f t="shared" si="4"/>
        <v>42272</v>
      </c>
      <c r="C281" s="268"/>
      <c r="D281" s="268"/>
      <c r="E281" s="278">
        <v>0</v>
      </c>
      <c r="F281" s="278">
        <v>0</v>
      </c>
      <c r="G281" s="278">
        <v>0</v>
      </c>
      <c r="H281" s="278">
        <v>0</v>
      </c>
      <c r="I281" s="278"/>
      <c r="J281" s="278"/>
      <c r="K281" s="279">
        <v>0</v>
      </c>
      <c r="L281" s="279">
        <v>0</v>
      </c>
      <c r="M281" s="271">
        <v>100</v>
      </c>
      <c r="N281" s="270">
        <v>74</v>
      </c>
      <c r="O281" s="77"/>
      <c r="P281" s="77"/>
      <c r="Q281" s="77"/>
      <c r="R281" s="77"/>
    </row>
    <row r="282" spans="2:18" x14ac:dyDescent="0.2">
      <c r="B282" s="86">
        <f t="shared" si="4"/>
        <v>42273</v>
      </c>
      <c r="C282" s="268"/>
      <c r="D282" s="268"/>
      <c r="E282" s="278">
        <v>0</v>
      </c>
      <c r="F282" s="278">
        <v>0</v>
      </c>
      <c r="G282" s="278">
        <v>0</v>
      </c>
      <c r="H282" s="278">
        <v>0</v>
      </c>
      <c r="I282" s="278"/>
      <c r="J282" s="278"/>
      <c r="K282" s="279">
        <v>0</v>
      </c>
      <c r="L282" s="279">
        <v>0</v>
      </c>
      <c r="M282" s="271">
        <v>36</v>
      </c>
      <c r="N282" s="270">
        <v>33</v>
      </c>
      <c r="O282" s="77"/>
      <c r="P282" s="77"/>
      <c r="Q282" s="77"/>
      <c r="R282" s="77"/>
    </row>
    <row r="283" spans="2:18" x14ac:dyDescent="0.2">
      <c r="B283" s="86">
        <f t="shared" si="4"/>
        <v>42274</v>
      </c>
      <c r="C283" s="268"/>
      <c r="D283" s="268"/>
      <c r="E283" s="278">
        <v>0</v>
      </c>
      <c r="F283" s="278">
        <v>0</v>
      </c>
      <c r="G283" s="278">
        <v>0</v>
      </c>
      <c r="H283" s="278">
        <v>0</v>
      </c>
      <c r="I283" s="278"/>
      <c r="J283" s="278"/>
      <c r="K283" s="279">
        <v>0</v>
      </c>
      <c r="L283" s="279">
        <v>0</v>
      </c>
      <c r="M283" s="271">
        <v>50</v>
      </c>
      <c r="N283" s="270">
        <v>49</v>
      </c>
      <c r="O283" s="77"/>
      <c r="P283" s="77"/>
      <c r="Q283" s="77"/>
      <c r="R283" s="77"/>
    </row>
    <row r="284" spans="2:18" x14ac:dyDescent="0.2">
      <c r="B284" s="86">
        <f t="shared" si="4"/>
        <v>42275</v>
      </c>
      <c r="C284" s="268"/>
      <c r="D284" s="268"/>
      <c r="E284" s="278">
        <v>1.4769470109716997E-2</v>
      </c>
      <c r="F284" s="278">
        <v>1.4769470109716997E-2</v>
      </c>
      <c r="G284" s="278">
        <v>0</v>
      </c>
      <c r="H284" s="278">
        <v>0</v>
      </c>
      <c r="I284" s="278"/>
      <c r="J284" s="278"/>
      <c r="K284" s="279">
        <v>1.4059617257332376E-2</v>
      </c>
      <c r="L284" s="279">
        <v>1.4059617257332376E-2</v>
      </c>
      <c r="M284" s="271">
        <v>366</v>
      </c>
      <c r="N284" s="270">
        <v>114</v>
      </c>
      <c r="O284" s="77"/>
      <c r="P284" s="77"/>
      <c r="Q284" s="77"/>
      <c r="R284" s="77"/>
    </row>
    <row r="285" spans="2:18" x14ac:dyDescent="0.2">
      <c r="B285" s="86">
        <f t="shared" si="4"/>
        <v>42276</v>
      </c>
      <c r="C285" s="268"/>
      <c r="D285" s="268"/>
      <c r="E285" s="278">
        <v>0</v>
      </c>
      <c r="F285" s="278">
        <v>0</v>
      </c>
      <c r="G285" s="278">
        <v>0</v>
      </c>
      <c r="H285" s="278">
        <v>0</v>
      </c>
      <c r="I285" s="278"/>
      <c r="J285" s="278"/>
      <c r="K285" s="279">
        <v>0</v>
      </c>
      <c r="L285" s="279">
        <v>0</v>
      </c>
      <c r="M285" s="271">
        <v>121</v>
      </c>
      <c r="N285" s="270">
        <v>75</v>
      </c>
      <c r="O285" s="77"/>
      <c r="P285" s="77"/>
      <c r="Q285" s="77"/>
      <c r="R285" s="77"/>
    </row>
    <row r="286" spans="2:18" x14ac:dyDescent="0.2">
      <c r="B286" s="86">
        <f t="shared" si="4"/>
        <v>42277</v>
      </c>
      <c r="C286" s="268"/>
      <c r="D286" s="268"/>
      <c r="E286" s="278">
        <v>0</v>
      </c>
      <c r="F286" s="278">
        <v>0</v>
      </c>
      <c r="G286" s="278">
        <v>0</v>
      </c>
      <c r="H286" s="278">
        <v>0</v>
      </c>
      <c r="I286" s="278"/>
      <c r="J286" s="278"/>
      <c r="K286" s="279">
        <v>0</v>
      </c>
      <c r="L286" s="279">
        <v>0</v>
      </c>
      <c r="M286" s="271">
        <v>184</v>
      </c>
      <c r="N286" s="270">
        <v>118</v>
      </c>
      <c r="O286" s="77"/>
      <c r="P286" s="77"/>
      <c r="Q286" s="77"/>
      <c r="R286" s="77"/>
    </row>
    <row r="287" spans="2:18" x14ac:dyDescent="0.2">
      <c r="B287" s="86">
        <f t="shared" si="4"/>
        <v>42278</v>
      </c>
      <c r="C287" s="268"/>
      <c r="D287" s="268"/>
      <c r="E287" s="278">
        <v>1.405371132369619E-3</v>
      </c>
      <c r="F287" s="278">
        <v>1.405371132369619E-3</v>
      </c>
      <c r="G287" s="278">
        <v>0</v>
      </c>
      <c r="H287" s="278">
        <v>0</v>
      </c>
      <c r="I287" s="278"/>
      <c r="J287" s="278"/>
      <c r="K287" s="279">
        <v>1.3378259395116002E-3</v>
      </c>
      <c r="L287" s="279">
        <v>1.3378259395116002E-3</v>
      </c>
      <c r="M287" s="271">
        <v>218</v>
      </c>
      <c r="N287" s="270">
        <v>130</v>
      </c>
      <c r="O287" s="77"/>
      <c r="P287" s="77"/>
      <c r="Q287" s="77"/>
      <c r="R287" s="77"/>
    </row>
    <row r="288" spans="2:18" x14ac:dyDescent="0.2">
      <c r="B288" s="86">
        <f t="shared" si="4"/>
        <v>42279</v>
      </c>
      <c r="C288" s="268"/>
      <c r="D288" s="268"/>
      <c r="E288" s="278">
        <v>0</v>
      </c>
      <c r="F288" s="278">
        <v>0</v>
      </c>
      <c r="G288" s="278">
        <v>0</v>
      </c>
      <c r="H288" s="278">
        <v>0</v>
      </c>
      <c r="I288" s="278"/>
      <c r="J288" s="278"/>
      <c r="K288" s="279">
        <v>0</v>
      </c>
      <c r="L288" s="279">
        <v>0</v>
      </c>
      <c r="M288" s="271">
        <v>66</v>
      </c>
      <c r="N288" s="270">
        <v>55</v>
      </c>
      <c r="O288" s="77"/>
      <c r="P288" s="77"/>
      <c r="Q288" s="77"/>
      <c r="R288" s="77"/>
    </row>
    <row r="289" spans="2:18" x14ac:dyDescent="0.2">
      <c r="B289" s="86">
        <f t="shared" si="4"/>
        <v>42280</v>
      </c>
      <c r="C289" s="268"/>
      <c r="D289" s="268"/>
      <c r="E289" s="278">
        <v>0</v>
      </c>
      <c r="F289" s="278">
        <v>0</v>
      </c>
      <c r="G289" s="278">
        <v>0</v>
      </c>
      <c r="H289" s="278">
        <v>0</v>
      </c>
      <c r="I289" s="278"/>
      <c r="J289" s="278"/>
      <c r="K289" s="279">
        <v>0</v>
      </c>
      <c r="L289" s="279">
        <v>0</v>
      </c>
      <c r="M289" s="271">
        <v>61</v>
      </c>
      <c r="N289" s="270">
        <v>52</v>
      </c>
      <c r="O289" s="77"/>
      <c r="P289" s="77"/>
      <c r="Q289" s="77"/>
      <c r="R289" s="77"/>
    </row>
    <row r="290" spans="2:18" x14ac:dyDescent="0.2">
      <c r="B290" s="86">
        <f t="shared" si="4"/>
        <v>42281</v>
      </c>
      <c r="C290" s="268"/>
      <c r="D290" s="268"/>
      <c r="E290" s="278">
        <v>0</v>
      </c>
      <c r="F290" s="278">
        <v>0</v>
      </c>
      <c r="G290" s="278">
        <v>0</v>
      </c>
      <c r="H290" s="278">
        <v>0</v>
      </c>
      <c r="I290" s="278"/>
      <c r="J290" s="278"/>
      <c r="K290" s="279">
        <v>0</v>
      </c>
      <c r="L290" s="279">
        <v>0</v>
      </c>
      <c r="M290" s="271">
        <v>144</v>
      </c>
      <c r="N290" s="270">
        <v>107</v>
      </c>
      <c r="O290" s="77"/>
      <c r="P290" s="77"/>
      <c r="Q290" s="77"/>
      <c r="R290" s="77"/>
    </row>
    <row r="291" spans="2:18" x14ac:dyDescent="0.2">
      <c r="B291" s="86">
        <f t="shared" si="4"/>
        <v>42282</v>
      </c>
      <c r="C291" s="268"/>
      <c r="D291" s="268"/>
      <c r="E291" s="278">
        <v>0</v>
      </c>
      <c r="F291" s="278">
        <v>0</v>
      </c>
      <c r="G291" s="278">
        <v>0</v>
      </c>
      <c r="H291" s="278">
        <v>0</v>
      </c>
      <c r="I291" s="278"/>
      <c r="J291" s="278"/>
      <c r="K291" s="279">
        <v>0</v>
      </c>
      <c r="L291" s="279">
        <v>0</v>
      </c>
      <c r="M291" s="271">
        <v>135</v>
      </c>
      <c r="N291" s="270">
        <v>112</v>
      </c>
      <c r="O291" s="77"/>
      <c r="P291" s="77"/>
      <c r="Q291" s="77"/>
      <c r="R291" s="77"/>
    </row>
    <row r="292" spans="2:18" x14ac:dyDescent="0.2">
      <c r="B292" s="86">
        <f t="shared" si="4"/>
        <v>42283</v>
      </c>
      <c r="C292" s="268"/>
      <c r="D292" s="268"/>
      <c r="E292" s="278">
        <v>0</v>
      </c>
      <c r="F292" s="278">
        <v>0</v>
      </c>
      <c r="G292" s="278">
        <v>0</v>
      </c>
      <c r="H292" s="278">
        <v>0</v>
      </c>
      <c r="I292" s="278"/>
      <c r="J292" s="278"/>
      <c r="K292" s="279">
        <v>0</v>
      </c>
      <c r="L292" s="279">
        <v>0</v>
      </c>
      <c r="M292" s="271">
        <v>235</v>
      </c>
      <c r="N292" s="270">
        <v>165</v>
      </c>
      <c r="O292" s="77"/>
      <c r="P292" s="77"/>
      <c r="Q292" s="77"/>
      <c r="R292" s="77"/>
    </row>
    <row r="293" spans="2:18" x14ac:dyDescent="0.2">
      <c r="B293" s="86">
        <f t="shared" si="4"/>
        <v>42284</v>
      </c>
      <c r="C293" s="268"/>
      <c r="D293" s="268"/>
      <c r="E293" s="278">
        <v>0</v>
      </c>
      <c r="F293" s="278">
        <v>0</v>
      </c>
      <c r="G293" s="278">
        <v>0</v>
      </c>
      <c r="H293" s="278">
        <v>0</v>
      </c>
      <c r="I293" s="278"/>
      <c r="J293" s="278"/>
      <c r="K293" s="279">
        <v>0</v>
      </c>
      <c r="L293" s="279">
        <v>0</v>
      </c>
      <c r="M293" s="271">
        <v>139</v>
      </c>
      <c r="N293" s="270">
        <v>103</v>
      </c>
      <c r="O293" s="77"/>
      <c r="P293" s="77"/>
      <c r="Q293" s="77"/>
      <c r="R293" s="77"/>
    </row>
    <row r="294" spans="2:18" x14ac:dyDescent="0.2">
      <c r="B294" s="86">
        <f t="shared" si="4"/>
        <v>42285</v>
      </c>
      <c r="C294" s="268"/>
      <c r="D294" s="268"/>
      <c r="E294" s="278">
        <v>5.7652899476744379E-3</v>
      </c>
      <c r="F294" s="278">
        <v>5.7652899476744379E-3</v>
      </c>
      <c r="G294" s="278">
        <v>0</v>
      </c>
      <c r="H294" s="278">
        <v>0</v>
      </c>
      <c r="I294" s="278"/>
      <c r="J294" s="278"/>
      <c r="K294" s="279">
        <v>5.4881975751127042E-3</v>
      </c>
      <c r="L294" s="279">
        <v>5.4881975751127042E-3</v>
      </c>
      <c r="M294" s="271">
        <v>128</v>
      </c>
      <c r="N294" s="270">
        <v>89</v>
      </c>
      <c r="O294" s="77"/>
      <c r="P294" s="77"/>
      <c r="Q294" s="77"/>
      <c r="R294" s="77"/>
    </row>
    <row r="295" spans="2:18" x14ac:dyDescent="0.2">
      <c r="B295" s="86">
        <f t="shared" si="4"/>
        <v>42286</v>
      </c>
      <c r="C295" s="268"/>
      <c r="D295" s="268"/>
      <c r="E295" s="278">
        <v>6.7784644849641631E-3</v>
      </c>
      <c r="F295" s="278">
        <v>6.7784644849641631E-3</v>
      </c>
      <c r="G295" s="278">
        <v>0</v>
      </c>
      <c r="H295" s="278">
        <v>0</v>
      </c>
      <c r="I295" s="278"/>
      <c r="J295" s="278"/>
      <c r="K295" s="279">
        <v>6.4526767408071136E-3</v>
      </c>
      <c r="L295" s="279">
        <v>6.4526767408071136E-3</v>
      </c>
      <c r="M295" s="271">
        <v>167</v>
      </c>
      <c r="N295" s="270">
        <v>75</v>
      </c>
      <c r="O295" s="77"/>
      <c r="P295" s="77"/>
      <c r="Q295" s="77"/>
      <c r="R295" s="77"/>
    </row>
    <row r="296" spans="2:18" x14ac:dyDescent="0.2">
      <c r="B296" s="86">
        <f t="shared" si="4"/>
        <v>42287</v>
      </c>
      <c r="C296" s="268"/>
      <c r="D296" s="268"/>
      <c r="E296" s="278">
        <v>1.1390042782111913E-2</v>
      </c>
      <c r="F296" s="278">
        <v>1.1390042782111913E-2</v>
      </c>
      <c r="G296" s="278">
        <v>0</v>
      </c>
      <c r="H296" s="278">
        <v>0</v>
      </c>
      <c r="I296" s="278"/>
      <c r="J296" s="278"/>
      <c r="K296" s="279">
        <v>1.0842612556274249E-2</v>
      </c>
      <c r="L296" s="279">
        <v>1.0842612556274249E-2</v>
      </c>
      <c r="M296" s="271">
        <v>463</v>
      </c>
      <c r="N296" s="270">
        <v>107</v>
      </c>
      <c r="O296" s="77"/>
      <c r="P296" s="77"/>
      <c r="Q296" s="77"/>
      <c r="R296" s="77"/>
    </row>
    <row r="297" spans="2:18" x14ac:dyDescent="0.2">
      <c r="B297" s="86">
        <f t="shared" si="4"/>
        <v>42288</v>
      </c>
      <c r="C297" s="268"/>
      <c r="D297" s="268"/>
      <c r="E297" s="278">
        <v>1.774689592736519E-3</v>
      </c>
      <c r="F297" s="278">
        <v>1.774689592736519E-3</v>
      </c>
      <c r="G297" s="278">
        <v>0.15082858622475401</v>
      </c>
      <c r="H297" s="278">
        <v>0.15082858622475401</v>
      </c>
      <c r="I297" s="278"/>
      <c r="J297" s="278"/>
      <c r="K297" s="279">
        <v>8.9385440098065753E-3</v>
      </c>
      <c r="L297" s="279">
        <v>8.9385440098065753E-3</v>
      </c>
      <c r="M297" s="271">
        <v>112</v>
      </c>
      <c r="N297" s="270">
        <v>79</v>
      </c>
      <c r="O297" s="77"/>
      <c r="P297" s="77"/>
      <c r="Q297" s="77"/>
      <c r="R297" s="77"/>
    </row>
    <row r="298" spans="2:18" x14ac:dyDescent="0.2">
      <c r="B298" s="86">
        <f t="shared" si="4"/>
        <v>42289</v>
      </c>
      <c r="C298" s="268"/>
      <c r="D298" s="268"/>
      <c r="E298" s="278">
        <v>5.8666074014034099E-3</v>
      </c>
      <c r="F298" s="278">
        <v>5.8666074014034099E-3</v>
      </c>
      <c r="G298" s="278">
        <v>0</v>
      </c>
      <c r="H298" s="278">
        <v>0</v>
      </c>
      <c r="I298" s="278"/>
      <c r="J298" s="278"/>
      <c r="K298" s="279">
        <v>5.5846454916821447E-3</v>
      </c>
      <c r="L298" s="279">
        <v>5.5846454916821447E-3</v>
      </c>
      <c r="M298" s="271">
        <v>143</v>
      </c>
      <c r="N298" s="270">
        <v>102</v>
      </c>
      <c r="O298" s="77"/>
      <c r="P298" s="77"/>
      <c r="Q298" s="77"/>
      <c r="R298" s="77"/>
    </row>
    <row r="299" spans="2:18" x14ac:dyDescent="0.2">
      <c r="B299" s="86">
        <f t="shared" si="4"/>
        <v>42290</v>
      </c>
      <c r="C299" s="268"/>
      <c r="D299" s="268"/>
      <c r="E299" s="278">
        <v>3.2683049589991144E-6</v>
      </c>
      <c r="F299" s="278">
        <v>3.2683049589991144E-6</v>
      </c>
      <c r="G299" s="278">
        <v>2.0714655618850338E-2</v>
      </c>
      <c r="H299" s="278">
        <v>2.0714655618850338E-2</v>
      </c>
      <c r="I299" s="278"/>
      <c r="J299" s="278"/>
      <c r="K299" s="279">
        <v>9.9870261996098529E-4</v>
      </c>
      <c r="L299" s="279">
        <v>9.9870261996098529E-4</v>
      </c>
      <c r="M299" s="271">
        <v>139</v>
      </c>
      <c r="N299" s="270">
        <v>110</v>
      </c>
      <c r="O299" s="77"/>
      <c r="P299" s="77"/>
      <c r="Q299" s="77"/>
      <c r="R299" s="77"/>
    </row>
    <row r="300" spans="2:18" x14ac:dyDescent="0.2">
      <c r="B300" s="86">
        <f t="shared" si="4"/>
        <v>42291</v>
      </c>
      <c r="C300" s="268"/>
      <c r="D300" s="268"/>
      <c r="E300" s="278">
        <v>0</v>
      </c>
      <c r="F300" s="278">
        <v>0</v>
      </c>
      <c r="G300" s="278">
        <v>0</v>
      </c>
      <c r="H300" s="278">
        <v>0</v>
      </c>
      <c r="I300" s="278"/>
      <c r="J300" s="278"/>
      <c r="K300" s="279">
        <v>0</v>
      </c>
      <c r="L300" s="279">
        <v>0</v>
      </c>
      <c r="M300" s="271">
        <v>111</v>
      </c>
      <c r="N300" s="270">
        <v>81</v>
      </c>
      <c r="O300" s="77"/>
      <c r="P300" s="77"/>
      <c r="Q300" s="77"/>
      <c r="R300" s="77"/>
    </row>
    <row r="301" spans="2:18" x14ac:dyDescent="0.2">
      <c r="B301" s="86">
        <f t="shared" si="4"/>
        <v>42292</v>
      </c>
      <c r="C301" s="268"/>
      <c r="D301" s="268"/>
      <c r="E301" s="278">
        <v>0</v>
      </c>
      <c r="F301" s="278">
        <v>0</v>
      </c>
      <c r="G301" s="278">
        <v>0</v>
      </c>
      <c r="H301" s="278">
        <v>0</v>
      </c>
      <c r="I301" s="278"/>
      <c r="J301" s="278"/>
      <c r="K301" s="279">
        <v>0</v>
      </c>
      <c r="L301" s="279">
        <v>0</v>
      </c>
      <c r="M301" s="271">
        <v>122</v>
      </c>
      <c r="N301" s="270">
        <v>99</v>
      </c>
      <c r="O301" s="77"/>
      <c r="P301" s="77"/>
      <c r="Q301" s="77"/>
      <c r="R301" s="77"/>
    </row>
    <row r="302" spans="2:18" x14ac:dyDescent="0.2">
      <c r="B302" s="86">
        <f t="shared" si="4"/>
        <v>42293</v>
      </c>
      <c r="C302" s="268"/>
      <c r="D302" s="268"/>
      <c r="E302" s="278">
        <v>0</v>
      </c>
      <c r="F302" s="278">
        <v>0</v>
      </c>
      <c r="G302" s="278">
        <v>6.991196271361988E-2</v>
      </c>
      <c r="H302" s="278">
        <v>6.991196271361988E-2</v>
      </c>
      <c r="I302" s="278"/>
      <c r="J302" s="278"/>
      <c r="K302" s="279">
        <v>3.3601209643547166E-3</v>
      </c>
      <c r="L302" s="279">
        <v>3.3601209643547166E-3</v>
      </c>
      <c r="M302" s="271">
        <v>110</v>
      </c>
      <c r="N302" s="270">
        <v>98</v>
      </c>
      <c r="O302" s="77"/>
      <c r="P302" s="77"/>
      <c r="Q302" s="77"/>
      <c r="R302" s="77"/>
    </row>
    <row r="303" spans="2:18" x14ac:dyDescent="0.2">
      <c r="B303" s="86">
        <f t="shared" si="4"/>
        <v>42294</v>
      </c>
      <c r="C303" s="268"/>
      <c r="D303" s="268"/>
      <c r="E303" s="278">
        <v>1.6995185786795395E-4</v>
      </c>
      <c r="F303" s="278">
        <v>1.6995185786795395E-4</v>
      </c>
      <c r="G303" s="278">
        <v>0</v>
      </c>
      <c r="H303" s="278">
        <v>0</v>
      </c>
      <c r="I303" s="278"/>
      <c r="J303" s="278"/>
      <c r="K303" s="279">
        <v>1.6178360198744932E-4</v>
      </c>
      <c r="L303" s="279">
        <v>1.6178360198744932E-4</v>
      </c>
      <c r="M303" s="271">
        <v>104</v>
      </c>
      <c r="N303" s="270">
        <v>58</v>
      </c>
      <c r="O303" s="77"/>
      <c r="P303" s="77"/>
      <c r="Q303" s="77"/>
      <c r="R303" s="77"/>
    </row>
    <row r="304" spans="2:18" x14ac:dyDescent="0.2">
      <c r="B304" s="86">
        <f t="shared" si="4"/>
        <v>42295</v>
      </c>
      <c r="C304" s="268"/>
      <c r="D304" s="268"/>
      <c r="E304" s="278">
        <v>0</v>
      </c>
      <c r="F304" s="278">
        <v>0</v>
      </c>
      <c r="G304" s="278">
        <v>0</v>
      </c>
      <c r="H304" s="278">
        <v>0</v>
      </c>
      <c r="I304" s="278"/>
      <c r="J304" s="278"/>
      <c r="K304" s="279">
        <v>0</v>
      </c>
      <c r="L304" s="279">
        <v>0</v>
      </c>
      <c r="M304" s="271">
        <v>38</v>
      </c>
      <c r="N304" s="270">
        <v>36</v>
      </c>
      <c r="O304" s="77"/>
      <c r="P304" s="77"/>
      <c r="Q304" s="77"/>
      <c r="R304" s="77"/>
    </row>
    <row r="305" spans="2:18" x14ac:dyDescent="0.2">
      <c r="B305" s="86">
        <f t="shared" si="4"/>
        <v>42296</v>
      </c>
      <c r="C305" s="268"/>
      <c r="D305" s="268"/>
      <c r="E305" s="278">
        <v>0</v>
      </c>
      <c r="F305" s="278">
        <v>0</v>
      </c>
      <c r="G305" s="278">
        <v>0</v>
      </c>
      <c r="H305" s="278">
        <v>0</v>
      </c>
      <c r="I305" s="278"/>
      <c r="J305" s="278"/>
      <c r="K305" s="279">
        <v>0</v>
      </c>
      <c r="L305" s="279">
        <v>0</v>
      </c>
      <c r="M305" s="271">
        <v>128</v>
      </c>
      <c r="N305" s="270">
        <v>90</v>
      </c>
      <c r="O305" s="77"/>
      <c r="P305" s="77"/>
      <c r="Q305" s="77"/>
      <c r="R305" s="77"/>
    </row>
    <row r="306" spans="2:18" x14ac:dyDescent="0.2">
      <c r="B306" s="86">
        <f t="shared" si="4"/>
        <v>42297</v>
      </c>
      <c r="C306" s="268"/>
      <c r="D306" s="268"/>
      <c r="E306" s="278">
        <v>1.3527514225297334E-2</v>
      </c>
      <c r="F306" s="278">
        <v>1.3527514225297334E-2</v>
      </c>
      <c r="G306" s="278">
        <v>0</v>
      </c>
      <c r="H306" s="278">
        <v>0</v>
      </c>
      <c r="I306" s="278"/>
      <c r="J306" s="278"/>
      <c r="K306" s="279">
        <v>1.2877352473577937E-2</v>
      </c>
      <c r="L306" s="279">
        <v>1.2877352473577937E-2</v>
      </c>
      <c r="M306" s="271">
        <v>149</v>
      </c>
      <c r="N306" s="270">
        <v>84</v>
      </c>
      <c r="O306" s="77"/>
      <c r="P306" s="77"/>
      <c r="Q306" s="77"/>
      <c r="R306" s="77"/>
    </row>
    <row r="307" spans="2:18" x14ac:dyDescent="0.2">
      <c r="B307" s="86">
        <f t="shared" si="4"/>
        <v>42298</v>
      </c>
      <c r="C307" s="268"/>
      <c r="D307" s="268"/>
      <c r="E307" s="278">
        <v>0</v>
      </c>
      <c r="F307" s="278">
        <v>0</v>
      </c>
      <c r="G307" s="278">
        <v>0</v>
      </c>
      <c r="H307" s="278">
        <v>0</v>
      </c>
      <c r="I307" s="278"/>
      <c r="J307" s="278"/>
      <c r="K307" s="279">
        <v>0</v>
      </c>
      <c r="L307" s="279">
        <v>0</v>
      </c>
      <c r="M307" s="271">
        <v>138</v>
      </c>
      <c r="N307" s="270">
        <v>91</v>
      </c>
      <c r="O307" s="77"/>
      <c r="P307" s="77"/>
      <c r="Q307" s="77"/>
      <c r="R307" s="77"/>
    </row>
    <row r="308" spans="2:18" x14ac:dyDescent="0.2">
      <c r="B308" s="86">
        <f t="shared" si="4"/>
        <v>42299</v>
      </c>
      <c r="C308" s="268"/>
      <c r="D308" s="268"/>
      <c r="E308" s="278">
        <v>0</v>
      </c>
      <c r="F308" s="278">
        <v>0</v>
      </c>
      <c r="G308" s="278">
        <v>0</v>
      </c>
      <c r="H308" s="278">
        <v>0</v>
      </c>
      <c r="I308" s="278"/>
      <c r="J308" s="278"/>
      <c r="K308" s="279">
        <v>0</v>
      </c>
      <c r="L308" s="279">
        <v>0</v>
      </c>
      <c r="M308" s="271">
        <v>85</v>
      </c>
      <c r="N308" s="270">
        <v>77</v>
      </c>
      <c r="O308" s="77"/>
      <c r="P308" s="77"/>
      <c r="Q308" s="77"/>
      <c r="R308" s="77"/>
    </row>
    <row r="309" spans="2:18" x14ac:dyDescent="0.2">
      <c r="B309" s="86">
        <f t="shared" si="4"/>
        <v>42300</v>
      </c>
      <c r="C309" s="268"/>
      <c r="D309" s="268"/>
      <c r="E309" s="278">
        <v>0</v>
      </c>
      <c r="F309" s="278">
        <v>0</v>
      </c>
      <c r="G309" s="278">
        <v>0</v>
      </c>
      <c r="H309" s="278">
        <v>0</v>
      </c>
      <c r="I309" s="278"/>
      <c r="J309" s="278"/>
      <c r="K309" s="279">
        <v>0</v>
      </c>
      <c r="L309" s="279">
        <v>0</v>
      </c>
      <c r="M309" s="271">
        <v>100</v>
      </c>
      <c r="N309" s="270">
        <v>71</v>
      </c>
      <c r="O309" s="77"/>
      <c r="P309" s="77"/>
      <c r="Q309" s="77"/>
      <c r="R309" s="77"/>
    </row>
    <row r="310" spans="2:18" x14ac:dyDescent="0.2">
      <c r="B310" s="86">
        <f t="shared" si="4"/>
        <v>42301</v>
      </c>
      <c r="C310" s="268"/>
      <c r="D310" s="268"/>
      <c r="E310" s="278">
        <v>0</v>
      </c>
      <c r="F310" s="278">
        <v>0</v>
      </c>
      <c r="G310" s="278">
        <v>0</v>
      </c>
      <c r="H310" s="278">
        <v>0</v>
      </c>
      <c r="I310" s="278"/>
      <c r="J310" s="278"/>
      <c r="K310" s="279">
        <v>0</v>
      </c>
      <c r="L310" s="279">
        <v>0</v>
      </c>
      <c r="M310" s="271">
        <v>104</v>
      </c>
      <c r="N310" s="270">
        <v>83</v>
      </c>
      <c r="O310" s="77"/>
      <c r="P310" s="77"/>
      <c r="Q310" s="77"/>
      <c r="R310" s="77"/>
    </row>
    <row r="311" spans="2:18" x14ac:dyDescent="0.2">
      <c r="B311" s="86">
        <f t="shared" si="4"/>
        <v>42302</v>
      </c>
      <c r="C311" s="268"/>
      <c r="D311" s="268"/>
      <c r="E311" s="278">
        <v>0</v>
      </c>
      <c r="F311" s="278">
        <v>0</v>
      </c>
      <c r="G311" s="278">
        <v>0</v>
      </c>
      <c r="H311" s="278">
        <v>0</v>
      </c>
      <c r="I311" s="278"/>
      <c r="J311" s="278"/>
      <c r="K311" s="279">
        <v>0</v>
      </c>
      <c r="L311" s="279">
        <v>0</v>
      </c>
      <c r="M311" s="271">
        <v>59</v>
      </c>
      <c r="N311" s="270">
        <v>53</v>
      </c>
      <c r="O311" s="77"/>
      <c r="P311" s="77"/>
      <c r="Q311" s="77"/>
      <c r="R311" s="77"/>
    </row>
    <row r="312" spans="2:18" x14ac:dyDescent="0.2">
      <c r="B312" s="86">
        <f t="shared" si="4"/>
        <v>42303</v>
      </c>
      <c r="C312" s="268"/>
      <c r="D312" s="268"/>
      <c r="E312" s="278">
        <v>4.807676594687697E-3</v>
      </c>
      <c r="F312" s="278">
        <v>4.807676594687697E-3</v>
      </c>
      <c r="G312" s="278">
        <v>0</v>
      </c>
      <c r="H312" s="278">
        <v>0</v>
      </c>
      <c r="I312" s="278"/>
      <c r="J312" s="278"/>
      <c r="K312" s="279">
        <v>4.5766092023757296E-3</v>
      </c>
      <c r="L312" s="279">
        <v>4.5766092023757296E-3</v>
      </c>
      <c r="M312" s="271">
        <v>197</v>
      </c>
      <c r="N312" s="270">
        <v>129</v>
      </c>
      <c r="O312" s="77"/>
      <c r="P312" s="77"/>
      <c r="Q312" s="77"/>
      <c r="R312" s="77"/>
    </row>
    <row r="313" spans="2:18" x14ac:dyDescent="0.2">
      <c r="B313" s="86">
        <f t="shared" si="4"/>
        <v>42304</v>
      </c>
      <c r="C313" s="268"/>
      <c r="D313" s="268"/>
      <c r="E313" s="278">
        <v>0</v>
      </c>
      <c r="F313" s="278">
        <v>0</v>
      </c>
      <c r="G313" s="278">
        <v>0</v>
      </c>
      <c r="H313" s="278">
        <v>0</v>
      </c>
      <c r="I313" s="278"/>
      <c r="J313" s="278"/>
      <c r="K313" s="279">
        <v>0</v>
      </c>
      <c r="L313" s="279">
        <v>0</v>
      </c>
      <c r="M313" s="271">
        <v>161</v>
      </c>
      <c r="N313" s="270">
        <v>116</v>
      </c>
      <c r="O313" s="77"/>
      <c r="P313" s="77"/>
      <c r="Q313" s="77"/>
      <c r="R313" s="77"/>
    </row>
    <row r="314" spans="2:18" x14ac:dyDescent="0.2">
      <c r="B314" s="86">
        <f t="shared" si="4"/>
        <v>42305</v>
      </c>
      <c r="C314" s="268"/>
      <c r="D314" s="268"/>
      <c r="E314" s="278">
        <v>0</v>
      </c>
      <c r="F314" s="278">
        <v>0</v>
      </c>
      <c r="G314" s="278">
        <v>0</v>
      </c>
      <c r="H314" s="278">
        <v>0</v>
      </c>
      <c r="I314" s="278"/>
      <c r="J314" s="278"/>
      <c r="K314" s="279">
        <v>0</v>
      </c>
      <c r="L314" s="279">
        <v>0</v>
      </c>
      <c r="M314" s="271">
        <v>161</v>
      </c>
      <c r="N314" s="270">
        <v>128</v>
      </c>
      <c r="O314" s="77"/>
      <c r="P314" s="77"/>
      <c r="Q314" s="77"/>
      <c r="R314" s="77"/>
    </row>
    <row r="315" spans="2:18" x14ac:dyDescent="0.2">
      <c r="B315" s="86">
        <f t="shared" si="4"/>
        <v>42306</v>
      </c>
      <c r="C315" s="268"/>
      <c r="D315" s="268"/>
      <c r="E315" s="278">
        <v>0</v>
      </c>
      <c r="F315" s="278">
        <v>0</v>
      </c>
      <c r="G315" s="278">
        <v>0</v>
      </c>
      <c r="H315" s="278">
        <v>0</v>
      </c>
      <c r="I315" s="278"/>
      <c r="J315" s="278"/>
      <c r="K315" s="279">
        <v>0</v>
      </c>
      <c r="L315" s="279">
        <v>0</v>
      </c>
      <c r="M315" s="271">
        <v>155</v>
      </c>
      <c r="N315" s="270">
        <v>126</v>
      </c>
      <c r="O315" s="77"/>
      <c r="P315" s="77"/>
      <c r="Q315" s="77"/>
      <c r="R315" s="77"/>
    </row>
    <row r="316" spans="2:18" x14ac:dyDescent="0.2">
      <c r="B316" s="86">
        <f t="shared" si="4"/>
        <v>42307</v>
      </c>
      <c r="C316" s="268"/>
      <c r="D316" s="268"/>
      <c r="E316" s="278">
        <v>0</v>
      </c>
      <c r="F316" s="278">
        <v>0</v>
      </c>
      <c r="G316" s="278">
        <v>0</v>
      </c>
      <c r="H316" s="278">
        <v>0</v>
      </c>
      <c r="I316" s="278"/>
      <c r="J316" s="278"/>
      <c r="K316" s="279">
        <v>0</v>
      </c>
      <c r="L316" s="279">
        <v>0</v>
      </c>
      <c r="M316" s="271">
        <v>133</v>
      </c>
      <c r="N316" s="270">
        <v>100</v>
      </c>
      <c r="O316" s="77"/>
      <c r="P316" s="77"/>
      <c r="Q316" s="77"/>
      <c r="R316" s="77"/>
    </row>
    <row r="317" spans="2:18" x14ac:dyDescent="0.2">
      <c r="B317" s="86">
        <f t="shared" si="4"/>
        <v>42308</v>
      </c>
      <c r="C317" s="268"/>
      <c r="D317" s="268"/>
      <c r="E317" s="278">
        <v>1.8841778088629895E-2</v>
      </c>
      <c r="F317" s="278">
        <v>1.8841778088629895E-2</v>
      </c>
      <c r="G317" s="278">
        <v>0</v>
      </c>
      <c r="H317" s="278">
        <v>0</v>
      </c>
      <c r="I317" s="278"/>
      <c r="J317" s="278"/>
      <c r="K317" s="279">
        <v>1.7936201258800872E-2</v>
      </c>
      <c r="L317" s="279">
        <v>1.7936201258800872E-2</v>
      </c>
      <c r="M317" s="271">
        <v>190</v>
      </c>
      <c r="N317" s="270">
        <v>132</v>
      </c>
      <c r="O317" s="77"/>
      <c r="P317" s="77"/>
      <c r="Q317" s="77"/>
      <c r="R317" s="77"/>
    </row>
    <row r="318" spans="2:18" x14ac:dyDescent="0.2">
      <c r="B318" s="86">
        <f t="shared" si="4"/>
        <v>42309</v>
      </c>
      <c r="C318" s="268"/>
      <c r="D318" s="268"/>
      <c r="E318" s="278">
        <v>0</v>
      </c>
      <c r="F318" s="278">
        <v>0</v>
      </c>
      <c r="G318" s="278">
        <v>0</v>
      </c>
      <c r="H318" s="278">
        <v>0</v>
      </c>
      <c r="I318" s="278"/>
      <c r="J318" s="278"/>
      <c r="K318" s="279">
        <v>0</v>
      </c>
      <c r="L318" s="279">
        <v>0</v>
      </c>
      <c r="M318" s="271">
        <v>66</v>
      </c>
      <c r="N318" s="270">
        <v>56</v>
      </c>
      <c r="O318" s="77"/>
      <c r="P318" s="77"/>
      <c r="Q318" s="77"/>
      <c r="R318" s="77"/>
    </row>
    <row r="319" spans="2:18" x14ac:dyDescent="0.2">
      <c r="B319" s="86">
        <f t="shared" si="4"/>
        <v>42310</v>
      </c>
      <c r="C319" s="268"/>
      <c r="D319" s="268"/>
      <c r="E319" s="278">
        <v>0</v>
      </c>
      <c r="F319" s="278">
        <v>0</v>
      </c>
      <c r="G319" s="278">
        <v>0</v>
      </c>
      <c r="H319" s="278">
        <v>0</v>
      </c>
      <c r="I319" s="278"/>
      <c r="J319" s="278"/>
      <c r="K319" s="279">
        <v>0</v>
      </c>
      <c r="L319" s="279">
        <v>0</v>
      </c>
      <c r="M319" s="271">
        <v>201</v>
      </c>
      <c r="N319" s="270">
        <v>157</v>
      </c>
      <c r="O319" s="77"/>
      <c r="P319" s="77"/>
      <c r="Q319" s="77"/>
      <c r="R319" s="77"/>
    </row>
    <row r="320" spans="2:18" x14ac:dyDescent="0.2">
      <c r="B320" s="86">
        <f t="shared" si="4"/>
        <v>42311</v>
      </c>
      <c r="C320" s="268"/>
      <c r="D320" s="268"/>
      <c r="E320" s="278">
        <v>0</v>
      </c>
      <c r="F320" s="278">
        <v>0</v>
      </c>
      <c r="G320" s="278">
        <v>0</v>
      </c>
      <c r="H320" s="278">
        <v>0</v>
      </c>
      <c r="I320" s="278"/>
      <c r="J320" s="278"/>
      <c r="K320" s="279">
        <v>0</v>
      </c>
      <c r="L320" s="279">
        <v>0</v>
      </c>
      <c r="M320" s="271">
        <v>40</v>
      </c>
      <c r="N320" s="270">
        <v>39</v>
      </c>
      <c r="O320" s="77"/>
      <c r="P320" s="77"/>
      <c r="Q320" s="77"/>
      <c r="R320" s="77"/>
    </row>
    <row r="321" spans="2:18" x14ac:dyDescent="0.2">
      <c r="B321" s="86">
        <f t="shared" si="4"/>
        <v>42312</v>
      </c>
      <c r="C321" s="268"/>
      <c r="D321" s="268"/>
      <c r="E321" s="278">
        <v>4.7357738855897166E-3</v>
      </c>
      <c r="F321" s="278">
        <v>4.7357738855897166E-3</v>
      </c>
      <c r="G321" s="278">
        <v>0</v>
      </c>
      <c r="H321" s="278">
        <v>0</v>
      </c>
      <c r="I321" s="278"/>
      <c r="J321" s="278"/>
      <c r="K321" s="279">
        <v>4.5081622938425783E-3</v>
      </c>
      <c r="L321" s="279">
        <v>4.5081622938425783E-3</v>
      </c>
      <c r="M321" s="271">
        <v>196</v>
      </c>
      <c r="N321" s="270">
        <v>141</v>
      </c>
      <c r="O321" s="77"/>
      <c r="P321" s="77"/>
      <c r="Q321" s="77"/>
      <c r="R321" s="77"/>
    </row>
    <row r="322" spans="2:18" x14ac:dyDescent="0.2">
      <c r="B322" s="86">
        <f t="shared" si="4"/>
        <v>42313</v>
      </c>
      <c r="C322" s="268"/>
      <c r="D322" s="268"/>
      <c r="E322" s="278">
        <v>2.1345299687223214E-2</v>
      </c>
      <c r="F322" s="278">
        <v>2.1345299687223214E-2</v>
      </c>
      <c r="G322" s="278">
        <v>1.9225789746245468E-2</v>
      </c>
      <c r="H322" s="278">
        <v>1.9225789746245468E-2</v>
      </c>
      <c r="I322" s="278"/>
      <c r="J322" s="278"/>
      <c r="K322" s="279">
        <v>2.1243431430198155E-2</v>
      </c>
      <c r="L322" s="279">
        <v>2.1243431430198155E-2</v>
      </c>
      <c r="M322" s="271">
        <v>208</v>
      </c>
      <c r="N322" s="270">
        <v>128</v>
      </c>
      <c r="O322" s="77"/>
      <c r="P322" s="77"/>
      <c r="Q322" s="77"/>
      <c r="R322" s="77"/>
    </row>
    <row r="323" spans="2:18" x14ac:dyDescent="0.2">
      <c r="B323" s="86">
        <f t="shared" si="4"/>
        <v>42314</v>
      </c>
      <c r="C323" s="268"/>
      <c r="D323" s="268"/>
      <c r="E323" s="278">
        <v>0</v>
      </c>
      <c r="F323" s="278">
        <v>0</v>
      </c>
      <c r="G323" s="278">
        <v>0</v>
      </c>
      <c r="H323" s="278">
        <v>0</v>
      </c>
      <c r="I323" s="278"/>
      <c r="J323" s="278"/>
      <c r="K323" s="279">
        <v>0</v>
      </c>
      <c r="L323" s="279">
        <v>0</v>
      </c>
      <c r="M323" s="271">
        <v>140</v>
      </c>
      <c r="N323" s="270">
        <v>102</v>
      </c>
      <c r="O323" s="77"/>
      <c r="P323" s="77"/>
      <c r="Q323" s="77"/>
      <c r="R323" s="77"/>
    </row>
    <row r="324" spans="2:18" x14ac:dyDescent="0.2">
      <c r="B324" s="86">
        <f t="shared" si="4"/>
        <v>42315</v>
      </c>
      <c r="C324" s="268"/>
      <c r="D324" s="268"/>
      <c r="E324" s="278">
        <v>0</v>
      </c>
      <c r="F324" s="278">
        <v>0</v>
      </c>
      <c r="G324" s="278">
        <v>0</v>
      </c>
      <c r="H324" s="278">
        <v>0</v>
      </c>
      <c r="I324" s="278"/>
      <c r="J324" s="278"/>
      <c r="K324" s="279">
        <v>0</v>
      </c>
      <c r="L324" s="279">
        <v>0</v>
      </c>
      <c r="M324" s="271">
        <v>77</v>
      </c>
      <c r="N324" s="270">
        <v>71</v>
      </c>
      <c r="O324" s="77"/>
      <c r="P324" s="77"/>
      <c r="Q324" s="77"/>
      <c r="R324" s="77"/>
    </row>
    <row r="325" spans="2:18" x14ac:dyDescent="0.2">
      <c r="B325" s="86">
        <f t="shared" si="4"/>
        <v>42316</v>
      </c>
      <c r="C325" s="268"/>
      <c r="D325" s="268"/>
      <c r="E325" s="278">
        <v>3.6801113838330025E-3</v>
      </c>
      <c r="F325" s="278">
        <v>3.6801113838330025E-3</v>
      </c>
      <c r="G325" s="278">
        <v>0</v>
      </c>
      <c r="H325" s="278">
        <v>0</v>
      </c>
      <c r="I325" s="278"/>
      <c r="J325" s="278"/>
      <c r="K325" s="279">
        <v>3.5032372276513064E-3</v>
      </c>
      <c r="L325" s="279">
        <v>3.5032372276513064E-3</v>
      </c>
      <c r="M325" s="271">
        <v>162</v>
      </c>
      <c r="N325" s="270">
        <v>55</v>
      </c>
      <c r="O325" s="77"/>
      <c r="P325" s="77"/>
      <c r="Q325" s="77"/>
      <c r="R325" s="77"/>
    </row>
    <row r="326" spans="2:18" x14ac:dyDescent="0.2">
      <c r="B326" s="86">
        <f t="shared" si="4"/>
        <v>42317</v>
      </c>
      <c r="C326" s="268"/>
      <c r="D326" s="268"/>
      <c r="E326" s="278">
        <v>7.5072964908209656E-3</v>
      </c>
      <c r="F326" s="278">
        <v>7.5072964908209656E-3</v>
      </c>
      <c r="G326" s="278">
        <v>0</v>
      </c>
      <c r="H326" s="278">
        <v>0</v>
      </c>
      <c r="I326" s="278"/>
      <c r="J326" s="278"/>
      <c r="K326" s="279">
        <v>7.1464794954840599E-3</v>
      </c>
      <c r="L326" s="279">
        <v>7.1464794954840599E-3</v>
      </c>
      <c r="M326" s="271">
        <v>153</v>
      </c>
      <c r="N326" s="270">
        <v>123</v>
      </c>
      <c r="O326" s="77"/>
      <c r="P326" s="77"/>
      <c r="Q326" s="77"/>
      <c r="R326" s="77"/>
    </row>
    <row r="327" spans="2:18" x14ac:dyDescent="0.2">
      <c r="B327" s="86">
        <f t="shared" si="4"/>
        <v>42318</v>
      </c>
      <c r="C327" s="268"/>
      <c r="D327" s="268"/>
      <c r="E327" s="278">
        <v>0</v>
      </c>
      <c r="F327" s="278">
        <v>0</v>
      </c>
      <c r="G327" s="278">
        <v>0</v>
      </c>
      <c r="H327" s="278">
        <v>0</v>
      </c>
      <c r="I327" s="278"/>
      <c r="J327" s="278"/>
      <c r="K327" s="279">
        <v>0</v>
      </c>
      <c r="L327" s="279">
        <v>0</v>
      </c>
      <c r="M327" s="271">
        <v>158</v>
      </c>
      <c r="N327" s="270">
        <v>116</v>
      </c>
      <c r="O327" s="77"/>
      <c r="P327" s="77"/>
      <c r="Q327" s="77"/>
      <c r="R327" s="77"/>
    </row>
    <row r="328" spans="2:18" x14ac:dyDescent="0.2">
      <c r="B328" s="86">
        <f t="shared" si="4"/>
        <v>42319</v>
      </c>
      <c r="C328" s="268"/>
      <c r="D328" s="268"/>
      <c r="E328" s="278">
        <v>0</v>
      </c>
      <c r="F328" s="278">
        <v>0</v>
      </c>
      <c r="G328" s="278">
        <v>0</v>
      </c>
      <c r="H328" s="278">
        <v>0</v>
      </c>
      <c r="I328" s="278"/>
      <c r="J328" s="278"/>
      <c r="K328" s="279">
        <v>0</v>
      </c>
      <c r="L328" s="279">
        <v>0</v>
      </c>
      <c r="M328" s="271">
        <v>141</v>
      </c>
      <c r="N328" s="270">
        <v>96</v>
      </c>
      <c r="O328" s="77"/>
      <c r="P328" s="77"/>
      <c r="Q328" s="77"/>
      <c r="R328" s="77"/>
    </row>
    <row r="329" spans="2:18" x14ac:dyDescent="0.2">
      <c r="B329" s="86">
        <f t="shared" si="4"/>
        <v>42320</v>
      </c>
      <c r="C329" s="268"/>
      <c r="D329" s="268"/>
      <c r="E329" s="278">
        <v>0</v>
      </c>
      <c r="F329" s="278">
        <v>0</v>
      </c>
      <c r="G329" s="278">
        <v>0</v>
      </c>
      <c r="H329" s="278">
        <v>0</v>
      </c>
      <c r="I329" s="278"/>
      <c r="J329" s="278"/>
      <c r="K329" s="279">
        <v>0</v>
      </c>
      <c r="L329" s="279">
        <v>0</v>
      </c>
      <c r="M329" s="271">
        <v>101</v>
      </c>
      <c r="N329" s="270">
        <v>94</v>
      </c>
      <c r="O329" s="77"/>
      <c r="P329" s="77"/>
      <c r="Q329" s="77"/>
      <c r="R329" s="77"/>
    </row>
    <row r="330" spans="2:18" x14ac:dyDescent="0.2">
      <c r="B330" s="86">
        <f t="shared" si="4"/>
        <v>42321</v>
      </c>
      <c r="C330" s="268"/>
      <c r="D330" s="268"/>
      <c r="E330" s="278">
        <v>0</v>
      </c>
      <c r="F330" s="278">
        <v>0</v>
      </c>
      <c r="G330" s="278">
        <v>0</v>
      </c>
      <c r="H330" s="278">
        <v>0</v>
      </c>
      <c r="I330" s="278"/>
      <c r="J330" s="278"/>
      <c r="K330" s="279">
        <v>0</v>
      </c>
      <c r="L330" s="279">
        <v>0</v>
      </c>
      <c r="M330" s="271">
        <v>111</v>
      </c>
      <c r="N330" s="270">
        <v>77</v>
      </c>
      <c r="O330" s="77"/>
      <c r="P330" s="77"/>
      <c r="Q330" s="77"/>
      <c r="R330" s="77"/>
    </row>
    <row r="331" spans="2:18" x14ac:dyDescent="0.2">
      <c r="B331" s="86">
        <f t="shared" si="4"/>
        <v>42322</v>
      </c>
      <c r="C331" s="268"/>
      <c r="D331" s="268"/>
      <c r="E331" s="278">
        <v>0</v>
      </c>
      <c r="F331" s="278">
        <v>0</v>
      </c>
      <c r="G331" s="278">
        <v>0</v>
      </c>
      <c r="H331" s="278">
        <v>0</v>
      </c>
      <c r="I331" s="278"/>
      <c r="J331" s="278"/>
      <c r="K331" s="279">
        <v>0</v>
      </c>
      <c r="L331" s="279">
        <v>0</v>
      </c>
      <c r="M331" s="271">
        <v>68</v>
      </c>
      <c r="N331" s="270">
        <v>52</v>
      </c>
      <c r="O331" s="77"/>
      <c r="P331" s="77"/>
      <c r="Q331" s="77"/>
      <c r="R331" s="77"/>
    </row>
    <row r="332" spans="2:18" x14ac:dyDescent="0.2">
      <c r="B332" s="86">
        <f t="shared" si="4"/>
        <v>42323</v>
      </c>
      <c r="C332" s="268"/>
      <c r="D332" s="268"/>
      <c r="E332" s="278">
        <v>0</v>
      </c>
      <c r="F332" s="278">
        <v>0</v>
      </c>
      <c r="G332" s="278">
        <v>0</v>
      </c>
      <c r="H332" s="278">
        <v>0</v>
      </c>
      <c r="I332" s="278"/>
      <c r="J332" s="278"/>
      <c r="K332" s="279">
        <v>0</v>
      </c>
      <c r="L332" s="279">
        <v>0</v>
      </c>
      <c r="M332" s="271">
        <v>55</v>
      </c>
      <c r="N332" s="270">
        <v>44</v>
      </c>
      <c r="O332" s="77"/>
      <c r="P332" s="77"/>
      <c r="Q332" s="77"/>
      <c r="R332" s="77"/>
    </row>
    <row r="333" spans="2:18" x14ac:dyDescent="0.2">
      <c r="B333" s="86">
        <f t="shared" si="4"/>
        <v>42324</v>
      </c>
      <c r="C333" s="268"/>
      <c r="D333" s="268"/>
      <c r="E333" s="278">
        <v>2.6146439671992914E-4</v>
      </c>
      <c r="F333" s="278">
        <v>2.6146439671992914E-4</v>
      </c>
      <c r="G333" s="278">
        <v>0</v>
      </c>
      <c r="H333" s="278">
        <v>0</v>
      </c>
      <c r="I333" s="278"/>
      <c r="J333" s="278"/>
      <c r="K333" s="279">
        <v>2.4889784921146052E-4</v>
      </c>
      <c r="L333" s="279">
        <v>2.4889784921146052E-4</v>
      </c>
      <c r="M333" s="271">
        <v>122</v>
      </c>
      <c r="N333" s="270">
        <v>97</v>
      </c>
      <c r="O333" s="77"/>
      <c r="P333" s="77"/>
      <c r="Q333" s="77"/>
      <c r="R333" s="77"/>
    </row>
    <row r="334" spans="2:18" x14ac:dyDescent="0.2">
      <c r="B334" s="86">
        <f t="shared" si="4"/>
        <v>42325</v>
      </c>
      <c r="C334" s="268"/>
      <c r="D334" s="268"/>
      <c r="E334" s="278">
        <v>3.5101595259650485E-3</v>
      </c>
      <c r="F334" s="278">
        <v>3.5101595259650485E-3</v>
      </c>
      <c r="G334" s="278">
        <v>0</v>
      </c>
      <c r="H334" s="278">
        <v>0</v>
      </c>
      <c r="I334" s="278"/>
      <c r="J334" s="278"/>
      <c r="K334" s="279">
        <v>3.3414536256638574E-3</v>
      </c>
      <c r="L334" s="279">
        <v>3.3414536256638574E-3</v>
      </c>
      <c r="M334" s="271">
        <v>183</v>
      </c>
      <c r="N334" s="270">
        <v>133</v>
      </c>
      <c r="O334" s="77"/>
      <c r="P334" s="77"/>
      <c r="Q334" s="77"/>
      <c r="R334" s="77"/>
    </row>
    <row r="335" spans="2:18" x14ac:dyDescent="0.2">
      <c r="B335" s="86">
        <f t="shared" ref="B335:B378" si="5">B334+1</f>
        <v>42326</v>
      </c>
      <c r="C335" s="268"/>
      <c r="D335" s="268"/>
      <c r="E335" s="278">
        <v>0</v>
      </c>
      <c r="F335" s="278">
        <v>0</v>
      </c>
      <c r="G335" s="278">
        <v>0</v>
      </c>
      <c r="H335" s="278">
        <v>0</v>
      </c>
      <c r="I335" s="278"/>
      <c r="J335" s="278"/>
      <c r="K335" s="279">
        <v>0</v>
      </c>
      <c r="L335" s="279">
        <v>0</v>
      </c>
      <c r="M335" s="271">
        <v>206</v>
      </c>
      <c r="N335" s="270">
        <v>121</v>
      </c>
      <c r="O335" s="77"/>
      <c r="P335" s="77"/>
      <c r="Q335" s="77"/>
      <c r="R335" s="77"/>
    </row>
    <row r="336" spans="2:18" x14ac:dyDescent="0.2">
      <c r="B336" s="86">
        <f t="shared" si="5"/>
        <v>42327</v>
      </c>
      <c r="C336" s="268"/>
      <c r="D336" s="268"/>
      <c r="E336" s="278">
        <v>0</v>
      </c>
      <c r="F336" s="278">
        <v>0</v>
      </c>
      <c r="G336" s="278">
        <v>0</v>
      </c>
      <c r="H336" s="278">
        <v>0</v>
      </c>
      <c r="I336" s="278"/>
      <c r="J336" s="278"/>
      <c r="K336" s="279">
        <v>0</v>
      </c>
      <c r="L336" s="279">
        <v>0</v>
      </c>
      <c r="M336" s="271">
        <v>282</v>
      </c>
      <c r="N336" s="270">
        <v>150</v>
      </c>
      <c r="O336" s="77"/>
      <c r="P336" s="77"/>
      <c r="Q336" s="77"/>
      <c r="R336" s="77"/>
    </row>
    <row r="337" spans="2:18" x14ac:dyDescent="0.2">
      <c r="B337" s="86">
        <f t="shared" si="5"/>
        <v>42328</v>
      </c>
      <c r="C337" s="268"/>
      <c r="D337" s="268"/>
      <c r="E337" s="278">
        <v>8.8178867793796099E-3</v>
      </c>
      <c r="F337" s="278">
        <v>8.8178867793796099E-3</v>
      </c>
      <c r="G337" s="278">
        <v>5.0815639564992229E-2</v>
      </c>
      <c r="H337" s="278">
        <v>5.0815639564992229E-2</v>
      </c>
      <c r="I337" s="278"/>
      <c r="J337" s="278"/>
      <c r="K337" s="279">
        <v>1.0836390110043961E-2</v>
      </c>
      <c r="L337" s="279">
        <v>1.0836390110043961E-2</v>
      </c>
      <c r="M337" s="271">
        <v>159</v>
      </c>
      <c r="N337" s="270">
        <v>118</v>
      </c>
      <c r="O337" s="77"/>
      <c r="P337" s="77"/>
      <c r="Q337" s="77"/>
      <c r="R337" s="77"/>
    </row>
    <row r="338" spans="2:18" x14ac:dyDescent="0.2">
      <c r="B338" s="86">
        <f t="shared" si="5"/>
        <v>42329</v>
      </c>
      <c r="C338" s="268"/>
      <c r="D338" s="268"/>
      <c r="E338" s="278">
        <v>0</v>
      </c>
      <c r="F338" s="278">
        <v>0</v>
      </c>
      <c r="G338" s="278">
        <v>0</v>
      </c>
      <c r="H338" s="278">
        <v>0</v>
      </c>
      <c r="I338" s="278"/>
      <c r="J338" s="278"/>
      <c r="K338" s="279">
        <v>0</v>
      </c>
      <c r="L338" s="279">
        <v>0</v>
      </c>
      <c r="M338" s="271">
        <v>101</v>
      </c>
      <c r="N338" s="270">
        <v>80</v>
      </c>
      <c r="O338" s="77"/>
      <c r="P338" s="77"/>
      <c r="Q338" s="77"/>
      <c r="R338" s="77"/>
    </row>
    <row r="339" spans="2:18" x14ac:dyDescent="0.2">
      <c r="B339" s="86">
        <f t="shared" si="5"/>
        <v>42330</v>
      </c>
      <c r="C339" s="268"/>
      <c r="D339" s="268"/>
      <c r="E339" s="278">
        <v>0</v>
      </c>
      <c r="F339" s="278">
        <v>0</v>
      </c>
      <c r="G339" s="278">
        <v>0</v>
      </c>
      <c r="H339" s="278">
        <v>0</v>
      </c>
      <c r="I339" s="278"/>
      <c r="J339" s="278"/>
      <c r="K339" s="279">
        <v>0</v>
      </c>
      <c r="L339" s="279">
        <v>0</v>
      </c>
      <c r="M339" s="271">
        <v>45</v>
      </c>
      <c r="N339" s="270">
        <v>44</v>
      </c>
      <c r="O339" s="77"/>
      <c r="P339" s="77"/>
      <c r="Q339" s="77"/>
      <c r="R339" s="77"/>
    </row>
    <row r="340" spans="2:18" x14ac:dyDescent="0.2">
      <c r="B340" s="86">
        <f t="shared" si="5"/>
        <v>42331</v>
      </c>
      <c r="C340" s="268"/>
      <c r="D340" s="268"/>
      <c r="E340" s="278">
        <v>5.0920191261206197E-3</v>
      </c>
      <c r="F340" s="278">
        <v>5.0920191261206197E-3</v>
      </c>
      <c r="G340" s="278">
        <v>7.8845157949249095E-2</v>
      </c>
      <c r="H340" s="278">
        <v>7.8845157949249095E-2</v>
      </c>
      <c r="I340" s="278"/>
      <c r="J340" s="278"/>
      <c r="K340" s="279">
        <v>8.6367553676376801E-3</v>
      </c>
      <c r="L340" s="279">
        <v>8.6367553676376801E-3</v>
      </c>
      <c r="M340" s="271">
        <v>140</v>
      </c>
      <c r="N340" s="270">
        <v>109</v>
      </c>
      <c r="O340" s="77"/>
      <c r="P340" s="77"/>
      <c r="Q340" s="77"/>
      <c r="R340" s="77"/>
    </row>
    <row r="341" spans="2:18" x14ac:dyDescent="0.2">
      <c r="B341" s="86">
        <f t="shared" si="5"/>
        <v>42332</v>
      </c>
      <c r="C341" s="268"/>
      <c r="D341" s="268"/>
      <c r="E341" s="278">
        <v>0</v>
      </c>
      <c r="F341" s="278">
        <v>0</v>
      </c>
      <c r="G341" s="278">
        <v>0</v>
      </c>
      <c r="H341" s="278">
        <v>0</v>
      </c>
      <c r="I341" s="278"/>
      <c r="J341" s="278"/>
      <c r="K341" s="279">
        <v>0</v>
      </c>
      <c r="L341" s="279">
        <v>0</v>
      </c>
      <c r="M341" s="271">
        <v>125</v>
      </c>
      <c r="N341" s="270">
        <v>84</v>
      </c>
      <c r="O341" s="77"/>
      <c r="P341" s="77"/>
      <c r="Q341" s="77"/>
      <c r="R341" s="77"/>
    </row>
    <row r="342" spans="2:18" x14ac:dyDescent="0.2">
      <c r="B342" s="86">
        <f t="shared" si="5"/>
        <v>42333</v>
      </c>
      <c r="C342" s="268"/>
      <c r="D342" s="268"/>
      <c r="E342" s="278">
        <v>2.051188192267844E-2</v>
      </c>
      <c r="F342" s="278">
        <v>2.051188192267844E-2</v>
      </c>
      <c r="G342" s="278">
        <v>0</v>
      </c>
      <c r="H342" s="278">
        <v>0</v>
      </c>
      <c r="I342" s="278"/>
      <c r="J342" s="278"/>
      <c r="K342" s="279">
        <v>1.9526036270639077E-2</v>
      </c>
      <c r="L342" s="279">
        <v>1.9526036270639077E-2</v>
      </c>
      <c r="M342" s="271">
        <v>372</v>
      </c>
      <c r="N342" s="270">
        <v>130</v>
      </c>
      <c r="O342" s="77"/>
      <c r="P342" s="77"/>
      <c r="Q342" s="77"/>
      <c r="R342" s="77"/>
    </row>
    <row r="343" spans="2:18" x14ac:dyDescent="0.2">
      <c r="B343" s="86">
        <f t="shared" si="5"/>
        <v>42334</v>
      </c>
      <c r="C343" s="268"/>
      <c r="D343" s="268"/>
      <c r="E343" s="278">
        <v>2.9512793779762E-3</v>
      </c>
      <c r="F343" s="278">
        <v>2.9512793779762E-3</v>
      </c>
      <c r="G343" s="278">
        <v>0</v>
      </c>
      <c r="H343" s="278">
        <v>0</v>
      </c>
      <c r="I343" s="278"/>
      <c r="J343" s="278"/>
      <c r="K343" s="279">
        <v>2.8094344729743606E-3</v>
      </c>
      <c r="L343" s="279">
        <v>2.8094344729743606E-3</v>
      </c>
      <c r="M343" s="271">
        <v>270</v>
      </c>
      <c r="N343" s="270">
        <v>186</v>
      </c>
      <c r="O343" s="77"/>
      <c r="P343" s="77"/>
      <c r="Q343" s="77"/>
      <c r="R343" s="77"/>
    </row>
    <row r="344" spans="2:18" x14ac:dyDescent="0.2">
      <c r="B344" s="86">
        <f t="shared" si="5"/>
        <v>42335</v>
      </c>
      <c r="C344" s="268"/>
      <c r="D344" s="268"/>
      <c r="E344" s="278">
        <v>0</v>
      </c>
      <c r="F344" s="278">
        <v>0</v>
      </c>
      <c r="G344" s="278">
        <v>0</v>
      </c>
      <c r="H344" s="278">
        <v>0</v>
      </c>
      <c r="I344" s="278"/>
      <c r="J344" s="278"/>
      <c r="K344" s="279">
        <v>0</v>
      </c>
      <c r="L344" s="279">
        <v>0</v>
      </c>
      <c r="M344" s="271">
        <v>145</v>
      </c>
      <c r="N344" s="270">
        <v>107</v>
      </c>
      <c r="O344" s="77"/>
      <c r="P344" s="77"/>
      <c r="Q344" s="77"/>
      <c r="R344" s="77"/>
    </row>
    <row r="345" spans="2:18" x14ac:dyDescent="0.2">
      <c r="B345" s="86">
        <f t="shared" si="5"/>
        <v>42336</v>
      </c>
      <c r="C345" s="268"/>
      <c r="D345" s="268"/>
      <c r="E345" s="278">
        <v>0</v>
      </c>
      <c r="F345" s="278">
        <v>0</v>
      </c>
      <c r="G345" s="278">
        <v>7.7679958570688767E-2</v>
      </c>
      <c r="H345" s="278">
        <v>7.7679958570688767E-2</v>
      </c>
      <c r="I345" s="278"/>
      <c r="J345" s="278"/>
      <c r="K345" s="279">
        <v>3.7334677381719076E-3</v>
      </c>
      <c r="L345" s="279">
        <v>3.7334677381719076E-3</v>
      </c>
      <c r="M345" s="271">
        <v>123</v>
      </c>
      <c r="N345" s="270">
        <v>83</v>
      </c>
      <c r="O345" s="77"/>
      <c r="P345" s="77"/>
      <c r="Q345" s="77"/>
      <c r="R345" s="77"/>
    </row>
    <row r="346" spans="2:18" x14ac:dyDescent="0.2">
      <c r="B346" s="86">
        <f t="shared" si="5"/>
        <v>42337</v>
      </c>
      <c r="C346" s="268"/>
      <c r="D346" s="268"/>
      <c r="E346" s="278">
        <v>4.4939193186237817E-3</v>
      </c>
      <c r="F346" s="278">
        <v>4.4939193186237817E-3</v>
      </c>
      <c r="G346" s="278">
        <v>0</v>
      </c>
      <c r="H346" s="278">
        <v>0</v>
      </c>
      <c r="I346" s="278"/>
      <c r="J346" s="278"/>
      <c r="K346" s="279">
        <v>4.2779317833219772E-3</v>
      </c>
      <c r="L346" s="279">
        <v>4.2779317833219772E-3</v>
      </c>
      <c r="M346" s="271">
        <v>150</v>
      </c>
      <c r="N346" s="270">
        <v>107</v>
      </c>
      <c r="O346" s="77"/>
      <c r="P346" s="77"/>
      <c r="Q346" s="77"/>
      <c r="R346" s="77"/>
    </row>
    <row r="347" spans="2:18" x14ac:dyDescent="0.2">
      <c r="B347" s="86">
        <f t="shared" si="5"/>
        <v>42338</v>
      </c>
      <c r="C347" s="268"/>
      <c r="D347" s="268"/>
      <c r="E347" s="278">
        <v>1.797567727449513E-4</v>
      </c>
      <c r="F347" s="278">
        <v>1.797567727449513E-4</v>
      </c>
      <c r="G347" s="278">
        <v>0</v>
      </c>
      <c r="H347" s="278">
        <v>0</v>
      </c>
      <c r="I347" s="278"/>
      <c r="J347" s="278"/>
      <c r="K347" s="279">
        <v>1.7111727133287911E-4</v>
      </c>
      <c r="L347" s="279">
        <v>1.7111727133287911E-4</v>
      </c>
      <c r="M347" s="271">
        <v>309</v>
      </c>
      <c r="N347" s="270">
        <v>123</v>
      </c>
      <c r="O347" s="77"/>
      <c r="P347" s="77"/>
      <c r="Q347" s="77"/>
      <c r="R347" s="77"/>
    </row>
    <row r="348" spans="2:18" x14ac:dyDescent="0.2">
      <c r="B348" s="86">
        <f t="shared" si="5"/>
        <v>42339</v>
      </c>
      <c r="C348" s="268"/>
      <c r="D348" s="268"/>
      <c r="E348" s="278">
        <v>0</v>
      </c>
      <c r="F348" s="278">
        <v>0</v>
      </c>
      <c r="G348" s="278">
        <v>0</v>
      </c>
      <c r="H348" s="278">
        <v>0</v>
      </c>
      <c r="I348" s="278"/>
      <c r="J348" s="278"/>
      <c r="K348" s="279">
        <v>0</v>
      </c>
      <c r="L348" s="279">
        <v>0</v>
      </c>
      <c r="M348" s="271">
        <v>200</v>
      </c>
      <c r="N348" s="270">
        <v>124</v>
      </c>
      <c r="O348" s="77"/>
      <c r="P348" s="77"/>
      <c r="Q348" s="77"/>
      <c r="R348" s="77"/>
    </row>
    <row r="349" spans="2:18" x14ac:dyDescent="0.2">
      <c r="B349" s="86">
        <f t="shared" si="5"/>
        <v>42340</v>
      </c>
      <c r="C349" s="268"/>
      <c r="D349" s="268"/>
      <c r="E349" s="278">
        <v>9.8996957208083176E-3</v>
      </c>
      <c r="F349" s="278">
        <v>9.8996957208083176E-3</v>
      </c>
      <c r="G349" s="278">
        <v>0</v>
      </c>
      <c r="H349" s="278">
        <v>0</v>
      </c>
      <c r="I349" s="278"/>
      <c r="J349" s="278"/>
      <c r="K349" s="279">
        <v>9.4238948157689233E-3</v>
      </c>
      <c r="L349" s="279">
        <v>9.4238948157689233E-3</v>
      </c>
      <c r="M349" s="271">
        <v>191</v>
      </c>
      <c r="N349" s="270">
        <v>103</v>
      </c>
      <c r="O349" s="77"/>
      <c r="P349" s="77"/>
      <c r="Q349" s="77"/>
      <c r="R349" s="77"/>
    </row>
    <row r="350" spans="2:18" x14ac:dyDescent="0.2">
      <c r="B350" s="86">
        <f t="shared" si="5"/>
        <v>42341</v>
      </c>
      <c r="C350" s="268"/>
      <c r="D350" s="268"/>
      <c r="E350" s="278">
        <v>0</v>
      </c>
      <c r="F350" s="278">
        <v>0</v>
      </c>
      <c r="G350" s="278">
        <v>0</v>
      </c>
      <c r="H350" s="278">
        <v>0</v>
      </c>
      <c r="I350" s="278"/>
      <c r="J350" s="278"/>
      <c r="K350" s="279">
        <v>0</v>
      </c>
      <c r="L350" s="279">
        <v>0</v>
      </c>
      <c r="M350" s="271">
        <v>155</v>
      </c>
      <c r="N350" s="270">
        <v>139</v>
      </c>
      <c r="O350" s="77"/>
      <c r="P350" s="77"/>
      <c r="Q350" s="77"/>
      <c r="R350" s="77"/>
    </row>
    <row r="351" spans="2:18" x14ac:dyDescent="0.2">
      <c r="B351" s="86">
        <f t="shared" si="5"/>
        <v>42342</v>
      </c>
      <c r="C351" s="268"/>
      <c r="D351" s="268"/>
      <c r="E351" s="278">
        <v>0</v>
      </c>
      <c r="F351" s="278">
        <v>0</v>
      </c>
      <c r="G351" s="278">
        <v>0</v>
      </c>
      <c r="H351" s="278">
        <v>0</v>
      </c>
      <c r="I351" s="278"/>
      <c r="J351" s="278"/>
      <c r="K351" s="279">
        <v>0</v>
      </c>
      <c r="L351" s="279">
        <v>0</v>
      </c>
      <c r="M351" s="271">
        <v>123</v>
      </c>
      <c r="N351" s="270">
        <v>72</v>
      </c>
      <c r="O351" s="77"/>
      <c r="P351" s="77"/>
      <c r="Q351" s="77"/>
      <c r="R351" s="77"/>
    </row>
    <row r="352" spans="2:18" x14ac:dyDescent="0.2">
      <c r="B352" s="86">
        <f t="shared" si="5"/>
        <v>42343</v>
      </c>
      <c r="C352" s="268"/>
      <c r="D352" s="268"/>
      <c r="E352" s="278">
        <v>0</v>
      </c>
      <c r="F352" s="278">
        <v>0</v>
      </c>
      <c r="G352" s="278">
        <v>0</v>
      </c>
      <c r="H352" s="278">
        <v>0</v>
      </c>
      <c r="I352" s="278"/>
      <c r="J352" s="278"/>
      <c r="K352" s="279">
        <v>0</v>
      </c>
      <c r="L352" s="279">
        <v>0</v>
      </c>
      <c r="M352" s="271">
        <v>80</v>
      </c>
      <c r="N352" s="270">
        <v>62</v>
      </c>
      <c r="O352" s="77"/>
      <c r="P352" s="77"/>
      <c r="Q352" s="77"/>
      <c r="R352" s="77"/>
    </row>
    <row r="353" spans="2:18" x14ac:dyDescent="0.2">
      <c r="B353" s="86">
        <f t="shared" si="5"/>
        <v>42344</v>
      </c>
      <c r="C353" s="268"/>
      <c r="D353" s="268"/>
      <c r="E353" s="278">
        <v>7.4778817461899731E-3</v>
      </c>
      <c r="F353" s="278">
        <v>7.4778817461899731E-3</v>
      </c>
      <c r="G353" s="278">
        <v>0</v>
      </c>
      <c r="H353" s="278">
        <v>0</v>
      </c>
      <c r="I353" s="278"/>
      <c r="J353" s="278"/>
      <c r="K353" s="279">
        <v>7.1184784874477706E-3</v>
      </c>
      <c r="L353" s="279">
        <v>7.1184784874477706E-3</v>
      </c>
      <c r="M353" s="271">
        <v>60</v>
      </c>
      <c r="N353" s="270">
        <v>52</v>
      </c>
      <c r="O353" s="77"/>
      <c r="P353" s="77"/>
      <c r="Q353" s="77"/>
      <c r="R353" s="77"/>
    </row>
    <row r="354" spans="2:18" x14ac:dyDescent="0.2">
      <c r="B354" s="86">
        <f t="shared" si="5"/>
        <v>42345</v>
      </c>
      <c r="C354" s="268"/>
      <c r="D354" s="268"/>
      <c r="E354" s="278">
        <v>0</v>
      </c>
      <c r="F354" s="278">
        <v>0</v>
      </c>
      <c r="G354" s="278">
        <v>0</v>
      </c>
      <c r="H354" s="278">
        <v>0</v>
      </c>
      <c r="I354" s="278"/>
      <c r="J354" s="278"/>
      <c r="K354" s="279">
        <v>0</v>
      </c>
      <c r="L354" s="279">
        <v>0</v>
      </c>
      <c r="M354" s="271">
        <v>219</v>
      </c>
      <c r="N354" s="270">
        <v>85</v>
      </c>
      <c r="O354" s="77"/>
      <c r="P354" s="77"/>
      <c r="Q354" s="77"/>
      <c r="R354" s="77"/>
    </row>
    <row r="355" spans="2:18" x14ac:dyDescent="0.2">
      <c r="B355" s="86">
        <f t="shared" si="5"/>
        <v>42346</v>
      </c>
      <c r="C355" s="268"/>
      <c r="D355" s="268"/>
      <c r="E355" s="278">
        <v>0</v>
      </c>
      <c r="F355" s="278">
        <v>0</v>
      </c>
      <c r="G355" s="278">
        <v>0</v>
      </c>
      <c r="H355" s="278">
        <v>0</v>
      </c>
      <c r="I355" s="278"/>
      <c r="J355" s="278"/>
      <c r="K355" s="279">
        <v>0</v>
      </c>
      <c r="L355" s="279">
        <v>0</v>
      </c>
      <c r="M355" s="271">
        <v>274</v>
      </c>
      <c r="N355" s="270">
        <v>145</v>
      </c>
      <c r="O355" s="77"/>
      <c r="P355" s="77"/>
      <c r="Q355" s="77"/>
      <c r="R355" s="77"/>
    </row>
    <row r="356" spans="2:18" x14ac:dyDescent="0.2">
      <c r="B356" s="86">
        <f t="shared" si="5"/>
        <v>42347</v>
      </c>
      <c r="C356" s="268"/>
      <c r="D356" s="268"/>
      <c r="E356" s="278">
        <v>2.4054724498233479E-3</v>
      </c>
      <c r="F356" s="278">
        <v>2.4054724498233479E-3</v>
      </c>
      <c r="G356" s="278">
        <v>0</v>
      </c>
      <c r="H356" s="278">
        <v>0</v>
      </c>
      <c r="I356" s="278"/>
      <c r="J356" s="278"/>
      <c r="K356" s="279">
        <v>2.2898602127454366E-3</v>
      </c>
      <c r="L356" s="279">
        <v>2.2898602127454366E-3</v>
      </c>
      <c r="M356" s="271">
        <v>180</v>
      </c>
      <c r="N356" s="270">
        <v>136</v>
      </c>
      <c r="O356" s="77"/>
      <c r="P356" s="77"/>
      <c r="Q356" s="77"/>
      <c r="R356" s="77"/>
    </row>
    <row r="357" spans="2:18" x14ac:dyDescent="0.2">
      <c r="B357" s="86">
        <f t="shared" si="5"/>
        <v>42348</v>
      </c>
      <c r="C357" s="268"/>
      <c r="D357" s="268"/>
      <c r="E357" s="278">
        <v>0</v>
      </c>
      <c r="F357" s="278">
        <v>0</v>
      </c>
      <c r="G357" s="278">
        <v>0</v>
      </c>
      <c r="H357" s="278">
        <v>0</v>
      </c>
      <c r="I357" s="278"/>
      <c r="J357" s="278"/>
      <c r="K357" s="279">
        <v>0</v>
      </c>
      <c r="L357" s="279">
        <v>0</v>
      </c>
      <c r="M357" s="271">
        <v>130</v>
      </c>
      <c r="N357" s="270">
        <v>121</v>
      </c>
      <c r="O357" s="77"/>
      <c r="P357" s="77"/>
      <c r="Q357" s="77"/>
      <c r="R357" s="77"/>
    </row>
    <row r="358" spans="2:18" x14ac:dyDescent="0.2">
      <c r="B358" s="86">
        <f t="shared" si="5"/>
        <v>42349</v>
      </c>
      <c r="C358" s="268"/>
      <c r="D358" s="268"/>
      <c r="E358" s="278">
        <v>0</v>
      </c>
      <c r="F358" s="278">
        <v>0</v>
      </c>
      <c r="G358" s="278">
        <v>0</v>
      </c>
      <c r="H358" s="278">
        <v>0</v>
      </c>
      <c r="I358" s="278"/>
      <c r="J358" s="278"/>
      <c r="K358" s="279">
        <v>0</v>
      </c>
      <c r="L358" s="279">
        <v>0</v>
      </c>
      <c r="M358" s="271">
        <v>158</v>
      </c>
      <c r="N358" s="270">
        <v>117</v>
      </c>
      <c r="O358" s="77"/>
      <c r="P358" s="77"/>
      <c r="Q358" s="77"/>
      <c r="R358" s="77"/>
    </row>
    <row r="359" spans="2:18" x14ac:dyDescent="0.2">
      <c r="B359" s="86">
        <f t="shared" si="5"/>
        <v>42350</v>
      </c>
      <c r="C359" s="268"/>
      <c r="D359" s="268"/>
      <c r="E359" s="278">
        <v>8.6936911909376441E-3</v>
      </c>
      <c r="F359" s="278">
        <v>8.6936911909376441E-3</v>
      </c>
      <c r="G359" s="278">
        <v>0</v>
      </c>
      <c r="H359" s="278">
        <v>0</v>
      </c>
      <c r="I359" s="278"/>
      <c r="J359" s="278"/>
      <c r="K359" s="279">
        <v>8.275853486281062E-3</v>
      </c>
      <c r="L359" s="279">
        <v>8.275853486281062E-3</v>
      </c>
      <c r="M359" s="271">
        <v>98</v>
      </c>
      <c r="N359" s="270">
        <v>82</v>
      </c>
      <c r="O359" s="77"/>
      <c r="P359" s="77"/>
      <c r="Q359" s="77"/>
      <c r="R359" s="77"/>
    </row>
    <row r="360" spans="2:18" x14ac:dyDescent="0.2">
      <c r="B360" s="86">
        <f t="shared" si="5"/>
        <v>42351</v>
      </c>
      <c r="C360" s="268"/>
      <c r="D360" s="268"/>
      <c r="E360" s="278">
        <v>0</v>
      </c>
      <c r="F360" s="278">
        <v>0</v>
      </c>
      <c r="G360" s="278">
        <v>0</v>
      </c>
      <c r="H360" s="278">
        <v>0</v>
      </c>
      <c r="I360" s="278"/>
      <c r="J360" s="278"/>
      <c r="K360" s="279">
        <v>0</v>
      </c>
      <c r="L360" s="279">
        <v>0</v>
      </c>
      <c r="M360" s="271">
        <v>52</v>
      </c>
      <c r="N360" s="270">
        <v>44</v>
      </c>
      <c r="O360" s="77"/>
      <c r="P360" s="77"/>
      <c r="Q360" s="77"/>
      <c r="R360" s="77"/>
    </row>
    <row r="361" spans="2:18" x14ac:dyDescent="0.2">
      <c r="B361" s="86">
        <f t="shared" si="5"/>
        <v>42352</v>
      </c>
      <c r="C361" s="268"/>
      <c r="D361" s="268"/>
      <c r="E361" s="278">
        <v>0</v>
      </c>
      <c r="F361" s="278">
        <v>0</v>
      </c>
      <c r="G361" s="278">
        <v>0</v>
      </c>
      <c r="H361" s="278">
        <v>0</v>
      </c>
      <c r="I361" s="278"/>
      <c r="J361" s="278"/>
      <c r="K361" s="279">
        <v>0</v>
      </c>
      <c r="L361" s="279">
        <v>0</v>
      </c>
      <c r="M361" s="271">
        <v>148</v>
      </c>
      <c r="N361" s="270">
        <v>113</v>
      </c>
      <c r="O361" s="77"/>
      <c r="P361" s="77"/>
      <c r="Q361" s="77"/>
      <c r="R361" s="77"/>
    </row>
    <row r="362" spans="2:18" x14ac:dyDescent="0.2">
      <c r="B362" s="86">
        <f t="shared" si="5"/>
        <v>42353</v>
      </c>
      <c r="C362" s="268"/>
      <c r="D362" s="268"/>
      <c r="E362" s="278">
        <v>2.4263896015609424E-2</v>
      </c>
      <c r="F362" s="278">
        <v>2.4263896015609424E-2</v>
      </c>
      <c r="G362" s="278">
        <v>0</v>
      </c>
      <c r="H362" s="278">
        <v>0</v>
      </c>
      <c r="I362" s="278"/>
      <c r="J362" s="278"/>
      <c r="K362" s="279">
        <v>2.3097720406823535E-2</v>
      </c>
      <c r="L362" s="279">
        <v>2.3097720406823535E-2</v>
      </c>
      <c r="M362" s="271">
        <v>145</v>
      </c>
      <c r="N362" s="270">
        <v>95</v>
      </c>
      <c r="O362" s="77"/>
      <c r="P362" s="77"/>
      <c r="Q362" s="77"/>
      <c r="R362" s="77"/>
    </row>
    <row r="363" spans="2:18" x14ac:dyDescent="0.2">
      <c r="B363" s="86">
        <f t="shared" si="5"/>
        <v>42354</v>
      </c>
      <c r="C363" s="268"/>
      <c r="D363" s="268"/>
      <c r="E363" s="278">
        <v>0</v>
      </c>
      <c r="F363" s="278">
        <v>0</v>
      </c>
      <c r="G363" s="278">
        <v>0</v>
      </c>
      <c r="H363" s="278">
        <v>0</v>
      </c>
      <c r="I363" s="278"/>
      <c r="J363" s="278"/>
      <c r="K363" s="279">
        <v>0</v>
      </c>
      <c r="L363" s="279">
        <v>0</v>
      </c>
      <c r="M363" s="271">
        <v>110</v>
      </c>
      <c r="N363" s="270">
        <v>95</v>
      </c>
      <c r="O363" s="77"/>
      <c r="P363" s="77"/>
      <c r="Q363" s="77"/>
      <c r="R363" s="77"/>
    </row>
    <row r="364" spans="2:18" x14ac:dyDescent="0.2">
      <c r="B364" s="86">
        <f t="shared" si="5"/>
        <v>42355</v>
      </c>
      <c r="C364" s="268"/>
      <c r="D364" s="268"/>
      <c r="E364" s="278">
        <v>2.1603495778984147E-3</v>
      </c>
      <c r="F364" s="278">
        <v>2.1603495778984147E-3</v>
      </c>
      <c r="G364" s="278">
        <v>0</v>
      </c>
      <c r="H364" s="278">
        <v>0</v>
      </c>
      <c r="I364" s="278"/>
      <c r="J364" s="278"/>
      <c r="K364" s="279">
        <v>2.0565184791096923E-3</v>
      </c>
      <c r="L364" s="279">
        <v>2.0565184791096923E-3</v>
      </c>
      <c r="M364" s="271">
        <v>223</v>
      </c>
      <c r="N364" s="270">
        <v>158</v>
      </c>
      <c r="O364" s="77"/>
      <c r="P364" s="77"/>
      <c r="Q364" s="77"/>
      <c r="R364" s="77"/>
    </row>
    <row r="365" spans="2:18" x14ac:dyDescent="0.2">
      <c r="B365" s="86">
        <f t="shared" si="5"/>
        <v>42356</v>
      </c>
      <c r="C365" s="268"/>
      <c r="D365" s="268"/>
      <c r="E365" s="278">
        <v>0</v>
      </c>
      <c r="F365" s="278">
        <v>0</v>
      </c>
      <c r="G365" s="278">
        <v>0</v>
      </c>
      <c r="H365" s="278">
        <v>0</v>
      </c>
      <c r="I365" s="278"/>
      <c r="J365" s="278"/>
      <c r="K365" s="279">
        <v>0</v>
      </c>
      <c r="L365" s="279">
        <v>0</v>
      </c>
      <c r="M365" s="271">
        <v>277</v>
      </c>
      <c r="N365" s="270">
        <v>185</v>
      </c>
      <c r="O365" s="77"/>
      <c r="P365" s="77"/>
      <c r="Q365" s="77"/>
      <c r="R365" s="77"/>
    </row>
    <row r="366" spans="2:18" x14ac:dyDescent="0.2">
      <c r="B366" s="86">
        <f t="shared" si="5"/>
        <v>42357</v>
      </c>
      <c r="C366" s="268"/>
      <c r="D366" s="268"/>
      <c r="E366" s="278">
        <v>1.2419558844196635E-3</v>
      </c>
      <c r="F366" s="278">
        <v>1.2419558844196635E-3</v>
      </c>
      <c r="G366" s="278">
        <v>0</v>
      </c>
      <c r="H366" s="278">
        <v>0</v>
      </c>
      <c r="I366" s="278"/>
      <c r="J366" s="278"/>
      <c r="K366" s="279">
        <v>1.1822647837544374E-3</v>
      </c>
      <c r="L366" s="279">
        <v>1.1822647837544374E-3</v>
      </c>
      <c r="M366" s="271">
        <v>634</v>
      </c>
      <c r="N366" s="270">
        <v>200</v>
      </c>
      <c r="O366" s="77"/>
      <c r="P366" s="77"/>
      <c r="Q366" s="77"/>
      <c r="R366" s="77"/>
    </row>
    <row r="367" spans="2:18" x14ac:dyDescent="0.2">
      <c r="B367" s="86">
        <f t="shared" si="5"/>
        <v>42358</v>
      </c>
      <c r="C367" s="268"/>
      <c r="D367" s="268"/>
      <c r="E367" s="278">
        <v>0</v>
      </c>
      <c r="F367" s="278">
        <v>0</v>
      </c>
      <c r="G367" s="278">
        <v>0</v>
      </c>
      <c r="H367" s="278">
        <v>0</v>
      </c>
      <c r="I367" s="278"/>
      <c r="J367" s="278"/>
      <c r="K367" s="279">
        <v>0</v>
      </c>
      <c r="L367" s="279">
        <v>0</v>
      </c>
      <c r="M367" s="271">
        <v>130</v>
      </c>
      <c r="N367" s="270">
        <v>96</v>
      </c>
      <c r="O367" s="77"/>
      <c r="P367" s="77"/>
      <c r="Q367" s="77"/>
      <c r="R367" s="77"/>
    </row>
    <row r="368" spans="2:18" x14ac:dyDescent="0.2">
      <c r="B368" s="86">
        <f t="shared" si="5"/>
        <v>42359</v>
      </c>
      <c r="C368" s="268"/>
      <c r="D368" s="268"/>
      <c r="E368" s="278">
        <v>0</v>
      </c>
      <c r="F368" s="278">
        <v>0</v>
      </c>
      <c r="G368" s="278">
        <v>0</v>
      </c>
      <c r="H368" s="278">
        <v>0</v>
      </c>
      <c r="I368" s="278"/>
      <c r="J368" s="278"/>
      <c r="K368" s="279">
        <v>0</v>
      </c>
      <c r="L368" s="279">
        <v>0</v>
      </c>
      <c r="M368" s="271">
        <v>135</v>
      </c>
      <c r="N368" s="270">
        <v>106</v>
      </c>
      <c r="O368" s="77"/>
      <c r="P368" s="77"/>
      <c r="Q368" s="77"/>
      <c r="R368" s="77"/>
    </row>
    <row r="369" spans="2:18" x14ac:dyDescent="0.2">
      <c r="B369" s="86">
        <f t="shared" si="5"/>
        <v>42360</v>
      </c>
      <c r="C369" s="268"/>
      <c r="D369" s="268"/>
      <c r="E369" s="278">
        <v>0</v>
      </c>
      <c r="F369" s="278">
        <v>0</v>
      </c>
      <c r="G369" s="278">
        <v>0</v>
      </c>
      <c r="H369" s="278">
        <v>0</v>
      </c>
      <c r="I369" s="278"/>
      <c r="J369" s="278"/>
      <c r="K369" s="279">
        <v>0</v>
      </c>
      <c r="L369" s="279">
        <v>0</v>
      </c>
      <c r="M369" s="271">
        <v>93</v>
      </c>
      <c r="N369" s="270">
        <v>87</v>
      </c>
      <c r="O369" s="77"/>
      <c r="P369" s="77"/>
      <c r="Q369" s="77"/>
      <c r="R369" s="77"/>
    </row>
    <row r="370" spans="2:18" x14ac:dyDescent="0.2">
      <c r="B370" s="86">
        <f t="shared" si="5"/>
        <v>42361</v>
      </c>
      <c r="C370" s="268"/>
      <c r="D370" s="268"/>
      <c r="E370" s="278">
        <v>0</v>
      </c>
      <c r="F370" s="278">
        <v>0</v>
      </c>
      <c r="G370" s="278">
        <v>0</v>
      </c>
      <c r="H370" s="278">
        <v>0</v>
      </c>
      <c r="I370" s="278"/>
      <c r="J370" s="278"/>
      <c r="K370" s="279">
        <v>0</v>
      </c>
      <c r="L370" s="279">
        <v>0</v>
      </c>
      <c r="M370" s="271">
        <v>89</v>
      </c>
      <c r="N370" s="270">
        <v>69</v>
      </c>
      <c r="O370" s="77"/>
      <c r="P370" s="77"/>
      <c r="Q370" s="77"/>
      <c r="R370" s="77"/>
    </row>
    <row r="371" spans="2:18" x14ac:dyDescent="0.2">
      <c r="B371" s="86">
        <f t="shared" si="5"/>
        <v>42362</v>
      </c>
      <c r="C371" s="268"/>
      <c r="D371" s="268"/>
      <c r="E371" s="278">
        <v>0</v>
      </c>
      <c r="F371" s="278">
        <v>0</v>
      </c>
      <c r="G371" s="278">
        <v>0</v>
      </c>
      <c r="H371" s="278">
        <v>0</v>
      </c>
      <c r="I371" s="278"/>
      <c r="J371" s="278"/>
      <c r="K371" s="279">
        <v>0</v>
      </c>
      <c r="L371" s="279">
        <v>0</v>
      </c>
      <c r="M371" s="271">
        <v>116</v>
      </c>
      <c r="N371" s="270">
        <v>75</v>
      </c>
      <c r="O371" s="77"/>
      <c r="P371" s="77"/>
      <c r="Q371" s="77"/>
      <c r="R371" s="77"/>
    </row>
    <row r="372" spans="2:18" x14ac:dyDescent="0.2">
      <c r="B372" s="86">
        <f t="shared" si="5"/>
        <v>42363</v>
      </c>
      <c r="C372" s="268"/>
      <c r="D372" s="268"/>
      <c r="E372" s="278">
        <v>0</v>
      </c>
      <c r="F372" s="278">
        <v>0</v>
      </c>
      <c r="G372" s="278">
        <v>0</v>
      </c>
      <c r="H372" s="278">
        <v>0</v>
      </c>
      <c r="I372" s="278"/>
      <c r="J372" s="278"/>
      <c r="K372" s="279">
        <v>0</v>
      </c>
      <c r="L372" s="279">
        <v>0</v>
      </c>
      <c r="M372" s="271">
        <v>71</v>
      </c>
      <c r="N372" s="270">
        <v>65</v>
      </c>
      <c r="O372" s="77"/>
      <c r="P372" s="77"/>
      <c r="Q372" s="77"/>
      <c r="R372" s="77"/>
    </row>
    <row r="373" spans="2:18" x14ac:dyDescent="0.2">
      <c r="B373" s="86">
        <f t="shared" si="5"/>
        <v>42364</v>
      </c>
      <c r="C373" s="268"/>
      <c r="D373" s="268"/>
      <c r="E373" s="278">
        <v>2.1864960175704074E-3</v>
      </c>
      <c r="F373" s="278">
        <v>2.1864960175704074E-3</v>
      </c>
      <c r="G373" s="278">
        <v>0</v>
      </c>
      <c r="H373" s="278">
        <v>0</v>
      </c>
      <c r="I373" s="278"/>
      <c r="J373" s="278"/>
      <c r="K373" s="279">
        <v>2.0814082640308383E-3</v>
      </c>
      <c r="L373" s="279">
        <v>2.0814082640308383E-3</v>
      </c>
      <c r="M373" s="271">
        <v>204</v>
      </c>
      <c r="N373" s="270">
        <v>114</v>
      </c>
      <c r="O373" s="77"/>
      <c r="P373" s="77"/>
      <c r="Q373" s="77"/>
      <c r="R373" s="77"/>
    </row>
    <row r="374" spans="2:18" x14ac:dyDescent="0.2">
      <c r="B374" s="86">
        <f t="shared" si="5"/>
        <v>42365</v>
      </c>
      <c r="C374" s="268"/>
      <c r="D374" s="268"/>
      <c r="E374" s="278">
        <v>0</v>
      </c>
      <c r="F374" s="278">
        <v>0</v>
      </c>
      <c r="G374" s="278">
        <v>0</v>
      </c>
      <c r="H374" s="278">
        <v>0</v>
      </c>
      <c r="I374" s="278"/>
      <c r="J374" s="278"/>
      <c r="K374" s="279">
        <v>0</v>
      </c>
      <c r="L374" s="279">
        <v>0</v>
      </c>
      <c r="M374" s="271">
        <v>32</v>
      </c>
      <c r="N374" s="270">
        <v>32</v>
      </c>
      <c r="O374" s="77"/>
      <c r="P374" s="77"/>
      <c r="Q374" s="77"/>
      <c r="R374" s="77"/>
    </row>
    <row r="375" spans="2:18" x14ac:dyDescent="0.2">
      <c r="B375" s="86">
        <f t="shared" si="5"/>
        <v>42366</v>
      </c>
      <c r="C375" s="268"/>
      <c r="D375" s="268"/>
      <c r="E375" s="278">
        <v>8.755788985158627E-3</v>
      </c>
      <c r="F375" s="278">
        <v>8.755788985158627E-3</v>
      </c>
      <c r="G375" s="278">
        <v>0</v>
      </c>
      <c r="H375" s="278">
        <v>0</v>
      </c>
      <c r="I375" s="278"/>
      <c r="J375" s="278"/>
      <c r="K375" s="279">
        <v>8.3349667254687832E-3</v>
      </c>
      <c r="L375" s="279">
        <v>8.3349667254687832E-3</v>
      </c>
      <c r="M375" s="271">
        <v>48</v>
      </c>
      <c r="N375" s="270">
        <v>43</v>
      </c>
      <c r="O375" s="77"/>
      <c r="P375" s="77"/>
      <c r="Q375" s="77"/>
      <c r="R375" s="77"/>
    </row>
    <row r="376" spans="2:18" x14ac:dyDescent="0.2">
      <c r="B376" s="86">
        <f t="shared" si="5"/>
        <v>42367</v>
      </c>
      <c r="C376" s="268"/>
      <c r="D376" s="268"/>
      <c r="E376" s="278">
        <v>2.1015200886364306E-3</v>
      </c>
      <c r="F376" s="278">
        <v>2.1015200886364306E-3</v>
      </c>
      <c r="G376" s="278">
        <v>0.21025375453133091</v>
      </c>
      <c r="H376" s="278">
        <v>0.21025375453133091</v>
      </c>
      <c r="I376" s="278"/>
      <c r="J376" s="278"/>
      <c r="K376" s="279">
        <v>1.210576914102241E-2</v>
      </c>
      <c r="L376" s="279">
        <v>1.210576914102241E-2</v>
      </c>
      <c r="M376" s="271">
        <v>109</v>
      </c>
      <c r="N376" s="270">
        <v>94</v>
      </c>
      <c r="O376" s="77"/>
      <c r="P376" s="77"/>
      <c r="Q376" s="77"/>
      <c r="R376" s="77"/>
    </row>
    <row r="377" spans="2:18" x14ac:dyDescent="0.2">
      <c r="B377" s="86">
        <f t="shared" si="5"/>
        <v>42368</v>
      </c>
      <c r="C377" s="268"/>
      <c r="D377" s="268"/>
      <c r="E377" s="278">
        <v>0</v>
      </c>
      <c r="F377" s="278">
        <v>0</v>
      </c>
      <c r="G377" s="278">
        <v>0</v>
      </c>
      <c r="H377" s="278">
        <v>0</v>
      </c>
      <c r="I377" s="278"/>
      <c r="J377" s="278"/>
      <c r="K377" s="279">
        <v>0</v>
      </c>
      <c r="L377" s="279">
        <v>0</v>
      </c>
      <c r="M377" s="271">
        <v>89</v>
      </c>
      <c r="N377" s="270">
        <v>77</v>
      </c>
      <c r="O377" s="77"/>
      <c r="P377" s="77"/>
      <c r="Q377" s="77"/>
      <c r="R377" s="77"/>
    </row>
    <row r="378" spans="2:18" x14ac:dyDescent="0.2">
      <c r="B378" s="86">
        <f t="shared" si="5"/>
        <v>42369</v>
      </c>
      <c r="C378" s="268"/>
      <c r="D378" s="268"/>
      <c r="E378" s="278">
        <v>0</v>
      </c>
      <c r="F378" s="278">
        <v>0</v>
      </c>
      <c r="G378" s="278">
        <v>0</v>
      </c>
      <c r="H378" s="278">
        <v>0</v>
      </c>
      <c r="I378" s="278"/>
      <c r="J378" s="278"/>
      <c r="K378" s="279">
        <v>0</v>
      </c>
      <c r="L378" s="279">
        <v>0</v>
      </c>
      <c r="M378" s="271">
        <v>184</v>
      </c>
      <c r="N378" s="270">
        <v>105</v>
      </c>
      <c r="O378" s="77"/>
      <c r="P378" s="77"/>
      <c r="Q378" s="77"/>
      <c r="R378" s="77"/>
    </row>
  </sheetData>
  <mergeCells count="8">
    <mergeCell ref="M11:N11"/>
    <mergeCell ref="B6:D6"/>
    <mergeCell ref="B10:H10"/>
    <mergeCell ref="K12:L12"/>
    <mergeCell ref="I12:J12"/>
    <mergeCell ref="G12:H12"/>
    <mergeCell ref="E12:F12"/>
    <mergeCell ref="C12:D12"/>
  </mergeCells>
  <phoneticPr fontId="34" type="noConversion"/>
  <pageMargins left="0.75" right="0.75" top="1" bottom="1" header="0.5" footer="0.5"/>
  <pageSetup paperSize="8" scale="28" fitToHeight="2"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9"/>
  <sheetViews>
    <sheetView showGridLines="0" view="pageBreakPreview" zoomScaleNormal="85" zoomScaleSheetLayoutView="85" workbookViewId="0"/>
  </sheetViews>
  <sheetFormatPr defaultColWidth="9.140625" defaultRowHeight="12.75" x14ac:dyDescent="0.2"/>
  <cols>
    <col min="1" max="1" width="11.85546875" style="66" customWidth="1"/>
    <col min="2" max="2" width="18" style="91" customWidth="1"/>
    <col min="3" max="3" width="18" style="178" customWidth="1"/>
    <col min="4" max="5" width="15.5703125" style="66" customWidth="1"/>
    <col min="6" max="6" width="15.5703125" style="165" customWidth="1"/>
    <col min="7" max="7" width="15.5703125" style="114" customWidth="1"/>
    <col min="8" max="9" width="15.5703125" style="118" customWidth="1"/>
    <col min="10" max="10" width="18.42578125" style="66" customWidth="1"/>
    <col min="11" max="11" width="17.5703125" style="118" customWidth="1"/>
    <col min="12" max="12" width="55" style="66" customWidth="1"/>
    <col min="13" max="13" width="3" style="66" customWidth="1"/>
    <col min="14" max="16384" width="9.140625" style="66"/>
  </cols>
  <sheetData>
    <row r="1" spans="2:12" ht="20.25" x14ac:dyDescent="0.3">
      <c r="B1" s="88" t="str">
        <f>Cover!C22</f>
        <v>JEN</v>
      </c>
      <c r="C1" s="174"/>
    </row>
    <row r="2" spans="2:12" ht="20.25" x14ac:dyDescent="0.3">
      <c r="B2" s="89" t="s">
        <v>144</v>
      </c>
      <c r="C2" s="175"/>
    </row>
    <row r="3" spans="2:12" ht="20.25" x14ac:dyDescent="0.3">
      <c r="B3" s="92">
        <f>Cover!C26</f>
        <v>2015</v>
      </c>
      <c r="C3" s="179"/>
    </row>
    <row r="4" spans="2:12" ht="18" x14ac:dyDescent="0.25">
      <c r="B4" s="90" t="s">
        <v>18</v>
      </c>
      <c r="C4" s="176"/>
    </row>
    <row r="6" spans="2:12" ht="63" customHeight="1" x14ac:dyDescent="0.2">
      <c r="B6" s="331" t="s">
        <v>188</v>
      </c>
      <c r="C6" s="331"/>
      <c r="D6" s="332"/>
      <c r="E6" s="332"/>
      <c r="F6" s="171"/>
      <c r="G6" s="115"/>
      <c r="H6" s="119"/>
      <c r="I6" s="119"/>
      <c r="J6" s="65"/>
      <c r="K6" s="122"/>
      <c r="L6" s="37"/>
    </row>
    <row r="7" spans="2:12" s="165" customFormat="1" ht="15" customHeight="1" x14ac:dyDescent="0.2">
      <c r="B7" s="167"/>
      <c r="C7" s="177"/>
      <c r="D7" s="166"/>
      <c r="E7" s="166"/>
      <c r="F7" s="166"/>
      <c r="G7" s="168"/>
      <c r="H7" s="169"/>
      <c r="I7" s="169"/>
      <c r="J7" s="164"/>
      <c r="K7" s="122"/>
      <c r="L7" s="162"/>
    </row>
    <row r="8" spans="2:12" ht="15.75" x14ac:dyDescent="0.25">
      <c r="B8" s="80" t="s">
        <v>123</v>
      </c>
      <c r="C8" s="172"/>
      <c r="D8" s="67"/>
      <c r="E8" s="67"/>
      <c r="F8" s="166"/>
      <c r="G8" s="115"/>
      <c r="H8" s="119"/>
      <c r="I8" s="119"/>
      <c r="J8" s="65"/>
      <c r="K8" s="122"/>
      <c r="L8" s="37"/>
    </row>
    <row r="9" spans="2:12" ht="15.75" x14ac:dyDescent="0.25">
      <c r="B9" s="80"/>
      <c r="C9" s="172"/>
      <c r="D9" s="67"/>
      <c r="E9" s="67"/>
      <c r="F9" s="166"/>
      <c r="G9" s="115"/>
      <c r="H9" s="119"/>
      <c r="I9" s="119"/>
      <c r="J9" s="65"/>
      <c r="K9" s="122"/>
      <c r="L9" s="37"/>
    </row>
    <row r="10" spans="2:12" s="87" customFormat="1" ht="66" customHeight="1" x14ac:dyDescent="0.2">
      <c r="B10" s="81" t="s">
        <v>155</v>
      </c>
      <c r="C10" s="173" t="s">
        <v>192</v>
      </c>
      <c r="D10" s="61" t="s">
        <v>83</v>
      </c>
      <c r="E10" s="61" t="s">
        <v>168</v>
      </c>
      <c r="F10" s="163" t="s">
        <v>191</v>
      </c>
      <c r="G10" s="116" t="s">
        <v>177</v>
      </c>
      <c r="H10" s="120" t="s">
        <v>176</v>
      </c>
      <c r="I10" s="120" t="s">
        <v>169</v>
      </c>
      <c r="J10" s="68" t="s">
        <v>244</v>
      </c>
      <c r="K10" s="123" t="s">
        <v>243</v>
      </c>
      <c r="L10" s="68" t="s">
        <v>156</v>
      </c>
    </row>
    <row r="11" spans="2:12" x14ac:dyDescent="0.2">
      <c r="B11" s="93"/>
      <c r="C11" s="93"/>
      <c r="D11" s="113"/>
      <c r="E11" s="231"/>
      <c r="F11" s="79"/>
      <c r="G11" s="117"/>
      <c r="H11" s="121"/>
      <c r="I11" s="121"/>
      <c r="J11" s="69"/>
      <c r="K11" s="124"/>
      <c r="L11" s="70"/>
    </row>
    <row r="12" spans="2:12" x14ac:dyDescent="0.2">
      <c r="B12" s="93"/>
      <c r="C12" s="93"/>
      <c r="D12" s="113"/>
      <c r="E12" s="231"/>
      <c r="F12" s="79"/>
      <c r="G12" s="117"/>
      <c r="H12" s="121"/>
      <c r="I12" s="121"/>
      <c r="J12" s="69"/>
      <c r="K12" s="124"/>
      <c r="L12" s="70"/>
    </row>
    <row r="13" spans="2:12" x14ac:dyDescent="0.2">
      <c r="B13" s="93"/>
      <c r="C13" s="93"/>
      <c r="D13" s="113"/>
      <c r="E13" s="231"/>
      <c r="F13" s="79"/>
      <c r="G13" s="117"/>
      <c r="H13" s="121"/>
      <c r="I13" s="121"/>
      <c r="J13" s="69"/>
      <c r="K13" s="124"/>
      <c r="L13" s="70"/>
    </row>
    <row r="14" spans="2:12" x14ac:dyDescent="0.2">
      <c r="B14" s="93"/>
      <c r="C14" s="93"/>
      <c r="D14" s="113"/>
      <c r="E14" s="231"/>
      <c r="F14" s="79"/>
      <c r="G14" s="117"/>
      <c r="H14" s="121"/>
      <c r="I14" s="121"/>
      <c r="J14" s="69"/>
      <c r="K14" s="124"/>
      <c r="L14" s="70"/>
    </row>
    <row r="15" spans="2:12" x14ac:dyDescent="0.2">
      <c r="B15" s="93"/>
      <c r="C15" s="93"/>
      <c r="D15" s="113"/>
      <c r="E15" s="231"/>
      <c r="F15" s="79"/>
      <c r="G15" s="117"/>
      <c r="H15" s="121"/>
      <c r="I15" s="121"/>
      <c r="J15" s="69"/>
      <c r="K15" s="124"/>
      <c r="L15" s="70"/>
    </row>
    <row r="16" spans="2:12" x14ac:dyDescent="0.2">
      <c r="B16" s="93"/>
      <c r="C16" s="93"/>
      <c r="D16" s="113"/>
      <c r="E16" s="231"/>
      <c r="F16" s="79"/>
      <c r="G16" s="117"/>
      <c r="H16" s="121"/>
      <c r="I16" s="121"/>
      <c r="J16" s="69"/>
      <c r="K16" s="124"/>
      <c r="L16" s="70"/>
    </row>
    <row r="17" spans="2:12" x14ac:dyDescent="0.2">
      <c r="B17" s="93"/>
      <c r="C17" s="93"/>
      <c r="D17" s="113"/>
      <c r="E17" s="231"/>
      <c r="F17" s="79"/>
      <c r="G17" s="117"/>
      <c r="H17" s="121"/>
      <c r="I17" s="121"/>
      <c r="J17" s="69"/>
      <c r="K17" s="124"/>
      <c r="L17" s="70"/>
    </row>
    <row r="18" spans="2:12" x14ac:dyDescent="0.2">
      <c r="B18" s="93"/>
      <c r="C18" s="93"/>
      <c r="D18" s="113"/>
      <c r="E18" s="231"/>
      <c r="F18" s="79"/>
      <c r="G18" s="117"/>
      <c r="H18" s="121"/>
      <c r="I18" s="121"/>
      <c r="J18" s="69"/>
      <c r="K18" s="124"/>
      <c r="L18" s="70"/>
    </row>
    <row r="19" spans="2:12" x14ac:dyDescent="0.2">
      <c r="B19" s="93"/>
      <c r="C19" s="93"/>
      <c r="D19" s="113"/>
      <c r="E19" s="231"/>
      <c r="F19" s="79"/>
      <c r="G19" s="117"/>
      <c r="H19" s="121"/>
      <c r="I19" s="121"/>
      <c r="J19" s="69"/>
      <c r="K19" s="124"/>
      <c r="L19" s="70"/>
    </row>
    <row r="20" spans="2:12" x14ac:dyDescent="0.2">
      <c r="B20" s="93"/>
      <c r="C20" s="93"/>
      <c r="D20" s="113"/>
      <c r="E20" s="231"/>
      <c r="F20" s="79"/>
      <c r="G20" s="117"/>
      <c r="H20" s="121"/>
      <c r="I20" s="121"/>
      <c r="J20" s="69"/>
      <c r="K20" s="124"/>
      <c r="L20" s="70"/>
    </row>
    <row r="21" spans="2:12" x14ac:dyDescent="0.2">
      <c r="B21" s="93"/>
      <c r="C21" s="93"/>
      <c r="D21" s="113"/>
      <c r="E21" s="231"/>
      <c r="F21" s="79"/>
      <c r="G21" s="117"/>
      <c r="H21" s="121"/>
      <c r="I21" s="121"/>
      <c r="J21" s="69"/>
      <c r="K21" s="125"/>
      <c r="L21" s="70"/>
    </row>
    <row r="22" spans="2:12" x14ac:dyDescent="0.2">
      <c r="B22" s="93"/>
      <c r="C22" s="93"/>
      <c r="D22" s="113"/>
      <c r="E22" s="231"/>
      <c r="F22" s="79"/>
      <c r="G22" s="117"/>
      <c r="H22" s="121"/>
      <c r="I22" s="121"/>
      <c r="J22" s="69"/>
      <c r="K22" s="125"/>
      <c r="L22" s="70"/>
    </row>
    <row r="23" spans="2:12" x14ac:dyDescent="0.2">
      <c r="B23" s="93"/>
      <c r="C23" s="93"/>
      <c r="D23" s="113"/>
      <c r="E23" s="231"/>
      <c r="F23" s="79"/>
      <c r="G23" s="117"/>
      <c r="H23" s="121"/>
      <c r="I23" s="121"/>
      <c r="J23" s="69"/>
      <c r="K23" s="125"/>
      <c r="L23" s="70"/>
    </row>
    <row r="27" spans="2:12" x14ac:dyDescent="0.2">
      <c r="F27" s="161"/>
      <c r="G27" s="160"/>
    </row>
    <row r="28" spans="2:12" x14ac:dyDescent="0.2">
      <c r="F28" s="180" t="s">
        <v>85</v>
      </c>
      <c r="G28" s="180"/>
    </row>
    <row r="29" spans="2:12" x14ac:dyDescent="0.2">
      <c r="F29" s="180" t="s">
        <v>86</v>
      </c>
      <c r="G29" s="180"/>
    </row>
    <row r="30" spans="2:12" x14ac:dyDescent="0.2">
      <c r="F30" s="180" t="s">
        <v>87</v>
      </c>
      <c r="G30" s="180"/>
    </row>
    <row r="31" spans="2:12" x14ac:dyDescent="0.2">
      <c r="F31" s="180" t="s">
        <v>88</v>
      </c>
      <c r="G31" s="180"/>
    </row>
    <row r="32" spans="2:12" x14ac:dyDescent="0.2">
      <c r="F32" s="180" t="s">
        <v>89</v>
      </c>
      <c r="G32" s="180"/>
    </row>
    <row r="33" spans="6:7" x14ac:dyDescent="0.2">
      <c r="F33" s="180" t="s">
        <v>90</v>
      </c>
      <c r="G33" s="180"/>
    </row>
    <row r="34" spans="6:7" x14ac:dyDescent="0.2">
      <c r="F34" s="180" t="s">
        <v>91</v>
      </c>
      <c r="G34" s="180"/>
    </row>
    <row r="35" spans="6:7" x14ac:dyDescent="0.2">
      <c r="F35" s="180" t="s">
        <v>92</v>
      </c>
      <c r="G35" s="180"/>
    </row>
    <row r="36" spans="6:7" x14ac:dyDescent="0.2">
      <c r="F36" s="180" t="s">
        <v>93</v>
      </c>
      <c r="G36" s="180"/>
    </row>
    <row r="37" spans="6:7" x14ac:dyDescent="0.2">
      <c r="F37" s="180" t="s">
        <v>116</v>
      </c>
      <c r="G37" s="180"/>
    </row>
    <row r="38" spans="6:7" x14ac:dyDescent="0.2">
      <c r="F38" s="161"/>
      <c r="G38" s="160"/>
    </row>
    <row r="39" spans="6:7" x14ac:dyDescent="0.2">
      <c r="F39" s="161"/>
      <c r="G39" s="160"/>
    </row>
  </sheetData>
  <mergeCells count="1">
    <mergeCell ref="B6:E6"/>
  </mergeCells>
  <phoneticPr fontId="24" type="noConversion"/>
  <dataValidations count="3">
    <dataValidation type="list" allowBlank="1" showInputMessage="1" showErrorMessage="1" sqref="J11:J23">
      <formula1>"2,3,4,5,6,7"</formula1>
    </dataValidation>
    <dataValidation type="list" allowBlank="1" showInputMessage="1" showErrorMessage="1" sqref="F11:F23">
      <formula1>$F$28:$F$39</formula1>
    </dataValidation>
    <dataValidation type="list" allowBlank="1" showInputMessage="1" showErrorMessage="1" sqref="E11:E23">
      <formula1>"CBD, Urban, Rural short, Rural long"</formula1>
    </dataValidation>
  </dataValidations>
  <pageMargins left="0" right="0" top="0" bottom="0" header="0" footer="0"/>
  <pageSetup paperSize="8" scale="66" orientation="portrait" verticalDpi="2"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91"/>
  <sheetViews>
    <sheetView showGridLines="0" workbookViewId="0"/>
  </sheetViews>
  <sheetFormatPr defaultRowHeight="12.75" x14ac:dyDescent="0.2"/>
  <cols>
    <col min="1" max="1" width="11.85546875" customWidth="1"/>
    <col min="2" max="2" width="34.140625" customWidth="1"/>
    <col min="3" max="3" width="33.42578125" customWidth="1"/>
    <col min="4" max="4" width="20" customWidth="1"/>
  </cols>
  <sheetData>
    <row r="1" spans="2:5" ht="20.25" x14ac:dyDescent="0.3">
      <c r="B1" s="174" t="str">
        <f>Cover!C22</f>
        <v>JEN</v>
      </c>
      <c r="C1" s="174"/>
    </row>
    <row r="2" spans="2:5" ht="20.25" x14ac:dyDescent="0.3">
      <c r="B2" s="175" t="s">
        <v>144</v>
      </c>
      <c r="C2" s="175"/>
    </row>
    <row r="3" spans="2:5" ht="20.25" x14ac:dyDescent="0.3">
      <c r="B3" s="179">
        <f>Cover!C26</f>
        <v>2015</v>
      </c>
      <c r="C3" s="179"/>
    </row>
    <row r="4" spans="2:5" ht="18" x14ac:dyDescent="0.25">
      <c r="B4" s="176" t="s">
        <v>222</v>
      </c>
      <c r="C4" s="176"/>
    </row>
    <row r="5" spans="2:5" x14ac:dyDescent="0.2">
      <c r="B5" s="178"/>
      <c r="C5" s="178"/>
    </row>
    <row r="6" spans="2:5" ht="63.75" customHeight="1" x14ac:dyDescent="0.2">
      <c r="B6" s="331" t="s">
        <v>188</v>
      </c>
      <c r="C6" s="331"/>
    </row>
    <row r="8" spans="2:5" s="44" customFormat="1" ht="15.75" x14ac:dyDescent="0.25">
      <c r="B8" s="38" t="s">
        <v>193</v>
      </c>
      <c r="C8"/>
      <c r="D8"/>
      <c r="E8"/>
    </row>
    <row r="9" spans="2:5" s="44" customFormat="1" x14ac:dyDescent="0.2">
      <c r="B9"/>
      <c r="C9"/>
      <c r="D9"/>
      <c r="E9"/>
    </row>
    <row r="10" spans="2:5" s="44" customFormat="1" x14ac:dyDescent="0.2">
      <c r="B10" s="343" t="s">
        <v>47</v>
      </c>
      <c r="C10" s="344"/>
      <c r="D10" s="42"/>
      <c r="E10"/>
    </row>
    <row r="11" spans="2:5" s="44" customFormat="1" x14ac:dyDescent="0.2">
      <c r="B11" s="345" t="s">
        <v>64</v>
      </c>
      <c r="C11" s="346"/>
      <c r="D11" s="101">
        <v>3619</v>
      </c>
      <c r="E11"/>
    </row>
    <row r="12" spans="2:5" s="44" customFormat="1" x14ac:dyDescent="0.2">
      <c r="B12" s="345" t="s">
        <v>65</v>
      </c>
      <c r="C12" s="346"/>
      <c r="D12" s="101">
        <v>16</v>
      </c>
      <c r="E12"/>
    </row>
    <row r="13" spans="2:5" s="44" customFormat="1" x14ac:dyDescent="0.2">
      <c r="B13" s="345" t="s">
        <v>63</v>
      </c>
      <c r="C13" s="346"/>
      <c r="D13" s="101">
        <v>16</v>
      </c>
      <c r="E13"/>
    </row>
    <row r="14" spans="2:5" s="44" customFormat="1" x14ac:dyDescent="0.2">
      <c r="B14" s="345" t="s">
        <v>76</v>
      </c>
      <c r="C14" s="346"/>
      <c r="D14" s="102">
        <v>320</v>
      </c>
      <c r="E14"/>
    </row>
    <row r="15" spans="2:5" s="44" customFormat="1" x14ac:dyDescent="0.2">
      <c r="B15" s="343" t="s">
        <v>48</v>
      </c>
      <c r="C15" s="344"/>
      <c r="D15" s="42"/>
      <c r="E15"/>
    </row>
    <row r="16" spans="2:5" s="44" customFormat="1" x14ac:dyDescent="0.2">
      <c r="B16" s="345" t="s">
        <v>34</v>
      </c>
      <c r="C16" s="346"/>
      <c r="D16" s="101">
        <v>8704</v>
      </c>
      <c r="E16"/>
    </row>
    <row r="17" spans="2:5" s="44" customFormat="1" x14ac:dyDescent="0.2">
      <c r="B17" s="345" t="s">
        <v>35</v>
      </c>
      <c r="C17" s="346"/>
      <c r="D17" s="101">
        <v>24</v>
      </c>
      <c r="E17"/>
    </row>
    <row r="18" spans="2:5" s="44" customFormat="1" x14ac:dyDescent="0.2">
      <c r="B18" s="345" t="s">
        <v>61</v>
      </c>
      <c r="C18" s="346"/>
      <c r="D18" s="101">
        <v>10</v>
      </c>
      <c r="E18"/>
    </row>
    <row r="19" spans="2:5" s="44" customFormat="1" x14ac:dyDescent="0.2">
      <c r="B19" s="345" t="s">
        <v>74</v>
      </c>
      <c r="C19" s="346"/>
      <c r="D19" s="103">
        <v>900</v>
      </c>
      <c r="E19"/>
    </row>
    <row r="20" spans="2:5" s="44" customFormat="1" x14ac:dyDescent="0.2">
      <c r="B20" s="345" t="s">
        <v>62</v>
      </c>
      <c r="C20" s="346"/>
      <c r="D20" s="101">
        <v>14</v>
      </c>
      <c r="E20"/>
    </row>
    <row r="21" spans="2:5" s="44" customFormat="1" x14ac:dyDescent="0.2">
      <c r="B21" s="345" t="s">
        <v>75</v>
      </c>
      <c r="C21" s="346"/>
      <c r="D21" s="103">
        <v>3500</v>
      </c>
      <c r="E21"/>
    </row>
    <row r="22" spans="2:5" s="44" customFormat="1" x14ac:dyDescent="0.2">
      <c r="B22" s="343" t="s">
        <v>49</v>
      </c>
      <c r="C22" s="344"/>
      <c r="D22" s="42"/>
      <c r="E22"/>
    </row>
    <row r="23" spans="2:5" s="44" customFormat="1" x14ac:dyDescent="0.2">
      <c r="B23" s="347" t="s">
        <v>53</v>
      </c>
      <c r="C23" s="348"/>
      <c r="D23" s="101">
        <v>80</v>
      </c>
      <c r="E23"/>
    </row>
    <row r="24" spans="2:5" s="44" customFormat="1" x14ac:dyDescent="0.2">
      <c r="B24" s="347" t="s">
        <v>66</v>
      </c>
      <c r="C24" s="348"/>
      <c r="D24" s="103">
        <v>8000</v>
      </c>
      <c r="E24"/>
    </row>
    <row r="25" spans="2:5" s="44" customFormat="1" x14ac:dyDescent="0.2">
      <c r="B25" s="347" t="s">
        <v>54</v>
      </c>
      <c r="C25" s="348"/>
      <c r="D25" s="101">
        <v>0</v>
      </c>
      <c r="E25"/>
    </row>
    <row r="26" spans="2:5" s="44" customFormat="1" x14ac:dyDescent="0.2">
      <c r="B26" s="347" t="s">
        <v>67</v>
      </c>
      <c r="C26" s="348"/>
      <c r="D26" s="103">
        <v>0</v>
      </c>
      <c r="E26"/>
    </row>
    <row r="27" spans="2:5" s="44" customFormat="1" x14ac:dyDescent="0.2">
      <c r="B27" s="347" t="s">
        <v>55</v>
      </c>
      <c r="C27" s="348"/>
      <c r="D27" s="101">
        <v>0</v>
      </c>
      <c r="E27"/>
    </row>
    <row r="28" spans="2:5" s="44" customFormat="1" x14ac:dyDescent="0.2">
      <c r="B28" s="347" t="s">
        <v>68</v>
      </c>
      <c r="C28" s="348"/>
      <c r="D28" s="103">
        <v>0</v>
      </c>
      <c r="E28"/>
    </row>
    <row r="29" spans="2:5" s="44" customFormat="1" x14ac:dyDescent="0.2">
      <c r="B29" s="347" t="s">
        <v>56</v>
      </c>
      <c r="C29" s="348"/>
      <c r="D29" s="101">
        <v>0</v>
      </c>
      <c r="E29"/>
    </row>
    <row r="30" spans="2:5" s="44" customFormat="1" x14ac:dyDescent="0.2">
      <c r="B30" s="347" t="s">
        <v>69</v>
      </c>
      <c r="C30" s="348"/>
      <c r="D30" s="103">
        <v>0</v>
      </c>
      <c r="E30"/>
    </row>
    <row r="31" spans="2:5" s="44" customFormat="1" x14ac:dyDescent="0.2">
      <c r="B31" s="347" t="s">
        <v>57</v>
      </c>
      <c r="C31" s="348"/>
      <c r="D31" s="101">
        <v>0</v>
      </c>
      <c r="E31"/>
    </row>
    <row r="32" spans="2:5" s="44" customFormat="1" x14ac:dyDescent="0.2">
      <c r="B32" s="347" t="s">
        <v>70</v>
      </c>
      <c r="C32" s="348"/>
      <c r="D32" s="103">
        <v>0</v>
      </c>
      <c r="E32"/>
    </row>
    <row r="33" spans="2:5" s="44" customFormat="1" x14ac:dyDescent="0.2">
      <c r="B33" s="347" t="s">
        <v>58</v>
      </c>
      <c r="C33" s="348"/>
      <c r="D33" s="101">
        <v>0</v>
      </c>
      <c r="E33"/>
    </row>
    <row r="34" spans="2:5" s="44" customFormat="1" x14ac:dyDescent="0.2">
      <c r="B34" s="347" t="s">
        <v>71</v>
      </c>
      <c r="C34" s="348"/>
      <c r="D34" s="103">
        <v>0</v>
      </c>
      <c r="E34"/>
    </row>
    <row r="35" spans="2:5" s="44" customFormat="1" x14ac:dyDescent="0.2">
      <c r="B35" s="347" t="s">
        <v>59</v>
      </c>
      <c r="C35" s="348"/>
      <c r="D35" s="101">
        <v>0</v>
      </c>
      <c r="E35"/>
    </row>
    <row r="36" spans="2:5" s="44" customFormat="1" x14ac:dyDescent="0.2">
      <c r="B36" s="347" t="s">
        <v>72</v>
      </c>
      <c r="C36" s="348"/>
      <c r="D36" s="103">
        <v>0</v>
      </c>
      <c r="E36"/>
    </row>
    <row r="37" spans="2:5" s="44" customFormat="1" x14ac:dyDescent="0.2">
      <c r="B37" s="347" t="s">
        <v>60</v>
      </c>
      <c r="C37" s="348"/>
      <c r="D37" s="101">
        <v>0</v>
      </c>
      <c r="E37"/>
    </row>
    <row r="38" spans="2:5" s="44" customFormat="1" x14ac:dyDescent="0.2">
      <c r="B38" s="347" t="s">
        <v>73</v>
      </c>
      <c r="C38" s="348"/>
      <c r="D38" s="103">
        <v>0</v>
      </c>
      <c r="E38"/>
    </row>
    <row r="39" spans="2:5" s="44" customFormat="1" x14ac:dyDescent="0.2">
      <c r="B39" s="343" t="s">
        <v>50</v>
      </c>
      <c r="C39" s="344"/>
      <c r="D39" s="42"/>
      <c r="E39"/>
    </row>
    <row r="40" spans="2:5" s="44" customFormat="1" x14ac:dyDescent="0.2">
      <c r="B40" s="345" t="s">
        <v>50</v>
      </c>
      <c r="C40" s="346"/>
      <c r="D40" s="101">
        <v>71773</v>
      </c>
      <c r="E40"/>
    </row>
    <row r="41" spans="2:5" s="44" customFormat="1" x14ac:dyDescent="0.2">
      <c r="B41" s="345" t="s">
        <v>51</v>
      </c>
      <c r="C41" s="346"/>
      <c r="D41" s="101">
        <v>4962</v>
      </c>
      <c r="E41"/>
    </row>
    <row r="42" spans="2:5" s="44" customFormat="1" x14ac:dyDescent="0.2">
      <c r="B42" s="345" t="s">
        <v>52</v>
      </c>
      <c r="C42" s="346"/>
      <c r="D42" s="101">
        <v>20</v>
      </c>
      <c r="E42"/>
    </row>
    <row r="43" spans="2:5" s="44" customFormat="1" x14ac:dyDescent="0.2">
      <c r="B43" s="345" t="s">
        <v>163</v>
      </c>
      <c r="C43" s="346"/>
      <c r="D43" s="101">
        <v>2000</v>
      </c>
      <c r="E43"/>
    </row>
    <row r="44" spans="2:5" s="44" customFormat="1" x14ac:dyDescent="0.2">
      <c r="B44" s="362" t="s">
        <v>161</v>
      </c>
      <c r="C44" s="363"/>
      <c r="D44" s="101">
        <v>2.3855454789735373</v>
      </c>
      <c r="E44"/>
    </row>
    <row r="45" spans="2:5" s="44" customFormat="1" x14ac:dyDescent="0.2">
      <c r="B45" s="345" t="s">
        <v>78</v>
      </c>
      <c r="C45" s="346"/>
      <c r="D45" s="101">
        <v>3</v>
      </c>
      <c r="E45"/>
    </row>
    <row r="46" spans="2:5" s="44" customFormat="1" ht="17.25" customHeight="1" x14ac:dyDescent="0.2">
      <c r="B46" s="345" t="s">
        <v>77</v>
      </c>
      <c r="C46" s="346"/>
      <c r="D46" s="103">
        <v>30</v>
      </c>
      <c r="E46"/>
    </row>
    <row r="47" spans="2:5" s="44" customFormat="1" x14ac:dyDescent="0.2">
      <c r="B47" s="343" t="s">
        <v>84</v>
      </c>
      <c r="C47" s="344"/>
      <c r="D47" s="42"/>
      <c r="E47"/>
    </row>
    <row r="48" spans="2:5" s="44" customFormat="1" x14ac:dyDescent="0.2">
      <c r="B48" s="345" t="s">
        <v>162</v>
      </c>
      <c r="C48" s="346"/>
      <c r="D48" s="101">
        <v>95</v>
      </c>
      <c r="E48"/>
    </row>
    <row r="49" spans="2:5" s="44" customFormat="1" x14ac:dyDescent="0.2">
      <c r="B49" s="360" t="s">
        <v>79</v>
      </c>
      <c r="C49" s="361"/>
      <c r="D49" s="104">
        <f>SUM(D14,D19,D21,D24,D26,D28,D30,D32,D34,D36,D38,D46)</f>
        <v>12750</v>
      </c>
      <c r="E49"/>
    </row>
    <row r="51" spans="2:5" x14ac:dyDescent="0.2">
      <c r="B51" s="351" t="s">
        <v>194</v>
      </c>
      <c r="C51" s="352"/>
      <c r="D51" s="182" t="s">
        <v>195</v>
      </c>
    </row>
    <row r="52" spans="2:5" ht="18" x14ac:dyDescent="0.25">
      <c r="B52" s="184"/>
      <c r="C52" s="181"/>
      <c r="D52" s="183"/>
    </row>
    <row r="53" spans="2:5" x14ac:dyDescent="0.2">
      <c r="B53" s="353" t="s">
        <v>196</v>
      </c>
      <c r="C53" s="354"/>
      <c r="D53" s="355"/>
    </row>
    <row r="54" spans="2:5" x14ac:dyDescent="0.2">
      <c r="B54" s="356"/>
      <c r="C54" s="357"/>
      <c r="D54" s="358"/>
    </row>
    <row r="55" spans="2:5" ht="15.75" x14ac:dyDescent="0.25">
      <c r="B55" s="186"/>
      <c r="C55" s="185"/>
      <c r="D55" s="185"/>
    </row>
    <row r="56" spans="2:5" ht="15.75" x14ac:dyDescent="0.25">
      <c r="B56" s="186" t="s">
        <v>197</v>
      </c>
      <c r="C56" s="185"/>
      <c r="D56" s="181"/>
    </row>
    <row r="57" spans="2:5" x14ac:dyDescent="0.2">
      <c r="B57" s="185"/>
      <c r="C57" s="185"/>
      <c r="D57" s="185"/>
    </row>
    <row r="58" spans="2:5" x14ac:dyDescent="0.2">
      <c r="B58" s="351" t="s">
        <v>49</v>
      </c>
      <c r="C58" s="352"/>
      <c r="D58" s="187"/>
    </row>
    <row r="59" spans="2:5" x14ac:dyDescent="0.2">
      <c r="B59" s="349" t="s">
        <v>198</v>
      </c>
      <c r="C59" s="359"/>
      <c r="D59" s="188"/>
    </row>
    <row r="60" spans="2:5" x14ac:dyDescent="0.2">
      <c r="B60" s="349" t="s">
        <v>199</v>
      </c>
      <c r="C60" s="350"/>
      <c r="D60" s="188"/>
    </row>
    <row r="61" spans="2:5" x14ac:dyDescent="0.2">
      <c r="B61" s="349" t="s">
        <v>200</v>
      </c>
      <c r="C61" s="359"/>
      <c r="D61" s="188"/>
    </row>
    <row r="62" spans="2:5" x14ac:dyDescent="0.2">
      <c r="B62" s="349" t="s">
        <v>199</v>
      </c>
      <c r="C62" s="350"/>
      <c r="D62" s="188"/>
    </row>
    <row r="63" spans="2:5" x14ac:dyDescent="0.2">
      <c r="B63" s="349" t="s">
        <v>201</v>
      </c>
      <c r="C63" s="350"/>
      <c r="D63" s="188"/>
    </row>
    <row r="64" spans="2:5" x14ac:dyDescent="0.2">
      <c r="B64" s="349" t="s">
        <v>202</v>
      </c>
      <c r="C64" s="350"/>
      <c r="D64" s="188"/>
    </row>
    <row r="65" spans="2:4" x14ac:dyDescent="0.2">
      <c r="B65" s="349" t="s">
        <v>203</v>
      </c>
      <c r="C65" s="350"/>
      <c r="D65" s="188"/>
    </row>
    <row r="66" spans="2:4" x14ac:dyDescent="0.2">
      <c r="B66" s="349" t="s">
        <v>204</v>
      </c>
      <c r="C66" s="350"/>
      <c r="D66" s="188"/>
    </row>
    <row r="67" spans="2:4" x14ac:dyDescent="0.2">
      <c r="B67" s="349" t="s">
        <v>205</v>
      </c>
      <c r="C67" s="350"/>
      <c r="D67" s="188"/>
    </row>
    <row r="68" spans="2:4" x14ac:dyDescent="0.2">
      <c r="B68" s="349" t="s">
        <v>204</v>
      </c>
      <c r="C68" s="350"/>
      <c r="D68" s="188"/>
    </row>
    <row r="69" spans="2:4" x14ac:dyDescent="0.2">
      <c r="B69" s="349" t="s">
        <v>206</v>
      </c>
      <c r="C69" s="359"/>
      <c r="D69" s="188"/>
    </row>
    <row r="70" spans="2:4" x14ac:dyDescent="0.2">
      <c r="B70" s="349" t="s">
        <v>207</v>
      </c>
      <c r="C70" s="350"/>
      <c r="D70" s="188"/>
    </row>
    <row r="71" spans="2:4" x14ac:dyDescent="0.2">
      <c r="B71" s="349" t="s">
        <v>208</v>
      </c>
      <c r="C71" s="350"/>
      <c r="D71" s="188"/>
    </row>
    <row r="72" spans="2:4" x14ac:dyDescent="0.2">
      <c r="B72" s="349" t="s">
        <v>66</v>
      </c>
      <c r="C72" s="350"/>
      <c r="D72" s="188"/>
    </row>
    <row r="73" spans="2:4" x14ac:dyDescent="0.2">
      <c r="B73" s="349" t="s">
        <v>209</v>
      </c>
      <c r="C73" s="350"/>
      <c r="D73" s="188"/>
    </row>
    <row r="74" spans="2:4" x14ac:dyDescent="0.2">
      <c r="B74" s="349" t="s">
        <v>67</v>
      </c>
      <c r="C74" s="350"/>
      <c r="D74" s="188"/>
    </row>
    <row r="75" spans="2:4" x14ac:dyDescent="0.2">
      <c r="B75" s="349" t="s">
        <v>210</v>
      </c>
      <c r="C75" s="350"/>
      <c r="D75" s="188"/>
    </row>
    <row r="76" spans="2:4" x14ac:dyDescent="0.2">
      <c r="B76" s="349" t="s">
        <v>68</v>
      </c>
      <c r="C76" s="350"/>
      <c r="D76" s="188"/>
    </row>
    <row r="77" spans="2:4" x14ac:dyDescent="0.2">
      <c r="B77" s="351" t="s">
        <v>50</v>
      </c>
      <c r="C77" s="352"/>
      <c r="D77" s="189"/>
    </row>
    <row r="78" spans="2:4" x14ac:dyDescent="0.2">
      <c r="B78" s="349" t="s">
        <v>211</v>
      </c>
      <c r="C78" s="350"/>
      <c r="D78" s="188"/>
    </row>
    <row r="79" spans="2:4" x14ac:dyDescent="0.2">
      <c r="B79" s="364" t="s">
        <v>77</v>
      </c>
      <c r="C79" s="365"/>
      <c r="D79" s="188"/>
    </row>
    <row r="80" spans="2:4" x14ac:dyDescent="0.2">
      <c r="B80" s="351" t="s">
        <v>212</v>
      </c>
      <c r="C80" s="352"/>
      <c r="D80" s="189"/>
    </row>
    <row r="81" spans="2:4" x14ac:dyDescent="0.2">
      <c r="B81" s="364" t="s">
        <v>34</v>
      </c>
      <c r="C81" s="365"/>
      <c r="D81" s="188"/>
    </row>
    <row r="82" spans="2:4" x14ac:dyDescent="0.2">
      <c r="B82" s="349" t="s">
        <v>213</v>
      </c>
      <c r="C82" s="350"/>
      <c r="D82" s="188"/>
    </row>
    <row r="83" spans="2:4" x14ac:dyDescent="0.2">
      <c r="B83" s="349" t="s">
        <v>214</v>
      </c>
      <c r="C83" s="359"/>
      <c r="D83" s="188"/>
    </row>
    <row r="84" spans="2:4" x14ac:dyDescent="0.2">
      <c r="B84" s="364" t="s">
        <v>215</v>
      </c>
      <c r="C84" s="365"/>
      <c r="D84" s="188"/>
    </row>
    <row r="85" spans="2:4" x14ac:dyDescent="0.2">
      <c r="B85" s="364" t="s">
        <v>216</v>
      </c>
      <c r="C85" s="365"/>
      <c r="D85" s="188"/>
    </row>
    <row r="86" spans="2:4" x14ac:dyDescent="0.2">
      <c r="B86" s="364" t="s">
        <v>217</v>
      </c>
      <c r="C86" s="365"/>
      <c r="D86" s="188"/>
    </row>
    <row r="87" spans="2:4" x14ac:dyDescent="0.2">
      <c r="B87" s="364" t="s">
        <v>218</v>
      </c>
      <c r="C87" s="365"/>
      <c r="D87" s="188"/>
    </row>
    <row r="88" spans="2:4" x14ac:dyDescent="0.2">
      <c r="B88" s="351" t="s">
        <v>84</v>
      </c>
      <c r="C88" s="352"/>
      <c r="D88" s="189"/>
    </row>
    <row r="89" spans="2:4" x14ac:dyDescent="0.2">
      <c r="B89" s="364" t="s">
        <v>219</v>
      </c>
      <c r="C89" s="359"/>
      <c r="D89" s="188"/>
    </row>
    <row r="90" spans="2:4" x14ac:dyDescent="0.2">
      <c r="B90" s="364" t="s">
        <v>220</v>
      </c>
      <c r="C90" s="365"/>
      <c r="D90" s="188"/>
    </row>
    <row r="91" spans="2:4" x14ac:dyDescent="0.2">
      <c r="B91" s="190" t="s">
        <v>221</v>
      </c>
      <c r="C91" s="190"/>
      <c r="D91" s="191">
        <v>0</v>
      </c>
    </row>
  </sheetData>
  <mergeCells count="76">
    <mergeCell ref="B90:C90"/>
    <mergeCell ref="B79:C79"/>
    <mergeCell ref="B80:C80"/>
    <mergeCell ref="B81:C81"/>
    <mergeCell ref="B82:C82"/>
    <mergeCell ref="B83:C83"/>
    <mergeCell ref="B84:C84"/>
    <mergeCell ref="B85:C85"/>
    <mergeCell ref="B86:C86"/>
    <mergeCell ref="B87:C87"/>
    <mergeCell ref="B88:C88"/>
    <mergeCell ref="B89:C89"/>
    <mergeCell ref="B78:C78"/>
    <mergeCell ref="B67:C67"/>
    <mergeCell ref="B68:C68"/>
    <mergeCell ref="B69:C69"/>
    <mergeCell ref="B70:C70"/>
    <mergeCell ref="B71:C71"/>
    <mergeCell ref="B72:C72"/>
    <mergeCell ref="B73:C73"/>
    <mergeCell ref="B74:C74"/>
    <mergeCell ref="B75:C75"/>
    <mergeCell ref="B76:C76"/>
    <mergeCell ref="B77:C77"/>
    <mergeCell ref="B6:C6"/>
    <mergeCell ref="B66:C66"/>
    <mergeCell ref="B51:C51"/>
    <mergeCell ref="B53:D54"/>
    <mergeCell ref="B58:C58"/>
    <mergeCell ref="B59:C59"/>
    <mergeCell ref="B60:C60"/>
    <mergeCell ref="B61:C61"/>
    <mergeCell ref="B62:C62"/>
    <mergeCell ref="B63:C63"/>
    <mergeCell ref="B64:C64"/>
    <mergeCell ref="B65:C65"/>
    <mergeCell ref="B42:C42"/>
    <mergeCell ref="B49:C49"/>
    <mergeCell ref="B43:C43"/>
    <mergeCell ref="B44:C44"/>
    <mergeCell ref="B45:C45"/>
    <mergeCell ref="B46:C46"/>
    <mergeCell ref="B47:C47"/>
    <mergeCell ref="B48:C48"/>
    <mergeCell ref="B35:C35"/>
    <mergeCell ref="B36:C36"/>
    <mergeCell ref="B37:C37"/>
    <mergeCell ref="B38:C38"/>
    <mergeCell ref="B40:C40"/>
    <mergeCell ref="B41:C41"/>
    <mergeCell ref="B25:C25"/>
    <mergeCell ref="B26:C26"/>
    <mergeCell ref="B39:C39"/>
    <mergeCell ref="B28:C28"/>
    <mergeCell ref="B29:C29"/>
    <mergeCell ref="B30:C30"/>
    <mergeCell ref="B31:C31"/>
    <mergeCell ref="B32:C32"/>
    <mergeCell ref="B33:C33"/>
    <mergeCell ref="B34:C34"/>
    <mergeCell ref="B27:C27"/>
    <mergeCell ref="B21:C21"/>
    <mergeCell ref="B22:C22"/>
    <mergeCell ref="B23:C23"/>
    <mergeCell ref="B24:C24"/>
    <mergeCell ref="B15:C15"/>
    <mergeCell ref="B16:C16"/>
    <mergeCell ref="B17:C17"/>
    <mergeCell ref="B18:C18"/>
    <mergeCell ref="B19:C19"/>
    <mergeCell ref="B20:C20"/>
    <mergeCell ref="B10:C10"/>
    <mergeCell ref="B11:C11"/>
    <mergeCell ref="B12:C12"/>
    <mergeCell ref="B13:C13"/>
    <mergeCell ref="B14:C14"/>
  </mergeCells>
  <conditionalFormatting sqref="D59:D76 D81:D87 D89:D90">
    <cfRule type="expression" dxfId="1" priority="2">
      <formula>$D$51="yes"</formula>
    </cfRule>
  </conditionalFormatting>
  <conditionalFormatting sqref="D78:D79">
    <cfRule type="expression" dxfId="0" priority="1">
      <formula>$D$51="yes"</formula>
    </cfRule>
  </conditionalFormatting>
  <dataValidations count="1">
    <dataValidation type="list" allowBlank="1" showInputMessage="1" showErrorMessage="1" sqref="D51">
      <formula1>"Yes, No"</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64"/>
  <sheetViews>
    <sheetView showGridLines="0" view="pageBreakPreview" zoomScaleNormal="100" workbookViewId="0"/>
  </sheetViews>
  <sheetFormatPr defaultRowHeight="12.75" x14ac:dyDescent="0.2"/>
  <cols>
    <col min="2" max="2" width="13" bestFit="1" customWidth="1"/>
    <col min="7" max="7" width="12.7109375" customWidth="1"/>
    <col min="8" max="8" width="14.140625" customWidth="1"/>
  </cols>
  <sheetData>
    <row r="1" spans="2:8" ht="20.25" x14ac:dyDescent="0.3">
      <c r="B1" s="39" t="str">
        <f>Cover!C22</f>
        <v>JEN</v>
      </c>
    </row>
    <row r="2" spans="2:8" ht="20.25" x14ac:dyDescent="0.3">
      <c r="B2" s="64" t="s">
        <v>154</v>
      </c>
    </row>
    <row r="3" spans="2:8" ht="20.25" x14ac:dyDescent="0.3">
      <c r="B3" s="40">
        <f>Cover!C26</f>
        <v>2015</v>
      </c>
    </row>
    <row r="4" spans="2:8" ht="15.75" x14ac:dyDescent="0.25">
      <c r="B4" s="38" t="s">
        <v>141</v>
      </c>
    </row>
    <row r="6" spans="2:8" x14ac:dyDescent="0.2">
      <c r="B6" s="378" t="s">
        <v>117</v>
      </c>
      <c r="C6" s="378"/>
      <c r="D6" s="378"/>
      <c r="E6" s="378"/>
      <c r="F6" s="378"/>
      <c r="G6" s="378"/>
      <c r="H6" s="71">
        <v>13</v>
      </c>
    </row>
    <row r="7" spans="2:8" x14ac:dyDescent="0.2">
      <c r="B7" s="378" t="s">
        <v>118</v>
      </c>
      <c r="C7" s="378"/>
      <c r="D7" s="378"/>
      <c r="E7" s="378"/>
      <c r="F7" s="378"/>
      <c r="G7" s="378"/>
      <c r="H7" s="71">
        <v>99</v>
      </c>
    </row>
    <row r="8" spans="2:8" x14ac:dyDescent="0.2">
      <c r="B8" s="378" t="s">
        <v>151</v>
      </c>
      <c r="C8" s="378"/>
      <c r="D8" s="378"/>
      <c r="E8" s="378"/>
      <c r="F8" s="378"/>
      <c r="G8" s="378"/>
      <c r="H8" s="71">
        <v>0</v>
      </c>
    </row>
    <row r="9" spans="2:8" x14ac:dyDescent="0.2">
      <c r="B9" s="378" t="s">
        <v>121</v>
      </c>
      <c r="C9" s="378"/>
      <c r="D9" s="378"/>
      <c r="E9" s="378"/>
      <c r="F9" s="378"/>
      <c r="G9" s="378"/>
      <c r="H9" s="71">
        <v>0</v>
      </c>
    </row>
    <row r="10" spans="2:8" x14ac:dyDescent="0.2">
      <c r="B10" s="378" t="s">
        <v>119</v>
      </c>
      <c r="C10" s="378"/>
      <c r="D10" s="378"/>
      <c r="E10" s="378"/>
      <c r="F10" s="378"/>
      <c r="G10" s="378"/>
      <c r="H10" s="71">
        <v>49</v>
      </c>
    </row>
    <row r="11" spans="2:8" x14ac:dyDescent="0.2">
      <c r="B11" s="378" t="s">
        <v>122</v>
      </c>
      <c r="C11" s="378"/>
      <c r="D11" s="378"/>
      <c r="E11" s="378"/>
      <c r="F11" s="378"/>
      <c r="G11" s="378"/>
      <c r="H11" s="71">
        <v>4578</v>
      </c>
    </row>
    <row r="12" spans="2:8" x14ac:dyDescent="0.2">
      <c r="B12" s="378" t="s">
        <v>120</v>
      </c>
      <c r="C12" s="378"/>
      <c r="D12" s="378"/>
      <c r="E12" s="378"/>
      <c r="F12" s="378"/>
      <c r="G12" s="378"/>
      <c r="H12" s="71">
        <v>51</v>
      </c>
    </row>
    <row r="13" spans="2:8" x14ac:dyDescent="0.2">
      <c r="B13" s="378" t="s">
        <v>19</v>
      </c>
      <c r="C13" s="378"/>
      <c r="D13" s="378"/>
      <c r="E13" s="378"/>
      <c r="F13" s="378"/>
      <c r="G13" s="378"/>
      <c r="H13" s="71">
        <v>348</v>
      </c>
    </row>
    <row r="14" spans="2:8" x14ac:dyDescent="0.2">
      <c r="B14" s="378" t="s">
        <v>20</v>
      </c>
      <c r="C14" s="378"/>
      <c r="D14" s="378"/>
      <c r="E14" s="378"/>
      <c r="F14" s="378"/>
      <c r="G14" s="378"/>
      <c r="H14" s="71">
        <v>139</v>
      </c>
    </row>
    <row r="15" spans="2:8" x14ac:dyDescent="0.2">
      <c r="B15" s="378" t="s">
        <v>21</v>
      </c>
      <c r="C15" s="378"/>
      <c r="D15" s="378"/>
      <c r="E15" s="378"/>
      <c r="F15" s="378"/>
      <c r="G15" s="378"/>
      <c r="H15" s="71">
        <v>224</v>
      </c>
    </row>
    <row r="16" spans="2:8" x14ac:dyDescent="0.2">
      <c r="B16" s="378" t="s">
        <v>22</v>
      </c>
      <c r="C16" s="378"/>
      <c r="D16" s="378"/>
      <c r="E16" s="378"/>
      <c r="F16" s="378"/>
      <c r="G16" s="378"/>
      <c r="H16" s="71">
        <v>587</v>
      </c>
    </row>
    <row r="17" spans="2:8" x14ac:dyDescent="0.2">
      <c r="B17" s="378" t="s">
        <v>23</v>
      </c>
      <c r="C17" s="378"/>
      <c r="D17" s="378"/>
      <c r="E17" s="378"/>
      <c r="F17" s="378"/>
      <c r="G17" s="378"/>
      <c r="H17" s="71">
        <v>2569</v>
      </c>
    </row>
    <row r="18" spans="2:8" x14ac:dyDescent="0.2">
      <c r="B18" s="378" t="s">
        <v>24</v>
      </c>
      <c r="C18" s="378"/>
      <c r="D18" s="378"/>
      <c r="E18" s="378"/>
      <c r="F18" s="378"/>
      <c r="G18" s="378"/>
      <c r="H18" s="272">
        <v>1</v>
      </c>
    </row>
    <row r="19" spans="2:8" x14ac:dyDescent="0.2">
      <c r="B19" s="378" t="s">
        <v>25</v>
      </c>
      <c r="C19" s="378"/>
      <c r="D19" s="378"/>
      <c r="E19" s="378"/>
      <c r="F19" s="378"/>
      <c r="G19" s="378"/>
      <c r="H19" s="272">
        <v>0.91666666666666663</v>
      </c>
    </row>
    <row r="21" spans="2:8" ht="15.75" x14ac:dyDescent="0.25">
      <c r="B21" s="38" t="s">
        <v>142</v>
      </c>
    </row>
    <row r="23" spans="2:8" x14ac:dyDescent="0.2">
      <c r="B23" s="378" t="s">
        <v>125</v>
      </c>
      <c r="C23" s="378"/>
      <c r="D23" s="378"/>
      <c r="E23" s="378"/>
      <c r="F23" s="378"/>
      <c r="G23" s="378"/>
      <c r="H23" s="71">
        <v>110</v>
      </c>
    </row>
    <row r="24" spans="2:8" x14ac:dyDescent="0.2">
      <c r="B24" s="373" t="s">
        <v>26</v>
      </c>
      <c r="C24" s="373"/>
      <c r="D24" s="373"/>
      <c r="E24" s="373"/>
      <c r="F24" s="373"/>
      <c r="G24" s="373"/>
      <c r="H24" s="42"/>
    </row>
    <row r="25" spans="2:8" x14ac:dyDescent="0.2">
      <c r="B25" s="378" t="s">
        <v>27</v>
      </c>
      <c r="C25" s="378"/>
      <c r="D25" s="378"/>
      <c r="E25" s="378"/>
      <c r="F25" s="378"/>
      <c r="G25" s="378"/>
      <c r="H25" s="272">
        <v>0.20909090909090908</v>
      </c>
    </row>
    <row r="26" spans="2:8" x14ac:dyDescent="0.2">
      <c r="B26" s="378" t="s">
        <v>28</v>
      </c>
      <c r="C26" s="378"/>
      <c r="D26" s="378"/>
      <c r="E26" s="378"/>
      <c r="F26" s="378"/>
      <c r="G26" s="378"/>
      <c r="H26" s="272">
        <v>5.4545454545454543E-2</v>
      </c>
    </row>
    <row r="27" spans="2:8" x14ac:dyDescent="0.2">
      <c r="B27" s="378" t="s">
        <v>29</v>
      </c>
      <c r="C27" s="378"/>
      <c r="D27" s="378"/>
      <c r="E27" s="378"/>
      <c r="F27" s="378"/>
      <c r="G27" s="378"/>
      <c r="H27" s="272">
        <v>0</v>
      </c>
    </row>
    <row r="28" spans="2:8" x14ac:dyDescent="0.2">
      <c r="B28" s="378" t="s">
        <v>30</v>
      </c>
      <c r="C28" s="378"/>
      <c r="D28" s="378"/>
      <c r="E28" s="378"/>
      <c r="F28" s="378"/>
      <c r="G28" s="378"/>
      <c r="H28" s="272">
        <v>9.0909090909090905E-3</v>
      </c>
    </row>
    <row r="29" spans="2:8" x14ac:dyDescent="0.2">
      <c r="B29" s="378" t="s">
        <v>31</v>
      </c>
      <c r="C29" s="378"/>
      <c r="D29" s="378"/>
      <c r="E29" s="378"/>
      <c r="F29" s="378"/>
      <c r="G29" s="378"/>
      <c r="H29" s="272">
        <v>0</v>
      </c>
    </row>
    <row r="30" spans="2:8" x14ac:dyDescent="0.2">
      <c r="B30" s="378" t="s">
        <v>32</v>
      </c>
      <c r="C30" s="378"/>
      <c r="D30" s="378"/>
      <c r="E30" s="378"/>
      <c r="F30" s="378"/>
      <c r="G30" s="378"/>
      <c r="H30" s="272">
        <v>0</v>
      </c>
    </row>
    <row r="31" spans="2:8" x14ac:dyDescent="0.2">
      <c r="B31" s="378" t="s">
        <v>116</v>
      </c>
      <c r="C31" s="378"/>
      <c r="D31" s="378"/>
      <c r="E31" s="378"/>
      <c r="F31" s="378"/>
      <c r="G31" s="378"/>
      <c r="H31" s="272">
        <v>0.72727272727272729</v>
      </c>
    </row>
    <row r="32" spans="2:8" x14ac:dyDescent="0.2">
      <c r="B32" s="374" t="s">
        <v>126</v>
      </c>
      <c r="C32" s="375"/>
      <c r="D32" s="379"/>
      <c r="E32" s="379"/>
      <c r="F32" s="379"/>
      <c r="G32" s="380"/>
      <c r="H32" s="42"/>
    </row>
    <row r="33" spans="2:8" x14ac:dyDescent="0.2">
      <c r="B33" s="378" t="s">
        <v>127</v>
      </c>
      <c r="C33" s="378"/>
      <c r="D33" s="378"/>
      <c r="E33" s="378"/>
      <c r="F33" s="378"/>
      <c r="G33" s="378"/>
      <c r="H33" s="272">
        <v>0.12727272727272726</v>
      </c>
    </row>
    <row r="34" spans="2:8" x14ac:dyDescent="0.2">
      <c r="B34" s="378" t="s">
        <v>128</v>
      </c>
      <c r="C34" s="378"/>
      <c r="D34" s="378"/>
      <c r="E34" s="378"/>
      <c r="F34" s="378"/>
      <c r="G34" s="378"/>
      <c r="H34" s="272">
        <v>0</v>
      </c>
    </row>
    <row r="35" spans="2:8" x14ac:dyDescent="0.2">
      <c r="B35" s="378" t="s">
        <v>129</v>
      </c>
      <c r="C35" s="378"/>
      <c r="D35" s="378"/>
      <c r="E35" s="378"/>
      <c r="F35" s="378"/>
      <c r="G35" s="378"/>
      <c r="H35" s="272">
        <v>0</v>
      </c>
    </row>
    <row r="36" spans="2:8" x14ac:dyDescent="0.2">
      <c r="B36" s="378" t="s">
        <v>130</v>
      </c>
      <c r="C36" s="378"/>
      <c r="D36" s="378"/>
      <c r="E36" s="378"/>
      <c r="F36" s="378"/>
      <c r="G36" s="378"/>
      <c r="H36" s="272">
        <v>0.34545454545454546</v>
      </c>
    </row>
    <row r="37" spans="2:8" x14ac:dyDescent="0.2">
      <c r="B37" s="378" t="s">
        <v>131</v>
      </c>
      <c r="C37" s="378"/>
      <c r="D37" s="378"/>
      <c r="E37" s="378"/>
      <c r="F37" s="378"/>
      <c r="G37" s="378"/>
      <c r="H37" s="272">
        <v>2.7272727272727271E-2</v>
      </c>
    </row>
    <row r="38" spans="2:8" x14ac:dyDescent="0.2">
      <c r="B38" s="378" t="s">
        <v>132</v>
      </c>
      <c r="C38" s="378"/>
      <c r="D38" s="378"/>
      <c r="E38" s="378"/>
      <c r="F38" s="378"/>
      <c r="G38" s="378"/>
      <c r="H38" s="272">
        <v>0</v>
      </c>
    </row>
    <row r="39" spans="2:8" x14ac:dyDescent="0.2">
      <c r="B39" s="378" t="s">
        <v>133</v>
      </c>
      <c r="C39" s="378"/>
      <c r="D39" s="378"/>
      <c r="E39" s="378"/>
      <c r="F39" s="378"/>
      <c r="G39" s="378"/>
      <c r="H39" s="272">
        <v>0</v>
      </c>
    </row>
    <row r="40" spans="2:8" x14ac:dyDescent="0.2">
      <c r="B40" s="378" t="s">
        <v>116</v>
      </c>
      <c r="C40" s="378"/>
      <c r="D40" s="378"/>
      <c r="E40" s="378"/>
      <c r="F40" s="378"/>
      <c r="G40" s="378"/>
      <c r="H40" s="272">
        <v>0.5</v>
      </c>
    </row>
    <row r="41" spans="2:8" ht="12" customHeight="1" x14ac:dyDescent="0.2"/>
    <row r="42" spans="2:8" ht="15.75" x14ac:dyDescent="0.25">
      <c r="B42" s="38" t="s">
        <v>143</v>
      </c>
    </row>
    <row r="44" spans="2:8" x14ac:dyDescent="0.2">
      <c r="B44" s="373" t="s">
        <v>33</v>
      </c>
      <c r="C44" s="373"/>
      <c r="D44" s="373"/>
      <c r="E44" s="373"/>
      <c r="F44" s="373"/>
      <c r="G44" s="373"/>
      <c r="H44" s="42"/>
    </row>
    <row r="45" spans="2:8" x14ac:dyDescent="0.2">
      <c r="B45" s="372" t="s">
        <v>34</v>
      </c>
      <c r="C45" s="372"/>
      <c r="D45" s="372"/>
      <c r="E45" s="372"/>
      <c r="F45" s="372"/>
      <c r="G45" s="372"/>
      <c r="H45" s="143">
        <f>'1b. STPIS Customer Service'!C20</f>
        <v>8704</v>
      </c>
    </row>
    <row r="46" spans="2:8" x14ac:dyDescent="0.2">
      <c r="B46" s="372" t="s">
        <v>35</v>
      </c>
      <c r="C46" s="372"/>
      <c r="D46" s="372"/>
      <c r="E46" s="372"/>
      <c r="F46" s="372"/>
      <c r="G46" s="372"/>
      <c r="H46" s="143">
        <f>'1b. STPIS Customer Service'!C21</f>
        <v>24</v>
      </c>
    </row>
    <row r="47" spans="2:8" x14ac:dyDescent="0.2">
      <c r="B47" s="373" t="s">
        <v>36</v>
      </c>
      <c r="C47" s="373"/>
      <c r="D47" s="373"/>
      <c r="E47" s="373"/>
      <c r="F47" s="373"/>
      <c r="G47" s="373"/>
      <c r="H47" s="42"/>
    </row>
    <row r="48" spans="2:8" x14ac:dyDescent="0.2">
      <c r="B48" s="372" t="s">
        <v>37</v>
      </c>
      <c r="C48" s="372"/>
      <c r="D48" s="372"/>
      <c r="E48" s="372"/>
      <c r="F48" s="372"/>
      <c r="G48" s="372"/>
      <c r="H48" s="273">
        <v>413.5</v>
      </c>
    </row>
    <row r="49" spans="2:10" x14ac:dyDescent="0.2">
      <c r="B49" s="372" t="s">
        <v>38</v>
      </c>
      <c r="C49" s="372"/>
      <c r="D49" s="372"/>
      <c r="E49" s="372"/>
      <c r="F49" s="372"/>
      <c r="G49" s="372"/>
      <c r="H49" s="143">
        <f>'1b. STPIS Customer Service'!C30</f>
        <v>3</v>
      </c>
    </row>
    <row r="50" spans="2:10" x14ac:dyDescent="0.2">
      <c r="B50" s="372" t="s">
        <v>39</v>
      </c>
      <c r="C50" s="372"/>
      <c r="D50" s="372"/>
      <c r="E50" s="372"/>
      <c r="F50" s="372"/>
      <c r="G50" s="372"/>
      <c r="H50" s="273">
        <v>2.3855454789735373</v>
      </c>
    </row>
    <row r="51" spans="2:10" x14ac:dyDescent="0.2">
      <c r="B51" s="372" t="s">
        <v>40</v>
      </c>
      <c r="C51" s="372"/>
      <c r="D51" s="372"/>
      <c r="E51" s="372"/>
      <c r="F51" s="372"/>
      <c r="G51" s="372"/>
      <c r="H51" s="143">
        <f>'1b. STPIS Customer Service'!C27</f>
        <v>71773</v>
      </c>
    </row>
    <row r="52" spans="2:10" x14ac:dyDescent="0.2">
      <c r="B52" s="373" t="s">
        <v>134</v>
      </c>
      <c r="C52" s="373"/>
      <c r="D52" s="373"/>
      <c r="E52" s="373"/>
      <c r="F52" s="373"/>
      <c r="G52" s="373"/>
      <c r="H52" s="42"/>
      <c r="I52" s="75"/>
      <c r="J52" s="75"/>
    </row>
    <row r="53" spans="2:10" x14ac:dyDescent="0.2">
      <c r="B53" s="372" t="s">
        <v>135</v>
      </c>
      <c r="C53" s="372"/>
      <c r="D53" s="372"/>
      <c r="E53" s="372"/>
      <c r="F53" s="372"/>
      <c r="G53" s="372"/>
      <c r="H53" s="101">
        <v>94363</v>
      </c>
      <c r="I53" s="277" t="s">
        <v>687</v>
      </c>
      <c r="J53" s="75"/>
    </row>
    <row r="54" spans="2:10" x14ac:dyDescent="0.2">
      <c r="B54" s="377" t="s">
        <v>391</v>
      </c>
      <c r="C54" s="372"/>
      <c r="D54" s="372"/>
      <c r="E54" s="372"/>
      <c r="F54" s="372"/>
      <c r="G54" s="372"/>
      <c r="H54" s="143">
        <f>'1b. STPIS Customer Service'!D12</f>
        <v>35613</v>
      </c>
      <c r="I54" s="75" t="s">
        <v>688</v>
      </c>
      <c r="J54" s="75"/>
    </row>
    <row r="55" spans="2:10" x14ac:dyDescent="0.2">
      <c r="B55" s="372" t="s">
        <v>136</v>
      </c>
      <c r="C55" s="372"/>
      <c r="D55" s="372"/>
      <c r="E55" s="372"/>
      <c r="F55" s="372"/>
      <c r="G55" s="372"/>
      <c r="H55" s="273">
        <v>57.4298975323807</v>
      </c>
      <c r="I55" s="75"/>
      <c r="J55" s="75"/>
    </row>
    <row r="56" spans="2:10" x14ac:dyDescent="0.2">
      <c r="B56" s="372" t="s">
        <v>137</v>
      </c>
      <c r="C56" s="372"/>
      <c r="D56" s="372"/>
      <c r="E56" s="372"/>
      <c r="F56" s="372"/>
      <c r="G56" s="372"/>
      <c r="H56" s="272">
        <v>0.26395939086294418</v>
      </c>
      <c r="I56" s="75"/>
      <c r="J56" s="75"/>
    </row>
    <row r="57" spans="2:10" x14ac:dyDescent="0.2">
      <c r="B57" s="372" t="s">
        <v>138</v>
      </c>
      <c r="C57" s="372"/>
      <c r="D57" s="372"/>
      <c r="E57" s="372"/>
      <c r="F57" s="372"/>
      <c r="G57" s="372"/>
      <c r="H57" s="71">
        <v>0</v>
      </c>
      <c r="I57" s="75"/>
      <c r="J57" s="75"/>
    </row>
    <row r="58" spans="2:10" x14ac:dyDescent="0.2">
      <c r="B58" s="374" t="s">
        <v>139</v>
      </c>
      <c r="C58" s="375"/>
      <c r="D58" s="375"/>
      <c r="E58" s="375"/>
      <c r="F58" s="375"/>
      <c r="G58" s="376"/>
      <c r="H58" s="42"/>
    </row>
    <row r="59" spans="2:10" x14ac:dyDescent="0.2">
      <c r="B59" s="366" t="s">
        <v>41</v>
      </c>
      <c r="C59" s="367"/>
      <c r="D59" s="367"/>
      <c r="E59" s="367"/>
      <c r="F59" s="367"/>
      <c r="G59" s="368"/>
      <c r="H59" s="71">
        <v>35</v>
      </c>
    </row>
    <row r="60" spans="2:10" x14ac:dyDescent="0.2">
      <c r="B60" s="366" t="s">
        <v>42</v>
      </c>
      <c r="C60" s="367"/>
      <c r="D60" s="367"/>
      <c r="E60" s="367"/>
      <c r="F60" s="367"/>
      <c r="G60" s="368"/>
      <c r="H60" s="141">
        <f>H23</f>
        <v>110</v>
      </c>
    </row>
    <row r="61" spans="2:10" x14ac:dyDescent="0.2">
      <c r="B61" s="366" t="s">
        <v>43</v>
      </c>
      <c r="C61" s="367"/>
      <c r="D61" s="367"/>
      <c r="E61" s="367"/>
      <c r="F61" s="367"/>
      <c r="G61" s="368"/>
      <c r="H61" s="71">
        <v>161</v>
      </c>
    </row>
    <row r="62" spans="2:10" x14ac:dyDescent="0.2">
      <c r="B62" s="366" t="s">
        <v>44</v>
      </c>
      <c r="C62" s="367"/>
      <c r="D62" s="367"/>
      <c r="E62" s="367"/>
      <c r="F62" s="367"/>
      <c r="G62" s="368"/>
      <c r="H62" s="71">
        <v>125</v>
      </c>
    </row>
    <row r="63" spans="2:10" x14ac:dyDescent="0.2">
      <c r="B63" s="366" t="s">
        <v>45</v>
      </c>
      <c r="C63" s="367"/>
      <c r="D63" s="367"/>
      <c r="E63" s="367"/>
      <c r="F63" s="367"/>
      <c r="G63" s="368"/>
      <c r="H63" s="71">
        <v>496</v>
      </c>
    </row>
    <row r="64" spans="2:10" x14ac:dyDescent="0.2">
      <c r="B64" s="369" t="s">
        <v>46</v>
      </c>
      <c r="C64" s="370"/>
      <c r="D64" s="370"/>
      <c r="E64" s="370"/>
      <c r="F64" s="370"/>
      <c r="G64" s="371"/>
      <c r="H64" s="41">
        <f>SUM(H59:H63)</f>
        <v>927</v>
      </c>
    </row>
  </sheetData>
  <mergeCells count="53">
    <mergeCell ref="B47:G47"/>
    <mergeCell ref="B38:G38"/>
    <mergeCell ref="B39:G39"/>
    <mergeCell ref="B40:G40"/>
    <mergeCell ref="B45:G45"/>
    <mergeCell ref="B46:G46"/>
    <mergeCell ref="B48:G48"/>
    <mergeCell ref="B49:G49"/>
    <mergeCell ref="B17:G17"/>
    <mergeCell ref="B9:G9"/>
    <mergeCell ref="B11:G11"/>
    <mergeCell ref="B13:G13"/>
    <mergeCell ref="B14:G14"/>
    <mergeCell ref="B15:G15"/>
    <mergeCell ref="B16:G16"/>
    <mergeCell ref="B30:G30"/>
    <mergeCell ref="B18:G18"/>
    <mergeCell ref="B19:G19"/>
    <mergeCell ref="B23:G23"/>
    <mergeCell ref="B24:G24"/>
    <mergeCell ref="B25:G25"/>
    <mergeCell ref="B26:G26"/>
    <mergeCell ref="B6:G6"/>
    <mergeCell ref="B7:G7"/>
    <mergeCell ref="B8:G8"/>
    <mergeCell ref="B10:G10"/>
    <mergeCell ref="B12:G12"/>
    <mergeCell ref="B27:G27"/>
    <mergeCell ref="B28:G28"/>
    <mergeCell ref="B29:G29"/>
    <mergeCell ref="B31:G31"/>
    <mergeCell ref="B44:G44"/>
    <mergeCell ref="B32:G32"/>
    <mergeCell ref="B33:G33"/>
    <mergeCell ref="B34:G34"/>
    <mergeCell ref="B35:G35"/>
    <mergeCell ref="B36:G36"/>
    <mergeCell ref="B37:G37"/>
    <mergeCell ref="B62:G62"/>
    <mergeCell ref="B63:G63"/>
    <mergeCell ref="B64:G64"/>
    <mergeCell ref="B50:G50"/>
    <mergeCell ref="B51:G51"/>
    <mergeCell ref="B52:G52"/>
    <mergeCell ref="B60:G60"/>
    <mergeCell ref="B61:G61"/>
    <mergeCell ref="B58:G58"/>
    <mergeCell ref="B59:G59"/>
    <mergeCell ref="B57:G57"/>
    <mergeCell ref="B53:G53"/>
    <mergeCell ref="B54:G54"/>
    <mergeCell ref="B55:G55"/>
    <mergeCell ref="B56:G56"/>
  </mergeCells>
  <phoneticPr fontId="34" type="noConversion"/>
  <dataValidations disablePrompts="1" count="1">
    <dataValidation type="whole" allowBlank="1" showInputMessage="1" showErrorMessage="1" errorTitle="Whole Number" error="This field must contain a whole number. Text and decimals are not acceptable." sqref="C34:C40">
      <formula1>-1000</formula1>
      <formula2>9999999999</formula2>
    </dataValidation>
  </dataValidations>
  <pageMargins left="0.75" right="0.75" top="1" bottom="1" header="0.5" footer="0.5"/>
  <pageSetup paperSize="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Cover</vt:lpstr>
      <vt:lpstr>Contents</vt:lpstr>
      <vt:lpstr>Definitions</vt:lpstr>
      <vt:lpstr>1a. STPIS Reliability</vt:lpstr>
      <vt:lpstr>1b. STPIS Customer Service</vt:lpstr>
      <vt:lpstr>1c. STPIS Daily Performance</vt:lpstr>
      <vt:lpstr>1e. STPIS Exclusions</vt:lpstr>
      <vt:lpstr>1f. STPIS - GSL</vt:lpstr>
      <vt:lpstr>2. Customer Service</vt:lpstr>
      <vt:lpstr>4a. Network perf - Feeders</vt:lpstr>
      <vt:lpstr>4c. Network perf - reliability</vt:lpstr>
      <vt:lpstr>Amendments</vt:lpstr>
      <vt:lpstr>'1a. STPIS Reliability'!Print_Area</vt:lpstr>
      <vt:lpstr>'1b. STPIS Customer Service'!Print_Area</vt:lpstr>
      <vt:lpstr>'1c. STPIS Daily Performance'!Print_Area</vt:lpstr>
      <vt:lpstr>'1e. STPIS Exclusions'!Print_Area</vt:lpstr>
      <vt:lpstr>'2. Customer Service'!Print_Area</vt:lpstr>
      <vt:lpstr>'4a. Network perf - Feeders'!Print_Area</vt:lpstr>
      <vt:lpstr>Contents!Print_Area</vt:lpstr>
      <vt:lpstr>Cover!Print_Area</vt:lpstr>
    </vt:vector>
  </TitlesOfParts>
  <Company>ACCC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Butler</dc:creator>
  <cp:lastModifiedBy>Bryant, Anita</cp:lastModifiedBy>
  <cp:lastPrinted>2013-10-11T01:37:34Z</cp:lastPrinted>
  <dcterms:created xsi:type="dcterms:W3CDTF">2011-05-25T23:37:43Z</dcterms:created>
  <dcterms:modified xsi:type="dcterms:W3CDTF">2016-05-09T05:33:27Z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f">
    <vt:lpwstr>H:\TRIMDATA\TRIM\TEMP\HPTRIM.5992\D13 131724  Jemena   2014-15 - RIN development - Final RIN - Annual - non financial information.XLSX</vt:lpwstr>
  </property>
</Properties>
</file>