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/>
  <bookViews>
    <workbookView xWindow="225" yWindow="255" windowWidth="14820" windowHeight="12045" tabRatio="867"/>
  </bookViews>
  <sheets>
    <sheet name="DISAGG Inc" sheetId="2" r:id="rId1"/>
    <sheet name="RFS Inc" sheetId="8" r:id="rId2"/>
    <sheet name="DISAGG Opex" sheetId="5" r:id="rId3"/>
    <sheet name="DISAGG Aloc 1" sheetId="4" r:id="rId4"/>
    <sheet name="PTS ADJ" sheetId="15" r:id="rId5"/>
    <sheet name="PTS PriceRedn" sheetId="14" r:id="rId6"/>
    <sheet name="PTS Pdisc" sheetId="27" r:id="rId7"/>
    <sheet name="DISAGG ProvSum" sheetId="30" r:id="rId8"/>
    <sheet name="INF RelPartTrans" sheetId="32" r:id="rId9"/>
    <sheet name="INF RevRec" sheetId="33" r:id="rId10"/>
    <sheet name="HCE Asset Class" sheetId="38" r:id="rId11"/>
    <sheet name="HCE Non-Network" sheetId="40" r:id="rId12"/>
  </sheets>
  <definedNames>
    <definedName name="Asset1">#REF!</definedName>
    <definedName name="Asset10">#REF!</definedName>
    <definedName name="Asset11">#REF!</definedName>
    <definedName name="Asset12">#REF!</definedName>
    <definedName name="Asset13">#REF!</definedName>
    <definedName name="Asset14">#REF!</definedName>
    <definedName name="Asset15">#REF!</definedName>
    <definedName name="Asset16">#REF!</definedName>
    <definedName name="Asset17">#REF!</definedName>
    <definedName name="Asset2">#REF!</definedName>
    <definedName name="Asset3">#REF!</definedName>
    <definedName name="Asset4">#REF!</definedName>
    <definedName name="Asset5">#REF!</definedName>
    <definedName name="Asset6">#REF!</definedName>
    <definedName name="Asset7">#REF!</definedName>
    <definedName name="Asset8">#REF!</definedName>
    <definedName name="Asset9">#REF!</definedName>
    <definedName name="_xlnm.Print_Area" localSheetId="3">'DISAGG Aloc 1'!$A$1:$F$35</definedName>
    <definedName name="_xlnm.Print_Area" localSheetId="0">'DISAGG Inc'!$A$1:$H$51</definedName>
    <definedName name="_xlnm.Print_Area" localSheetId="2">'DISAGG Opex'!$A$1:$F$47</definedName>
    <definedName name="_xlnm.Print_Area" localSheetId="7">'DISAGG ProvSum'!$A$1:$F$35</definedName>
    <definedName name="_xlnm.Print_Area" localSheetId="10">'HCE Asset Class'!$A$1:$J$89</definedName>
    <definedName name="_xlnm.Print_Area" localSheetId="11">'HCE Non-Network'!$A$1:$P$70</definedName>
    <definedName name="_xlnm.Print_Area" localSheetId="8">'INF RelPartTrans'!$A$1:$F$54</definedName>
    <definedName name="_xlnm.Print_Area" localSheetId="9">'INF RevRec'!$A$1:$C$25</definedName>
    <definedName name="_xlnm.Print_Area" localSheetId="4">'PTS ADJ'!$A$1:$E$37</definedName>
    <definedName name="_xlnm.Print_Area" localSheetId="5">'PTS PriceRedn'!$A$1:$D$46</definedName>
    <definedName name="_xlnm.Print_Area" localSheetId="1">'RFS Inc'!$A$1:$F$36</definedName>
    <definedName name="_xlnm.Print_Titles" localSheetId="11">'HCE Non-Network'!$9:$9</definedName>
  </definedNames>
  <calcPr calcId="145621"/>
</workbook>
</file>

<file path=xl/calcChain.xml><?xml version="1.0" encoding="utf-8"?>
<calcChain xmlns="http://schemas.openxmlformats.org/spreadsheetml/2006/main">
  <c r="A7" i="32" l="1"/>
  <c r="I61" i="40" l="1"/>
  <c r="J61" i="40"/>
  <c r="K52" i="40"/>
  <c r="K53" i="40"/>
  <c r="K12" i="40"/>
  <c r="K51" i="40"/>
  <c r="K20" i="40"/>
  <c r="K18" i="40"/>
  <c r="K16" i="40"/>
  <c r="K14" i="40"/>
  <c r="K13" i="40"/>
  <c r="K31" i="40" l="1"/>
  <c r="K49" i="40"/>
  <c r="K56" i="40"/>
  <c r="K57" i="40"/>
  <c r="K58" i="40"/>
  <c r="J70" i="40"/>
  <c r="C14" i="33"/>
  <c r="C17" i="33"/>
  <c r="K25" i="40"/>
  <c r="K55" i="40"/>
  <c r="K50" i="40"/>
  <c r="K48" i="40"/>
  <c r="K47" i="40"/>
  <c r="K63" i="40"/>
  <c r="K64" i="40"/>
  <c r="F59" i="38"/>
  <c r="H89" i="38"/>
  <c r="G89" i="38"/>
  <c r="F89" i="38"/>
  <c r="E89" i="38"/>
  <c r="D89" i="38"/>
  <c r="C89" i="38"/>
  <c r="H68" i="38"/>
  <c r="G68" i="38"/>
  <c r="F68" i="38"/>
  <c r="E68" i="38"/>
  <c r="D68" i="38"/>
  <c r="C68" i="38"/>
  <c r="J68" i="38"/>
  <c r="I68" i="38"/>
  <c r="H47" i="38"/>
  <c r="J47" i="38" s="1"/>
  <c r="G47" i="38"/>
  <c r="F47" i="38"/>
  <c r="E47" i="38"/>
  <c r="D47" i="38"/>
  <c r="C47" i="38"/>
  <c r="H70" i="40"/>
  <c r="K39" i="40"/>
  <c r="K40" i="40"/>
  <c r="K41" i="40"/>
  <c r="K42" i="40"/>
  <c r="K43" i="40"/>
  <c r="K44" i="40"/>
  <c r="K45" i="40"/>
  <c r="K46" i="40"/>
  <c r="K54" i="40"/>
  <c r="K59" i="40"/>
  <c r="K60" i="40"/>
  <c r="K61" i="40"/>
  <c r="K62" i="40"/>
  <c r="K21" i="40"/>
  <c r="K22" i="40"/>
  <c r="K27" i="40"/>
  <c r="K28" i="40"/>
  <c r="K29" i="40"/>
  <c r="K30" i="40"/>
  <c r="K32" i="40"/>
  <c r="K33" i="40"/>
  <c r="K34" i="40"/>
  <c r="K35" i="40"/>
  <c r="K36" i="40"/>
  <c r="K37" i="40"/>
  <c r="K38" i="40"/>
  <c r="I70" i="40"/>
  <c r="F70" i="40"/>
  <c r="K68" i="40"/>
  <c r="G70" i="40"/>
  <c r="K67" i="40"/>
  <c r="K66" i="40"/>
  <c r="K65" i="40"/>
  <c r="K26" i="40"/>
  <c r="K24" i="40"/>
  <c r="K23" i="40"/>
  <c r="K19" i="40"/>
  <c r="K17" i="40"/>
  <c r="K15" i="40"/>
  <c r="K11" i="40"/>
  <c r="K10" i="40"/>
  <c r="B22" i="4"/>
  <c r="F50" i="32"/>
  <c r="F51" i="32"/>
  <c r="F52" i="32"/>
  <c r="D54" i="32"/>
  <c r="E54" i="32"/>
  <c r="F54" i="32"/>
  <c r="K70" i="40" l="1"/>
  <c r="I89" i="38"/>
  <c r="I26" i="38"/>
  <c r="J26" i="38"/>
  <c r="I47" i="38"/>
  <c r="J89" i="38"/>
</calcChain>
</file>

<file path=xl/sharedStrings.xml><?xml version="1.0" encoding="utf-8"?>
<sst xmlns="http://schemas.openxmlformats.org/spreadsheetml/2006/main" count="614" uniqueCount="262">
  <si>
    <t>The above numbers have been derived from Powerlink Queensland's financial reporting systems.</t>
  </si>
  <si>
    <t>Retained Earnings Adjustments</t>
  </si>
  <si>
    <t>RFS Inc</t>
  </si>
  <si>
    <t>TOTAL ASSETS</t>
  </si>
  <si>
    <t>TOTAL LIABILITIES</t>
  </si>
  <si>
    <t>DISAGG Inc</t>
  </si>
  <si>
    <t>Negotiated Services</t>
  </si>
  <si>
    <t>INCOME STATEMENT</t>
  </si>
  <si>
    <t>PTS PriceRedn</t>
  </si>
  <si>
    <t>PRUDENT DISCOUNTS</t>
  </si>
  <si>
    <t>For each discount recovered:</t>
  </si>
  <si>
    <t>Date of AER approval, if given</t>
  </si>
  <si>
    <t>Expiry date</t>
  </si>
  <si>
    <t>Party receiving the discount</t>
  </si>
  <si>
    <t>Beneficiary of discount</t>
  </si>
  <si>
    <t>Amount of discount offered in previous year</t>
  </si>
  <si>
    <t>Load subject to discount (max, min, average)</t>
  </si>
  <si>
    <t>For each discount approved by the AER:</t>
  </si>
  <si>
    <t>Compliance with conditions - for each condition imposed provide information demonstrating that the condition has been met.</t>
  </si>
  <si>
    <t>DISAGG ProvSum</t>
  </si>
  <si>
    <t>SUMMARY OF PROVISIONS</t>
  </si>
  <si>
    <t>Amount set aside to provisions</t>
  </si>
  <si>
    <t>Expenditure incurred debited to provisions</t>
  </si>
  <si>
    <t>Amounts written back from provisions</t>
  </si>
  <si>
    <t>Net movement in provisions</t>
  </si>
  <si>
    <t>Balance at start of period</t>
  </si>
  <si>
    <t>Balance at end of period</t>
  </si>
  <si>
    <t>Comprising:</t>
  </si>
  <si>
    <t>Current provisions</t>
  </si>
  <si>
    <t>Non-current provision</t>
  </si>
  <si>
    <t xml:space="preserve">TOTAL PER BALANCE SHEET:  </t>
  </si>
  <si>
    <t>RELATED PARTY TRANSACTIONS</t>
  </si>
  <si>
    <t>INF RelPartTrans</t>
  </si>
  <si>
    <t>Description of transaction</t>
  </si>
  <si>
    <t>Prescribed</t>
  </si>
  <si>
    <t>Procurement process</t>
  </si>
  <si>
    <t>Monetary value of transaction</t>
  </si>
  <si>
    <t>$'000</t>
  </si>
  <si>
    <t>Balances with related parties at regulatory accounting date</t>
  </si>
  <si>
    <t>Commitments with related parties at regulatory accounting period</t>
  </si>
  <si>
    <t>Value of commitments with related parties that are expected to result in related party transactions in future regulatory accounting periods:</t>
  </si>
  <si>
    <t>Recognised as liabilities</t>
  </si>
  <si>
    <t>Not recognised as liabilities</t>
  </si>
  <si>
    <t>Payable:</t>
  </si>
  <si>
    <t>Not later than one year</t>
  </si>
  <si>
    <t>Later than one year and not later than five years</t>
  </si>
  <si>
    <t>Later than five years</t>
  </si>
  <si>
    <t>REVENUE RECONCILIATION</t>
  </si>
  <si>
    <t>INF RevRec</t>
  </si>
  <si>
    <t>Description</t>
  </si>
  <si>
    <t>Unit Type</t>
  </si>
  <si>
    <t>Unit</t>
  </si>
  <si>
    <t>CPI (March Tx)</t>
  </si>
  <si>
    <t>CPI (March Tx+1)</t>
  </si>
  <si>
    <t>Change in CPI</t>
  </si>
  <si>
    <t>X-factor</t>
  </si>
  <si>
    <t>AR (Tx)</t>
  </si>
  <si>
    <t>AR (Tx+1)</t>
  </si>
  <si>
    <t>S-factor (Tx)</t>
  </si>
  <si>
    <t>Under/over recovery AR (Tx)</t>
  </si>
  <si>
    <t>Revenue Cap Tx+1</t>
  </si>
  <si>
    <t>CPI – All Groups Weighted Average of 8 
Capital Cities (ABS)</t>
  </si>
  <si>
    <t>As above</t>
  </si>
  <si>
    <t>Per cent</t>
  </si>
  <si>
    <t>$</t>
  </si>
  <si>
    <r>
      <t>$</t>
    </r>
    <r>
      <rPr>
        <u/>
        <sz val="10"/>
        <rFont val="Times New Roman"/>
        <family val="1"/>
      </rPr>
      <t>+</t>
    </r>
  </si>
  <si>
    <t>Year 1</t>
  </si>
  <si>
    <t>Year 2</t>
  </si>
  <si>
    <t>Year 3</t>
  </si>
  <si>
    <t>Year 4</t>
  </si>
  <si>
    <t>Year 5</t>
  </si>
  <si>
    <t>Easements</t>
  </si>
  <si>
    <t>Buildings</t>
  </si>
  <si>
    <t>$M, Nominal</t>
  </si>
  <si>
    <t>Asset class</t>
  </si>
  <si>
    <t>Land</t>
  </si>
  <si>
    <t>Subtotal</t>
  </si>
  <si>
    <t>Non-Regulated Services</t>
  </si>
  <si>
    <t>Project ID</t>
  </si>
  <si>
    <t>Project Description</t>
  </si>
  <si>
    <t>REASON FOR PROJECT</t>
  </si>
  <si>
    <t>Reg Test / Business Case (Y/N)</t>
  </si>
  <si>
    <t>Reg Test / Business Case Cost Estimate</t>
  </si>
  <si>
    <t>Reason for Variance from Cost Estimate / Expected Commissioning Date</t>
  </si>
  <si>
    <t xml:space="preserve"> Comm. Date</t>
  </si>
  <si>
    <t>HISTORIC CAPEX - NON-NETWORK - by project</t>
  </si>
  <si>
    <t>Historic Capex - Non-Network</t>
  </si>
  <si>
    <t xml:space="preserve">Income Tax Payable </t>
  </si>
  <si>
    <t>Insurance and Self Insurance</t>
  </si>
  <si>
    <t>Debt Management Costs</t>
  </si>
  <si>
    <t>Revenue:</t>
  </si>
  <si>
    <t>Details of Related Parties</t>
  </si>
  <si>
    <t>- Sale of Goods and Services</t>
  </si>
  <si>
    <t>- Dividend and Interest Income</t>
  </si>
  <si>
    <t>Expense:</t>
  </si>
  <si>
    <t>- Purchases of Goods and Services</t>
  </si>
  <si>
    <t>- Borrowing Costs</t>
  </si>
  <si>
    <t>Capital:</t>
  </si>
  <si>
    <t>Part</t>
  </si>
  <si>
    <t>- Receivables</t>
  </si>
  <si>
    <t>Non-current assets:</t>
  </si>
  <si>
    <t>Current liabilities:</t>
  </si>
  <si>
    <t>- Payables</t>
  </si>
  <si>
    <t>Non-current liabilities:</t>
  </si>
  <si>
    <t>Total Commitments</t>
  </si>
  <si>
    <t>Parent Entities:</t>
  </si>
  <si>
    <t>Directors:</t>
  </si>
  <si>
    <t>- Loans</t>
  </si>
  <si>
    <t>Associates:</t>
  </si>
  <si>
    <t>Self Insurance Provision</t>
  </si>
  <si>
    <t xml:space="preserve">N/A    </t>
  </si>
  <si>
    <t>Competitive Process</t>
  </si>
  <si>
    <t>Insurance Spares</t>
  </si>
  <si>
    <t>Yearly expenditure by project (exclusive of FDC)</t>
  </si>
  <si>
    <t>Category</t>
  </si>
  <si>
    <t>Tools</t>
  </si>
  <si>
    <t>IT</t>
  </si>
  <si>
    <t>MV</t>
  </si>
  <si>
    <t>Number of discounts recovered:</t>
  </si>
  <si>
    <t>Amount recovered from the other customers in previous year</t>
  </si>
  <si>
    <t>Current assets:</t>
  </si>
  <si>
    <t xml:space="preserve"> </t>
  </si>
  <si>
    <t>PTS Disc</t>
  </si>
  <si>
    <t>REGULATORY FINANCIAL STATEMENTS</t>
  </si>
  <si>
    <t>Total for Reg Period</t>
  </si>
  <si>
    <t>Net Loss on Disposal of Prop, Plant &amp; Equip</t>
  </si>
  <si>
    <t>Regulatory Financial Statements</t>
  </si>
  <si>
    <t>DISAGG Opex</t>
  </si>
  <si>
    <t>DISAGG Aloc 1</t>
  </si>
  <si>
    <t>Prescribed Transmission Services</t>
  </si>
  <si>
    <t>Stmt No.</t>
  </si>
  <si>
    <t>Network Charges</t>
  </si>
  <si>
    <t>External Project Work</t>
  </si>
  <si>
    <t>Other Revenue</t>
  </si>
  <si>
    <t xml:space="preserve"> * Other</t>
  </si>
  <si>
    <t>Audited Financial Statements</t>
  </si>
  <si>
    <t>Prescribed Services</t>
  </si>
  <si>
    <t>Workpaper Reference</t>
  </si>
  <si>
    <t>Not Allocated</t>
  </si>
  <si>
    <t>REVENUE</t>
  </si>
  <si>
    <t>Total Revenue:</t>
  </si>
  <si>
    <t>OPERATING COSTS</t>
  </si>
  <si>
    <t>Network Operations</t>
  </si>
  <si>
    <t>Grid Support</t>
  </si>
  <si>
    <t>Network Maintenance</t>
  </si>
  <si>
    <t>Other Costs</t>
  </si>
  <si>
    <t>Depreciation</t>
  </si>
  <si>
    <t>Book Value of Assets Disposed</t>
  </si>
  <si>
    <t>$ 000s</t>
  </si>
  <si>
    <t>Interest and Dividend Income</t>
  </si>
  <si>
    <t>Finance Charges</t>
  </si>
  <si>
    <t>Earnings Before Interest and Tax (EBIT)</t>
  </si>
  <si>
    <t>Deferred Income Tax</t>
  </si>
  <si>
    <t>Australian Income Tax Expense</t>
  </si>
  <si>
    <r>
      <t xml:space="preserve">Other Income Tax </t>
    </r>
    <r>
      <rPr>
        <i/>
        <sz val="10"/>
        <rFont val="Arial"/>
        <family val="2"/>
      </rPr>
      <t>(incl. Extraordinary items)</t>
    </r>
  </si>
  <si>
    <t>Dividends Provided for / Paid</t>
  </si>
  <si>
    <t>Retained Profit(Loss)</t>
  </si>
  <si>
    <t>Profit(Loss) Before Income Tax Expense</t>
  </si>
  <si>
    <t>Profit(Loss) After Income Tax Expense</t>
  </si>
  <si>
    <t>DESCRIPTION</t>
  </si>
  <si>
    <t>Disaggregation Statement Prescribed Services</t>
  </si>
  <si>
    <t>Journal Number</t>
  </si>
  <si>
    <t>Regulatory Adjustments</t>
  </si>
  <si>
    <t>Support Reference</t>
  </si>
  <si>
    <t>DISAGGREGATION STATEMENT</t>
  </si>
  <si>
    <t>Taxation</t>
  </si>
  <si>
    <t>OPERATIONS AND MAINTENANCE EXPENDITURE</t>
  </si>
  <si>
    <t>DIRECTLY ATTRIBUTED COSTS</t>
  </si>
  <si>
    <t>TOTAL</t>
  </si>
  <si>
    <t>ALLOCATED COSTS</t>
  </si>
  <si>
    <t>Causal / Non-Causal</t>
  </si>
  <si>
    <r>
      <t xml:space="preserve">SubTotal of </t>
    </r>
    <r>
      <rPr>
        <b/>
        <i/>
        <sz val="10"/>
        <rFont val="Arial"/>
        <family val="2"/>
      </rPr>
      <t>Directly Attributed</t>
    </r>
    <r>
      <rPr>
        <sz val="10"/>
        <rFont val="Arial"/>
        <family val="2"/>
      </rPr>
      <t xml:space="preserve"> Costs:   </t>
    </r>
  </si>
  <si>
    <r>
      <t xml:space="preserve">SubTotal of </t>
    </r>
    <r>
      <rPr>
        <b/>
        <i/>
        <sz val="10"/>
        <rFont val="Arial"/>
        <family val="2"/>
      </rPr>
      <t>Allocated</t>
    </r>
    <r>
      <rPr>
        <sz val="10"/>
        <rFont val="Arial"/>
        <family val="2"/>
      </rPr>
      <t xml:space="preserve"> Costs:   </t>
    </r>
  </si>
  <si>
    <t>TOTAL:</t>
  </si>
  <si>
    <t>For the Period Ended :</t>
  </si>
  <si>
    <t>Notes.</t>
  </si>
  <si>
    <r>
      <t xml:space="preserve">* For each item subject to </t>
    </r>
    <r>
      <rPr>
        <b/>
        <i/>
        <sz val="10"/>
        <rFont val="Arial"/>
        <family val="2"/>
      </rPr>
      <t>Causal</t>
    </r>
    <r>
      <rPr>
        <sz val="10"/>
        <rFont val="Arial"/>
        <family val="2"/>
      </rPr>
      <t xml:space="preserve"> Allocation - Include in </t>
    </r>
    <r>
      <rPr>
        <b/>
        <sz val="10"/>
        <rFont val="Arial"/>
        <family val="2"/>
      </rPr>
      <t>DISAGG Aloc 1</t>
    </r>
  </si>
  <si>
    <r>
      <t>* For each item subject to Non-</t>
    </r>
    <r>
      <rPr>
        <b/>
        <i/>
        <sz val="10"/>
        <rFont val="Arial"/>
        <family val="2"/>
      </rPr>
      <t>Causal</t>
    </r>
    <r>
      <rPr>
        <sz val="10"/>
        <rFont val="Arial"/>
        <family val="2"/>
      </rPr>
      <t xml:space="preserve"> Allocation - Include in </t>
    </r>
    <r>
      <rPr>
        <b/>
        <sz val="10"/>
        <rFont val="Arial"/>
        <family val="2"/>
      </rPr>
      <t>DISAGG Aloc 2</t>
    </r>
  </si>
  <si>
    <t>Indicate if Intersegment Costs</t>
  </si>
  <si>
    <t>Further Details.</t>
  </si>
  <si>
    <r>
      <t xml:space="preserve">Where </t>
    </r>
    <r>
      <rPr>
        <b/>
        <i/>
        <sz val="10"/>
        <rFont val="Arial"/>
        <family val="2"/>
      </rPr>
      <t>Intersegmental</t>
    </r>
    <r>
      <rPr>
        <sz val="10"/>
        <rFont val="Arial"/>
        <family val="2"/>
      </rPr>
      <t xml:space="preserve"> costs arise, the total costs of all </t>
    </r>
    <r>
      <rPr>
        <b/>
        <i/>
        <sz val="10"/>
        <rFont val="Arial"/>
        <family val="2"/>
      </rPr>
      <t>Business Segments</t>
    </r>
    <r>
      <rPr>
        <sz val="10"/>
        <rFont val="Arial"/>
        <family val="2"/>
      </rPr>
      <t xml:space="preserve"> will be greater than the costs in the </t>
    </r>
    <r>
      <rPr>
        <b/>
        <i/>
        <sz val="10"/>
        <rFont val="Arial"/>
        <family val="2"/>
      </rPr>
      <t>Base Accounts</t>
    </r>
    <r>
      <rPr>
        <sz val="10"/>
        <rFont val="Arial"/>
        <family val="2"/>
      </rPr>
      <t>.  This is why the reconciliation is required on this schedule.</t>
    </r>
  </si>
  <si>
    <t>CAUSAL ALLOCATION</t>
  </si>
  <si>
    <r>
      <t xml:space="preserve">This Workpaper is produced for each </t>
    </r>
    <r>
      <rPr>
        <b/>
        <i/>
        <sz val="10"/>
        <rFont val="Arial"/>
        <family val="2"/>
      </rPr>
      <t>Causal Allocation</t>
    </r>
    <r>
      <rPr>
        <sz val="10"/>
        <rFont val="Arial"/>
        <family val="2"/>
      </rPr>
      <t xml:space="preserve"> for Operations and Maintenance Expenditure (DISAGG Opex).</t>
    </r>
  </si>
  <si>
    <t>3. Detailed description and explanation of the basis of allocation:</t>
  </si>
  <si>
    <t>1. Causal Basis of Allocation:</t>
  </si>
  <si>
    <t>REGULATORY ADJUSTMENT JOURNALS</t>
  </si>
  <si>
    <t>Account Debited</t>
  </si>
  <si>
    <t>Account Credited</t>
  </si>
  <si>
    <t>Debit</t>
  </si>
  <si>
    <t>Credit</t>
  </si>
  <si>
    <t>Supporting</t>
  </si>
  <si>
    <t>PTS ADJ</t>
  </si>
  <si>
    <t>Journal</t>
  </si>
  <si>
    <t>Number</t>
  </si>
  <si>
    <t>Amount - $ 000s</t>
  </si>
  <si>
    <t>Note:</t>
  </si>
  <si>
    <t>For each Regulatory adjustment show Journal Entry details and explanation.</t>
  </si>
  <si>
    <t>Reduction in Prices Payable by Transmission Customers</t>
  </si>
  <si>
    <t>General Charges</t>
  </si>
  <si>
    <t>Common Service Charges</t>
  </si>
  <si>
    <t>CUSTOMER TUOS</t>
  </si>
  <si>
    <t>PRICE REDUCTION / RECOVERY</t>
  </si>
  <si>
    <t xml:space="preserve">Total Reduction :  </t>
  </si>
  <si>
    <t xml:space="preserve">Total Recovery :  </t>
  </si>
  <si>
    <t>GROSS BOOK VALUE</t>
  </si>
  <si>
    <t xml:space="preserve"> * Customer Works</t>
  </si>
  <si>
    <t>Corporate / Business Support</t>
  </si>
  <si>
    <t>Share of Net Profit/(Loss) of Associates</t>
  </si>
  <si>
    <t xml:space="preserve">Total Revenue:  </t>
  </si>
  <si>
    <t xml:space="preserve">Total Operating Costs:  </t>
  </si>
  <si>
    <t>N/A</t>
  </si>
  <si>
    <t>Grid Support Under Recovery Accrual</t>
  </si>
  <si>
    <t>Support Reference Number:</t>
  </si>
  <si>
    <t>Total</t>
  </si>
  <si>
    <t>COMMENTS.</t>
  </si>
  <si>
    <t>2. Account Heading</t>
  </si>
  <si>
    <t>Numeric Quantity of Allocator</t>
  </si>
  <si>
    <t>Causal</t>
  </si>
  <si>
    <t xml:space="preserve">Total Operating Costs per DISAGG Inc :  </t>
  </si>
  <si>
    <t>OPEX - 1</t>
  </si>
  <si>
    <t>No items to report.</t>
  </si>
  <si>
    <t>Provision for self insurance has been provided in the Powerlink Queensland Transmission Network Revenue Cap 2012-13 to 2016-17.  This provision has only been made in the regulatory accounts due to AASB 137 - Provisions, Contingent Liabilities and Contingent Assets not allowing any provision for unidentifiable or unmeasurable costs.</t>
  </si>
  <si>
    <t>Revenue disclosed in the Financial Statements includes insurance proceeds.  For regulatory accounts, this is presented as an offset against self insurance costs.</t>
  </si>
  <si>
    <t>The Consolidated Entity has a related party relationship with its parent entity (includes other agencies and departments of the State of Queensland).</t>
  </si>
  <si>
    <r>
      <t xml:space="preserve">Explanation of Operating Costs required by the </t>
    </r>
    <r>
      <rPr>
        <b/>
        <i/>
        <sz val="10"/>
        <rFont val="Arial"/>
        <family val="2"/>
      </rPr>
      <t>AER.</t>
    </r>
  </si>
  <si>
    <t>Transmission Lines - Overhead</t>
  </si>
  <si>
    <t>Transmission Lines - Underground</t>
  </si>
  <si>
    <t>Transmission Lines - Refit</t>
  </si>
  <si>
    <t>Substations Primary Plant</t>
  </si>
  <si>
    <t>Substations Secondary Systems</t>
  </si>
  <si>
    <t>Communications Other Assets</t>
  </si>
  <si>
    <t>Comms - Civil Works</t>
  </si>
  <si>
    <t>Network Switching Centres</t>
  </si>
  <si>
    <t>Commercial Buildings</t>
  </si>
  <si>
    <t>Computer Equipment</t>
  </si>
  <si>
    <t>Office Furniture &amp; Miscellaneous</t>
  </si>
  <si>
    <t>Office Machines</t>
  </si>
  <si>
    <t>Vehicles</t>
  </si>
  <si>
    <t>Moveable Plant</t>
  </si>
  <si>
    <t>Actual Gross Capital Expenditure - As Incurred ($M Nominal)</t>
  </si>
  <si>
    <t>Actual Asset Disposal - As Incurred ($M Nominal)</t>
  </si>
  <si>
    <t>Actual Gross Capital Expenditure - As Commissioned ($M Nominal)</t>
  </si>
  <si>
    <t>Actual Asset Disposal - As Commissioned ($M Nominal)</t>
  </si>
  <si>
    <t>Year - 1</t>
  </si>
  <si>
    <t xml:space="preserve">Total Years 
1 - 5 </t>
  </si>
  <si>
    <t>HISTORIC CAPEX by asset class</t>
  </si>
  <si>
    <t>Additional requirements</t>
  </si>
  <si>
    <t>Bus Case</t>
  </si>
  <si>
    <t>Operational</t>
  </si>
  <si>
    <t>Compliance</t>
  </si>
  <si>
    <t>Age/Condition/Obsolescence</t>
  </si>
  <si>
    <t>Security</t>
  </si>
  <si>
    <t>Annual Cycle</t>
  </si>
  <si>
    <t>Board Memo</t>
  </si>
  <si>
    <t>Safety</t>
  </si>
  <si>
    <t>Obsolescence/Strategic</t>
  </si>
  <si>
    <t>30 June 2017</t>
  </si>
  <si>
    <t>- Advances</t>
  </si>
  <si>
    <t>2017-01</t>
  </si>
  <si>
    <t>Net Loss/(Gain) on Disposal of Property, Plant &amp; Equip</t>
  </si>
  <si>
    <r>
      <t>1</t>
    </r>
    <r>
      <rPr>
        <i/>
        <sz val="8"/>
        <rFont val="Arial"/>
        <family val="2"/>
      </rPr>
      <t xml:space="preserve"> - The amount of any reduction in a transmission customer's TUOS general charges and/or common service charges recovered from other transmission customers under clauses 6.5.8 (c)(2) of the National Electricity Rules.</t>
    </r>
  </si>
  <si>
    <r>
      <t xml:space="preserve">Recovery of above Reduction in Prices from other transmission customers </t>
    </r>
    <r>
      <rPr>
        <b/>
        <vertAlign val="superscript"/>
        <sz val="10"/>
        <rFont val="Arial"/>
        <family val="2"/>
      </rPr>
      <t>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</si>
</sst>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0">
    <numFmt numFmtId="164" formatCode="&quot;$&quot;#,##0.00_);[Red]\(&quot;$&quot;#,##0.00\)"/>
    <numFmt numFmtId="165" formatCode="_(* #,##0.00_);_(* \(#,##0.00\);_(* &quot;-&quot;??_);_(@_)"/>
    <numFmt numFmtId="166" formatCode="_(&quot;$&quot;* #,##0.00_);_(&quot;$&quot;* \(#,##0.00\);_(&quot;$&quot;* &quot;-&quot;??_);_(@_)"/>
    <numFmt numFmtId="167" formatCode="_-* #,##0.0_-;\-* #,##0.0_-;_-* &quot;-&quot;??_-;_-@_-"/>
    <numFmt numFmtId="168" formatCode="_-* #,##0_-;\-* #,##0_-;_-* &quot;-&quot;??_-;_-@_-"/>
    <numFmt numFmtId="169" formatCode="_-&quot;$&quot;* #,##0_-;\-&quot;$&quot;* #,##0_-;_-&quot;$&quot;* &quot;-&quot;??_-;_-@_-"/>
    <numFmt numFmtId="170" formatCode="#,##0\ ;\(#,##0\)\ ;\ _*&quot;-&quot;\ "/>
    <numFmt numFmtId="171" formatCode="#,##0\ ;\(#,##0\)\ ;\ _*&quot;-&quot;??_ "/>
    <numFmt numFmtId="172" formatCode="0.0%"/>
    <numFmt numFmtId="173" formatCode="_-* #,##0.000_-;\-* #,##0.000_-;_-* &quot;-&quot;??_-;_-@_-"/>
    <numFmt numFmtId="174" formatCode="_(* #,##0_);_(* \(#,##0\);_(* &quot;-&quot;_);_(@_)"/>
    <numFmt numFmtId="175" formatCode="_(* #,##0_);_(* \(#,##0\);_(* &quot;-&quot;??_);_(@_)"/>
    <numFmt numFmtId="176" formatCode="0.0"/>
    <numFmt numFmtId="177" formatCode="#,##0.00\ ;\(#,##0.00\)\ ;\ _*&quot;-&quot;??_ "/>
    <numFmt numFmtId="178" formatCode="_-* #,##0_-;\(#,##0\);_-* &quot;-&quot;??_-;_-@_-"/>
    <numFmt numFmtId="179" formatCode="#,##0.0;\-#,##0.0"/>
    <numFmt numFmtId="180" formatCode="#,##0.000\ ;\(#,##0.000\)\ ;\ _*&quot;-&quot;??_ "/>
    <numFmt numFmtId="181" formatCode="#,##0.0\ ;\(#,##0.0\)\ ;\ _*&quot;-&quot;\ "/>
    <numFmt numFmtId="182" formatCode="#,##0.00000_ ;\-#,##0.00000\ "/>
    <numFmt numFmtId="183" formatCode="0.000000"/>
  </numFmts>
  <fonts count="72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b/>
      <sz val="14"/>
      <name val="Arial"/>
      <family val="2"/>
    </font>
    <font>
      <b/>
      <i/>
      <sz val="8"/>
      <name val="Arial"/>
      <family val="2"/>
    </font>
    <font>
      <i/>
      <sz val="9"/>
      <name val="Arial"/>
      <family val="2"/>
    </font>
    <font>
      <sz val="10"/>
      <name val="Arial"/>
      <family val="2"/>
    </font>
    <font>
      <b/>
      <sz val="14"/>
      <color indexed="10"/>
      <name val="Arial"/>
      <family val="2"/>
    </font>
    <font>
      <b/>
      <sz val="9"/>
      <name val="Arial"/>
      <family val="2"/>
    </font>
    <font>
      <b/>
      <u/>
      <sz val="10"/>
      <name val="Arial"/>
      <family val="2"/>
    </font>
    <font>
      <b/>
      <sz val="12"/>
      <color indexed="10"/>
      <name val="Arial"/>
      <family val="2"/>
    </font>
    <font>
      <b/>
      <sz val="16"/>
      <name val="Arial"/>
      <family val="2"/>
    </font>
    <font>
      <b/>
      <u/>
      <sz val="10"/>
      <color indexed="10"/>
      <name val="Arial"/>
      <family val="2"/>
    </font>
    <font>
      <sz val="10"/>
      <color indexed="12"/>
      <name val="Arial"/>
      <family val="2"/>
    </font>
    <font>
      <b/>
      <u/>
      <sz val="10"/>
      <color indexed="17"/>
      <name val="Arial"/>
      <family val="2"/>
    </font>
    <font>
      <b/>
      <sz val="8"/>
      <color indexed="10"/>
      <name val="Arial"/>
      <family val="2"/>
    </font>
    <font>
      <sz val="10"/>
      <color indexed="10"/>
      <name val="Arial"/>
      <family val="2"/>
    </font>
    <font>
      <u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b/>
      <sz val="13"/>
      <name val="Arial"/>
      <family val="2"/>
    </font>
    <font>
      <i/>
      <sz val="8"/>
      <name val="Arial"/>
      <family val="2"/>
    </font>
    <font>
      <i/>
      <vertAlign val="superscript"/>
      <sz val="8"/>
      <name val="Arial"/>
      <family val="2"/>
    </font>
    <font>
      <b/>
      <u/>
      <sz val="9"/>
      <name val="Arial"/>
      <family val="2"/>
    </font>
    <font>
      <b/>
      <sz val="10"/>
      <color indexed="10"/>
      <name val="Arial"/>
      <family val="2"/>
    </font>
    <font>
      <b/>
      <i/>
      <u/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i/>
      <u/>
      <sz val="8"/>
      <name val="Arial"/>
      <family val="2"/>
    </font>
    <font>
      <b/>
      <u/>
      <sz val="10"/>
      <color indexed="12"/>
      <name val="Arial"/>
      <family val="2"/>
    </font>
    <font>
      <sz val="10"/>
      <color indexed="10"/>
      <name val="Arial"/>
      <family val="2"/>
    </font>
    <font>
      <sz val="10"/>
      <name val="Palatino"/>
      <family val="1"/>
    </font>
    <font>
      <sz val="8"/>
      <name val="Arial"/>
      <family val="2"/>
    </font>
    <font>
      <u/>
      <sz val="10"/>
      <name val="Times New Roman"/>
      <family val="1"/>
    </font>
    <font>
      <b/>
      <sz val="10"/>
      <name val="Arial Narrow"/>
      <family val="2"/>
    </font>
    <font>
      <sz val="10"/>
      <name val="Arial Narrow"/>
      <family val="2"/>
    </font>
    <font>
      <i/>
      <sz val="10"/>
      <color indexed="8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sz val="11"/>
      <color theme="0"/>
      <name val="Calibri"/>
      <family val="2"/>
      <scheme val="minor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sz val="11"/>
      <color indexed="16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53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0"/>
      <color indexed="39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sz val="10"/>
      <name val="Palatino"/>
    </font>
    <font>
      <b/>
      <sz val="10"/>
      <color theme="0"/>
      <name val="Arial"/>
      <family val="2"/>
    </font>
    <font>
      <b/>
      <sz val="12"/>
      <color rgb="FFFF0000"/>
      <name val="Arial"/>
      <family val="2"/>
    </font>
    <font>
      <b/>
      <strike/>
      <sz val="8"/>
      <color indexed="10"/>
      <name val="Arial"/>
      <family val="2"/>
    </font>
    <font>
      <b/>
      <vertAlign val="superscript"/>
      <sz val="10"/>
      <name val="Arial"/>
      <family val="2"/>
    </font>
  </fonts>
  <fills count="54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/>
      </patternFill>
    </fill>
    <fill>
      <patternFill patternType="solid">
        <fgColor indexed="45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48"/>
        <bgColor indexed="48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24"/>
        <bgColor indexed="24"/>
      </patternFill>
    </fill>
    <fill>
      <patternFill patternType="solid">
        <fgColor indexed="25"/>
        <bgColor indexed="25"/>
      </patternFill>
    </fill>
    <fill>
      <patternFill patternType="solid">
        <fgColor indexed="15"/>
        <bgColor indexed="15"/>
      </patternFill>
    </fill>
    <fill>
      <patternFill patternType="solid">
        <fgColor indexed="45"/>
        <bgColor indexed="45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40"/>
        <bgColor indexed="40"/>
      </patternFill>
    </fill>
    <fill>
      <patternFill patternType="solid">
        <fgColor indexed="22"/>
        <bgColor indexed="22"/>
      </patternFill>
    </fill>
    <fill>
      <patternFill patternType="solid">
        <fgColor indexed="23"/>
        <bgColor indexed="23"/>
      </patternFill>
    </fill>
    <fill>
      <patternFill patternType="solid">
        <fgColor indexed="49"/>
        <bgColor indexed="49"/>
      </patternFill>
    </fill>
    <fill>
      <patternFill patternType="solid">
        <fgColor indexed="52"/>
        <bgColor indexed="52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9"/>
        <bgColor indexed="9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57"/>
      </patternFill>
    </fill>
    <fill>
      <patternFill patternType="solid">
        <fgColor indexed="42"/>
        <bgColor indexed="42"/>
      </patternFill>
    </fill>
    <fill>
      <patternFill patternType="solid">
        <fgColor indexed="43"/>
      </patternFill>
    </fill>
    <fill>
      <patternFill patternType="solid">
        <fgColor indexed="40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15"/>
      </patternFill>
    </fill>
    <fill>
      <patternFill patternType="solid">
        <fgColor rgb="FF000066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34998626667073579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tted">
        <color auto="1"/>
      </left>
      <right style="thin">
        <color auto="1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double">
        <color indexed="5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</borders>
  <cellStyleXfs count="116">
    <xf numFmtId="0" fontId="0" fillId="0" borderId="0"/>
    <xf numFmtId="165" fontId="4" fillId="0" borderId="0" applyFont="0" applyFill="0" applyBorder="0" applyAlignment="0" applyProtection="0"/>
    <xf numFmtId="165" fontId="38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38" fillId="0" borderId="0"/>
    <xf numFmtId="9" fontId="4" fillId="0" borderId="0" applyFont="0" applyFill="0" applyBorder="0" applyAlignment="0" applyProtection="0"/>
    <xf numFmtId="0" fontId="47" fillId="18" borderId="0" applyNumberFormat="0" applyBorder="0" applyAlignment="0" applyProtection="0"/>
    <xf numFmtId="0" fontId="47" fillId="18" borderId="0" applyNumberFormat="0" applyBorder="0" applyAlignment="0" applyProtection="0"/>
    <xf numFmtId="0" fontId="48" fillId="19" borderId="0" applyNumberFormat="0" applyBorder="0" applyAlignment="0" applyProtection="0"/>
    <xf numFmtId="0" fontId="48" fillId="20" borderId="0" applyNumberFormat="0" applyBorder="0" applyAlignment="0" applyProtection="0"/>
    <xf numFmtId="0" fontId="47" fillId="21" borderId="0" applyNumberFormat="0" applyBorder="0" applyAlignment="0" applyProtection="0"/>
    <xf numFmtId="0" fontId="47" fillId="22" borderId="0" applyNumberFormat="0" applyBorder="0" applyAlignment="0" applyProtection="0"/>
    <xf numFmtId="0" fontId="48" fillId="23" borderId="0" applyNumberFormat="0" applyBorder="0" applyAlignment="0" applyProtection="0"/>
    <xf numFmtId="0" fontId="48" fillId="24" borderId="0" applyNumberFormat="0" applyBorder="0" applyAlignment="0" applyProtection="0"/>
    <xf numFmtId="0" fontId="47" fillId="25" borderId="0" applyNumberFormat="0" applyBorder="0" applyAlignment="0" applyProtection="0"/>
    <xf numFmtId="0" fontId="47" fillId="25" borderId="0" applyNumberFormat="0" applyBorder="0" applyAlignment="0" applyProtection="0"/>
    <xf numFmtId="0" fontId="48" fillId="26" borderId="0" applyNumberFormat="0" applyBorder="0" applyAlignment="0" applyProtection="0"/>
    <xf numFmtId="0" fontId="48" fillId="27" borderId="0" applyNumberFormat="0" applyBorder="0" applyAlignment="0" applyProtection="0"/>
    <xf numFmtId="0" fontId="47" fillId="28" borderId="0" applyNumberFormat="0" applyBorder="0" applyAlignment="0" applyProtection="0"/>
    <xf numFmtId="0" fontId="47" fillId="29" borderId="0" applyNumberFormat="0" applyBorder="0" applyAlignment="0" applyProtection="0"/>
    <xf numFmtId="0" fontId="48" fillId="27" borderId="0" applyNumberFormat="0" applyBorder="0" applyAlignment="0" applyProtection="0"/>
    <xf numFmtId="0" fontId="48" fillId="28" borderId="0" applyNumberFormat="0" applyBorder="0" applyAlignment="0" applyProtection="0"/>
    <xf numFmtId="0" fontId="47" fillId="28" borderId="0" applyNumberFormat="0" applyBorder="0" applyAlignment="0" applyProtection="0"/>
    <xf numFmtId="0" fontId="47" fillId="30" borderId="0" applyNumberFormat="0" applyBorder="0" applyAlignment="0" applyProtection="0"/>
    <xf numFmtId="0" fontId="48" fillId="19" borderId="0" applyNumberFormat="0" applyBorder="0" applyAlignment="0" applyProtection="0"/>
    <xf numFmtId="0" fontId="48" fillId="20" borderId="0" applyNumberFormat="0" applyBorder="0" applyAlignment="0" applyProtection="0"/>
    <xf numFmtId="0" fontId="47" fillId="20" borderId="0" applyNumberFormat="0" applyBorder="0" applyAlignment="0" applyProtection="0"/>
    <xf numFmtId="0" fontId="47" fillId="31" borderId="0" applyNumberFormat="0" applyBorder="0" applyAlignment="0" applyProtection="0"/>
    <xf numFmtId="0" fontId="48" fillId="32" borderId="0" applyNumberFormat="0" applyBorder="0" applyAlignment="0" applyProtection="0"/>
    <xf numFmtId="0" fontId="48" fillId="24" borderId="0" applyNumberFormat="0" applyBorder="0" applyAlignment="0" applyProtection="0"/>
    <xf numFmtId="0" fontId="47" fillId="33" borderId="0" applyNumberFormat="0" applyBorder="0" applyAlignment="0" applyProtection="0"/>
    <xf numFmtId="0" fontId="49" fillId="24" borderId="0" applyNumberFormat="0" applyBorder="0" applyAlignment="0" applyProtection="0"/>
    <xf numFmtId="0" fontId="50" fillId="34" borderId="42" applyNumberFormat="0" applyAlignment="0" applyProtection="0"/>
    <xf numFmtId="0" fontId="51" fillId="25" borderId="43" applyNumberFormat="0" applyAlignment="0" applyProtection="0"/>
    <xf numFmtId="0" fontId="52" fillId="35" borderId="0" applyNumberFormat="0" applyBorder="0" applyAlignment="0" applyProtection="0"/>
    <xf numFmtId="0" fontId="52" fillId="36" borderId="0" applyNumberFormat="0" applyBorder="0" applyAlignment="0" applyProtection="0"/>
    <xf numFmtId="0" fontId="52" fillId="37" borderId="0" applyNumberFormat="0" applyBorder="0" applyAlignment="0" applyProtection="0"/>
    <xf numFmtId="0" fontId="53" fillId="38" borderId="0" applyNumberFormat="0" applyBorder="0" applyAlignment="0" applyProtection="0"/>
    <xf numFmtId="0" fontId="54" fillId="0" borderId="44" applyNumberFormat="0" applyFill="0" applyAlignment="0" applyProtection="0"/>
    <xf numFmtId="0" fontId="55" fillId="0" borderId="45" applyNumberFormat="0" applyFill="0" applyAlignment="0" applyProtection="0"/>
    <xf numFmtId="0" fontId="56" fillId="0" borderId="46" applyNumberFormat="0" applyFill="0" applyAlignment="0" applyProtection="0"/>
    <xf numFmtId="0" fontId="56" fillId="0" borderId="0" applyNumberFormat="0" applyFill="0" applyBorder="0" applyAlignment="0" applyProtection="0"/>
    <xf numFmtId="0" fontId="57" fillId="33" borderId="42" applyNumberFormat="0" applyAlignment="0" applyProtection="0"/>
    <xf numFmtId="0" fontId="58" fillId="0" borderId="47" applyNumberFormat="0" applyFill="0" applyAlignment="0" applyProtection="0"/>
    <xf numFmtId="0" fontId="59" fillId="33" borderId="0" applyNumberFormat="0" applyBorder="0" applyAlignment="0" applyProtection="0"/>
    <xf numFmtId="0" fontId="4" fillId="32" borderId="48" applyNumberFormat="0" applyFont="0" applyAlignment="0" applyProtection="0"/>
    <xf numFmtId="0" fontId="60" fillId="34" borderId="49" applyNumberFormat="0" applyAlignment="0" applyProtection="0"/>
    <xf numFmtId="4" fontId="34" fillId="39" borderId="50" applyNumberFormat="0" applyProtection="0">
      <alignment vertical="center"/>
    </xf>
    <xf numFmtId="4" fontId="61" fillId="39" borderId="50" applyNumberFormat="0" applyProtection="0">
      <alignment vertical="center"/>
    </xf>
    <xf numFmtId="4" fontId="34" fillId="39" borderId="50" applyNumberFormat="0" applyProtection="0">
      <alignment horizontal="left" vertical="center" indent="1"/>
    </xf>
    <xf numFmtId="0" fontId="34" fillId="39" borderId="50" applyNumberFormat="0" applyProtection="0">
      <alignment horizontal="left" vertical="top" indent="1"/>
    </xf>
    <xf numFmtId="4" fontId="34" fillId="40" borderId="0" applyNumberFormat="0" applyProtection="0">
      <alignment horizontal="left" vertical="center" indent="1"/>
    </xf>
    <xf numFmtId="4" fontId="33" fillId="12" borderId="50" applyNumberFormat="0" applyProtection="0">
      <alignment horizontal="right" vertical="center"/>
    </xf>
    <xf numFmtId="4" fontId="33" fillId="14" borderId="50" applyNumberFormat="0" applyProtection="0">
      <alignment horizontal="right" vertical="center"/>
    </xf>
    <xf numFmtId="4" fontId="33" fillId="41" borderId="50" applyNumberFormat="0" applyProtection="0">
      <alignment horizontal="right" vertical="center"/>
    </xf>
    <xf numFmtId="4" fontId="33" fillId="16" borderId="50" applyNumberFormat="0" applyProtection="0">
      <alignment horizontal="right" vertical="center"/>
    </xf>
    <xf numFmtId="4" fontId="33" fillId="17" borderId="50" applyNumberFormat="0" applyProtection="0">
      <alignment horizontal="right" vertical="center"/>
    </xf>
    <xf numFmtId="4" fontId="33" fillId="42" borderId="50" applyNumberFormat="0" applyProtection="0">
      <alignment horizontal="right" vertical="center"/>
    </xf>
    <xf numFmtId="4" fontId="33" fillId="43" borderId="50" applyNumberFormat="0" applyProtection="0">
      <alignment horizontal="right" vertical="center"/>
    </xf>
    <xf numFmtId="4" fontId="33" fillId="44" borderId="50" applyNumberFormat="0" applyProtection="0">
      <alignment horizontal="right" vertical="center"/>
    </xf>
    <xf numFmtId="4" fontId="33" fillId="15" borderId="50" applyNumberFormat="0" applyProtection="0">
      <alignment horizontal="right" vertical="center"/>
    </xf>
    <xf numFmtId="4" fontId="34" fillId="45" borderId="51" applyNumberFormat="0" applyProtection="0">
      <alignment horizontal="left" vertical="center" indent="1"/>
    </xf>
    <xf numFmtId="4" fontId="33" fillId="46" borderId="0" applyNumberFormat="0" applyProtection="0">
      <alignment horizontal="left" vertical="center" indent="1"/>
    </xf>
    <xf numFmtId="4" fontId="62" fillId="47" borderId="0" applyNumberFormat="0" applyProtection="0">
      <alignment horizontal="left" vertical="center" indent="1"/>
    </xf>
    <xf numFmtId="4" fontId="33" fillId="40" borderId="50" applyNumberFormat="0" applyProtection="0">
      <alignment horizontal="right" vertical="center"/>
    </xf>
    <xf numFmtId="4" fontId="33" fillId="46" borderId="0" applyNumberFormat="0" applyProtection="0">
      <alignment horizontal="left" vertical="center" indent="1"/>
    </xf>
    <xf numFmtId="4" fontId="33" fillId="40" borderId="0" applyNumberFormat="0" applyProtection="0">
      <alignment horizontal="left" vertical="center" indent="1"/>
    </xf>
    <xf numFmtId="0" fontId="4" fillId="47" borderId="50" applyNumberFormat="0" applyProtection="0">
      <alignment horizontal="left" vertical="center" indent="1"/>
    </xf>
    <xf numFmtId="0" fontId="4" fillId="47" borderId="50" applyNumberFormat="0" applyProtection="0">
      <alignment horizontal="left" vertical="top" indent="1"/>
    </xf>
    <xf numFmtId="0" fontId="4" fillId="40" borderId="50" applyNumberFormat="0" applyProtection="0">
      <alignment horizontal="left" vertical="center" indent="1"/>
    </xf>
    <xf numFmtId="0" fontId="4" fillId="40" borderId="50" applyNumberFormat="0" applyProtection="0">
      <alignment horizontal="left" vertical="top" indent="1"/>
    </xf>
    <xf numFmtId="0" fontId="4" fillId="13" borderId="50" applyNumberFormat="0" applyProtection="0">
      <alignment horizontal="left" vertical="center" indent="1"/>
    </xf>
    <xf numFmtId="0" fontId="4" fillId="13" borderId="50" applyNumberFormat="0" applyProtection="0">
      <alignment horizontal="left" vertical="top" indent="1"/>
    </xf>
    <xf numFmtId="0" fontId="4" fillId="46" borderId="50" applyNumberFormat="0" applyProtection="0">
      <alignment horizontal="left" vertical="center" indent="1"/>
    </xf>
    <xf numFmtId="0" fontId="4" fillId="46" borderId="50" applyNumberFormat="0" applyProtection="0">
      <alignment horizontal="left" vertical="top" indent="1"/>
    </xf>
    <xf numFmtId="0" fontId="4" fillId="48" borderId="25" applyNumberFormat="0">
      <protection locked="0"/>
    </xf>
    <xf numFmtId="4" fontId="33" fillId="49" borderId="50" applyNumberFormat="0" applyProtection="0">
      <alignment vertical="center"/>
    </xf>
    <xf numFmtId="4" fontId="63" fillId="49" borderId="50" applyNumberFormat="0" applyProtection="0">
      <alignment vertical="center"/>
    </xf>
    <xf numFmtId="4" fontId="33" fillId="49" borderId="50" applyNumberFormat="0" applyProtection="0">
      <alignment horizontal="left" vertical="center" indent="1"/>
    </xf>
    <xf numFmtId="0" fontId="33" fillId="49" borderId="50" applyNumberFormat="0" applyProtection="0">
      <alignment horizontal="left" vertical="top" indent="1"/>
    </xf>
    <xf numFmtId="4" fontId="33" fillId="46" borderId="50" applyNumberFormat="0" applyProtection="0">
      <alignment horizontal="right" vertical="center"/>
    </xf>
    <xf numFmtId="4" fontId="63" fillId="46" borderId="50" applyNumberFormat="0" applyProtection="0">
      <alignment horizontal="right" vertical="center"/>
    </xf>
    <xf numFmtId="4" fontId="33" fillId="40" borderId="50" applyNumberFormat="0" applyProtection="0">
      <alignment horizontal="left" vertical="center" indent="1"/>
    </xf>
    <xf numFmtId="0" fontId="33" fillId="40" borderId="50" applyNumberFormat="0" applyProtection="0">
      <alignment horizontal="left" vertical="top" indent="1"/>
    </xf>
    <xf numFmtId="4" fontId="64" fillId="50" borderId="0" applyNumberFormat="0" applyProtection="0">
      <alignment horizontal="left" vertical="center" indent="1"/>
    </xf>
    <xf numFmtId="4" fontId="22" fillId="46" borderId="50" applyNumberFormat="0" applyProtection="0">
      <alignment horizontal="right" vertical="center"/>
    </xf>
    <xf numFmtId="0" fontId="65" fillId="0" borderId="0" applyNumberFormat="0" applyFill="0" applyBorder="0" applyAlignment="0" applyProtection="0"/>
    <xf numFmtId="0" fontId="52" fillId="0" borderId="52" applyNumberFormat="0" applyFill="0" applyAlignment="0" applyProtection="0"/>
    <xf numFmtId="0" fontId="66" fillId="0" borderId="0" applyNumberFormat="0" applyFill="0" applyBorder="0" applyAlignment="0" applyProtection="0"/>
    <xf numFmtId="0" fontId="3" fillId="0" borderId="0"/>
    <xf numFmtId="165" fontId="4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4" fillId="0" borderId="0"/>
    <xf numFmtId="0" fontId="46" fillId="11" borderId="0" applyNumberFormat="0" applyBorder="0" applyAlignment="0" applyProtection="0"/>
    <xf numFmtId="165" fontId="3" fillId="0" borderId="0" applyFont="0" applyFill="0" applyBorder="0" applyAlignment="0" applyProtection="0"/>
    <xf numFmtId="0" fontId="47" fillId="22" borderId="0" applyNumberFormat="0" applyBorder="0" applyAlignment="0" applyProtection="0"/>
    <xf numFmtId="0" fontId="47" fillId="25" borderId="0" applyNumberFormat="0" applyBorder="0" applyAlignment="0" applyProtection="0"/>
    <xf numFmtId="0" fontId="47" fillId="29" borderId="0" applyNumberFormat="0" applyBorder="0" applyAlignment="0" applyProtection="0"/>
    <xf numFmtId="0" fontId="47" fillId="30" borderId="0" applyNumberFormat="0" applyBorder="0" applyAlignment="0" applyProtection="0"/>
    <xf numFmtId="0" fontId="47" fillId="31" borderId="0" applyNumberFormat="0" applyBorder="0" applyAlignment="0" applyProtection="0"/>
    <xf numFmtId="0" fontId="67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5" fillId="0" borderId="0" applyFont="0" applyFill="0" applyBorder="0" applyAlignment="0" applyProtection="0"/>
    <xf numFmtId="0" fontId="4" fillId="48" borderId="53" applyNumberFormat="0">
      <protection locked="0"/>
    </xf>
    <xf numFmtId="0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500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9" fillId="0" borderId="0" xfId="0" applyFont="1"/>
    <xf numFmtId="168" fontId="0" fillId="0" borderId="0" xfId="1" applyNumberFormat="1" applyFont="1"/>
    <xf numFmtId="0" fontId="5" fillId="0" borderId="5" xfId="0" applyFont="1" applyBorder="1" applyAlignment="1">
      <alignment horizontal="center" vertical="center"/>
    </xf>
    <xf numFmtId="0" fontId="5" fillId="0" borderId="3" xfId="0" applyFont="1" applyBorder="1"/>
    <xf numFmtId="0" fontId="5" fillId="0" borderId="5" xfId="0" applyFont="1" applyBorder="1" applyAlignment="1">
      <alignment horizontal="center" vertical="center" wrapText="1"/>
    </xf>
    <xf numFmtId="168" fontId="0" fillId="0" borderId="3" xfId="1" applyNumberFormat="1" applyFont="1" applyBorder="1"/>
    <xf numFmtId="168" fontId="0" fillId="0" borderId="6" xfId="1" applyNumberFormat="1" applyFont="1" applyBorder="1"/>
    <xf numFmtId="168" fontId="5" fillId="0" borderId="6" xfId="1" applyNumberFormat="1" applyFont="1" applyBorder="1"/>
    <xf numFmtId="168" fontId="12" fillId="0" borderId="6" xfId="1" applyNumberFormat="1" applyFont="1" applyBorder="1"/>
    <xf numFmtId="0" fontId="0" fillId="0" borderId="7" xfId="0" applyBorder="1"/>
    <xf numFmtId="0" fontId="11" fillId="0" borderId="7" xfId="0" quotePrefix="1" applyFont="1" applyBorder="1" applyAlignment="1">
      <alignment horizontal="center"/>
    </xf>
    <xf numFmtId="0" fontId="10" fillId="0" borderId="5" xfId="0" applyFont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7" xfId="0" applyBorder="1" applyAlignment="1">
      <alignment horizontal="center"/>
    </xf>
    <xf numFmtId="168" fontId="0" fillId="2" borderId="3" xfId="1" applyNumberFormat="1" applyFont="1" applyFill="1" applyBorder="1"/>
    <xf numFmtId="0" fontId="13" fillId="0" borderId="0" xfId="0" quotePrefix="1" applyFont="1" applyAlignment="1">
      <alignment horizontal="center"/>
    </xf>
    <xf numFmtId="0" fontId="5" fillId="0" borderId="0" xfId="0" applyFont="1" applyAlignment="1">
      <alignment horizontal="right"/>
    </xf>
    <xf numFmtId="0" fontId="14" fillId="0" borderId="5" xfId="0" applyFont="1" applyBorder="1" applyAlignment="1">
      <alignment horizontal="center" vertical="center" wrapText="1"/>
    </xf>
    <xf numFmtId="168" fontId="0" fillId="0" borderId="3" xfId="1" applyNumberFormat="1" applyFont="1" applyFill="1" applyBorder="1"/>
    <xf numFmtId="0" fontId="6" fillId="0" borderId="0" xfId="0" applyFont="1"/>
    <xf numFmtId="0" fontId="16" fillId="0" borderId="0" xfId="0" quotePrefix="1" applyFont="1" applyAlignment="1">
      <alignment horizontal="center"/>
    </xf>
    <xf numFmtId="0" fontId="14" fillId="0" borderId="0" xfId="0" applyFont="1" applyAlignment="1">
      <alignment horizontal="right"/>
    </xf>
    <xf numFmtId="0" fontId="18" fillId="0" borderId="0" xfId="0" applyFont="1"/>
    <xf numFmtId="0" fontId="19" fillId="0" borderId="0" xfId="0" applyFont="1"/>
    <xf numFmtId="168" fontId="0" fillId="0" borderId="3" xfId="1" applyNumberFormat="1" applyFont="1" applyBorder="1" applyProtection="1">
      <protection locked="0"/>
    </xf>
    <xf numFmtId="0" fontId="0" fillId="0" borderId="3" xfId="0" applyBorder="1" applyAlignment="1" applyProtection="1">
      <alignment horizontal="center"/>
      <protection locked="0"/>
    </xf>
    <xf numFmtId="0" fontId="19" fillId="0" borderId="0" xfId="0" applyFont="1" applyAlignment="1">
      <alignment horizontal="left" indent="1"/>
    </xf>
    <xf numFmtId="0" fontId="20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168" fontId="0" fillId="0" borderId="3" xfId="1" applyNumberFormat="1" applyFont="1" applyFill="1" applyBorder="1" applyProtection="1">
      <protection locked="0"/>
    </xf>
    <xf numFmtId="0" fontId="0" fillId="0" borderId="3" xfId="0" applyBorder="1" applyProtection="1"/>
    <xf numFmtId="168" fontId="0" fillId="0" borderId="3" xfId="1" applyNumberFormat="1" applyFont="1" applyBorder="1" applyProtection="1"/>
    <xf numFmtId="168" fontId="0" fillId="0" borderId="0" xfId="1" applyNumberFormat="1" applyFont="1" applyBorder="1"/>
    <xf numFmtId="0" fontId="0" fillId="0" borderId="0" xfId="0" applyBorder="1"/>
    <xf numFmtId="0" fontId="5" fillId="0" borderId="0" xfId="0" applyFont="1"/>
    <xf numFmtId="0" fontId="5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/>
    </xf>
    <xf numFmtId="168" fontId="0" fillId="0" borderId="2" xfId="1" applyNumberFormat="1" applyFont="1" applyBorder="1"/>
    <xf numFmtId="168" fontId="0" fillId="0" borderId="10" xfId="1" applyNumberFormat="1" applyFont="1" applyBorder="1"/>
    <xf numFmtId="0" fontId="0" fillId="0" borderId="11" xfId="0" applyBorder="1"/>
    <xf numFmtId="0" fontId="11" fillId="0" borderId="7" xfId="0" applyFont="1" applyBorder="1" applyAlignment="1">
      <alignment horizontal="center"/>
    </xf>
    <xf numFmtId="0" fontId="0" fillId="0" borderId="0" xfId="0" applyAlignment="1">
      <alignment horizontal="right"/>
    </xf>
    <xf numFmtId="0" fontId="0" fillId="0" borderId="12" xfId="0" applyBorder="1"/>
    <xf numFmtId="168" fontId="0" fillId="0" borderId="13" xfId="1" applyNumberFormat="1" applyFont="1" applyBorder="1"/>
    <xf numFmtId="0" fontId="5" fillId="0" borderId="0" xfId="0" applyFont="1" applyAlignment="1">
      <alignment horizontal="center"/>
    </xf>
    <xf numFmtId="0" fontId="15" fillId="0" borderId="0" xfId="0" applyFont="1"/>
    <xf numFmtId="0" fontId="23" fillId="0" borderId="0" xfId="0" applyFont="1"/>
    <xf numFmtId="0" fontId="0" fillId="0" borderId="0" xfId="0" applyAlignment="1">
      <alignment horizontal="left" indent="1"/>
    </xf>
    <xf numFmtId="168" fontId="0" fillId="0" borderId="2" xfId="1" applyNumberFormat="1" applyFont="1" applyBorder="1" applyProtection="1">
      <protection locked="0"/>
    </xf>
    <xf numFmtId="0" fontId="25" fillId="0" borderId="3" xfId="0" applyFont="1" applyBorder="1" applyAlignment="1" applyProtection="1">
      <alignment horizontal="center"/>
      <protection locked="0"/>
    </xf>
    <xf numFmtId="0" fontId="24" fillId="0" borderId="14" xfId="0" applyFont="1" applyBorder="1" applyAlignment="1">
      <alignment horizontal="center" vertical="center" wrapText="1"/>
    </xf>
    <xf numFmtId="0" fontId="5" fillId="0" borderId="0" xfId="0" applyFont="1" applyBorder="1"/>
    <xf numFmtId="169" fontId="0" fillId="0" borderId="15" xfId="3" applyNumberFormat="1" applyFont="1" applyBorder="1" applyProtection="1">
      <protection locked="0"/>
    </xf>
    <xf numFmtId="0" fontId="26" fillId="0" borderId="16" xfId="0" applyFont="1" applyBorder="1" applyProtection="1">
      <protection locked="0"/>
    </xf>
    <xf numFmtId="0" fontId="0" fillId="0" borderId="16" xfId="0" applyBorder="1" applyProtection="1">
      <protection locked="0"/>
    </xf>
    <xf numFmtId="0" fontId="11" fillId="0" borderId="7" xfId="0" applyFont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24" fillId="0" borderId="5" xfId="0" applyFont="1" applyBorder="1" applyAlignment="1">
      <alignment horizontal="center" vertical="center"/>
    </xf>
    <xf numFmtId="0" fontId="5" fillId="0" borderId="8" xfId="0" applyFont="1" applyBorder="1" applyAlignment="1">
      <alignment vertical="center"/>
    </xf>
    <xf numFmtId="0" fontId="24" fillId="0" borderId="8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5" fillId="0" borderId="9" xfId="0" applyFont="1" applyBorder="1" applyAlignment="1">
      <alignment horizontal="left" vertical="center" indent="1"/>
    </xf>
    <xf numFmtId="0" fontId="5" fillId="0" borderId="1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24" fillId="0" borderId="9" xfId="0" applyFont="1" applyBorder="1" applyAlignment="1">
      <alignment horizontal="center" vertical="center"/>
    </xf>
    <xf numFmtId="0" fontId="0" fillId="0" borderId="0" xfId="0" quotePrefix="1"/>
    <xf numFmtId="0" fontId="0" fillId="0" borderId="2" xfId="0" applyBorder="1" applyProtection="1">
      <protection locked="0"/>
    </xf>
    <xf numFmtId="168" fontId="0" fillId="0" borderId="19" xfId="1" applyNumberFormat="1" applyFont="1" applyBorder="1" applyProtection="1">
      <protection locked="0"/>
    </xf>
    <xf numFmtId="1" fontId="0" fillId="0" borderId="2" xfId="0" applyNumberFormat="1" applyBorder="1" applyAlignment="1" applyProtection="1">
      <alignment horizontal="center"/>
      <protection locked="0"/>
    </xf>
    <xf numFmtId="1" fontId="0" fillId="0" borderId="4" xfId="0" applyNumberFormat="1" applyBorder="1" applyAlignment="1" applyProtection="1">
      <alignment horizontal="center"/>
      <protection locked="0"/>
    </xf>
    <xf numFmtId="168" fontId="0" fillId="0" borderId="20" xfId="1" applyNumberFormat="1" applyFont="1" applyBorder="1" applyProtection="1">
      <protection locked="0"/>
    </xf>
    <xf numFmtId="0" fontId="16" fillId="0" borderId="0" xfId="0" quotePrefix="1" applyFont="1" applyAlignment="1">
      <alignment horizontal="left"/>
    </xf>
    <xf numFmtId="0" fontId="7" fillId="0" borderId="0" xfId="0" applyFont="1" applyAlignment="1">
      <alignment horizontal="right"/>
    </xf>
    <xf numFmtId="169" fontId="0" fillId="0" borderId="0" xfId="3" applyNumberFormat="1" applyFont="1" applyBorder="1"/>
    <xf numFmtId="0" fontId="5" fillId="0" borderId="0" xfId="0" applyFont="1" applyAlignment="1">
      <alignment horizontal="left" vertical="center" wrapText="1"/>
    </xf>
    <xf numFmtId="0" fontId="11" fillId="0" borderId="9" xfId="0" applyFont="1" applyBorder="1" applyAlignment="1">
      <alignment horizontal="center" vertical="center" wrapText="1"/>
    </xf>
    <xf numFmtId="0" fontId="0" fillId="0" borderId="2" xfId="0" applyBorder="1" applyProtection="1"/>
    <xf numFmtId="168" fontId="0" fillId="0" borderId="2" xfId="1" applyNumberFormat="1" applyFont="1" applyBorder="1" applyProtection="1"/>
    <xf numFmtId="168" fontId="0" fillId="0" borderId="6" xfId="1" applyNumberFormat="1" applyFont="1" applyBorder="1" applyProtection="1"/>
    <xf numFmtId="0" fontId="0" fillId="0" borderId="0" xfId="0" applyProtection="1"/>
    <xf numFmtId="0" fontId="5" fillId="0" borderId="3" xfId="0" applyFont="1" applyBorder="1" applyAlignment="1">
      <alignment horizontal="right"/>
    </xf>
    <xf numFmtId="171" fontId="0" fillId="0" borderId="3" xfId="1" applyNumberFormat="1" applyFont="1" applyBorder="1"/>
    <xf numFmtId="171" fontId="0" fillId="0" borderId="6" xfId="1" applyNumberFormat="1" applyFont="1" applyBorder="1"/>
    <xf numFmtId="171" fontId="0" fillId="0" borderId="2" xfId="1" applyNumberFormat="1" applyFont="1" applyBorder="1" applyProtection="1">
      <protection locked="0"/>
    </xf>
    <xf numFmtId="171" fontId="0" fillId="0" borderId="2" xfId="1" applyNumberFormat="1" applyFont="1" applyBorder="1" applyProtection="1"/>
    <xf numFmtId="0" fontId="5" fillId="0" borderId="21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168" fontId="0" fillId="0" borderId="23" xfId="1" applyNumberFormat="1" applyFont="1" applyBorder="1" applyProtection="1"/>
    <xf numFmtId="168" fontId="0" fillId="0" borderId="24" xfId="1" applyNumberFormat="1" applyFont="1" applyBorder="1" applyProtection="1"/>
    <xf numFmtId="168" fontId="0" fillId="0" borderId="10" xfId="1" applyNumberFormat="1" applyFont="1" applyBorder="1" applyProtection="1"/>
    <xf numFmtId="0" fontId="32" fillId="0" borderId="0" xfId="0" applyFont="1" applyAlignment="1">
      <alignment horizontal="center"/>
    </xf>
    <xf numFmtId="168" fontId="0" fillId="0" borderId="25" xfId="1" applyNumberFormat="1" applyFont="1" applyBorder="1" applyProtection="1">
      <protection locked="0"/>
    </xf>
    <xf numFmtId="171" fontId="0" fillId="0" borderId="3" xfId="1" applyNumberFormat="1" applyFont="1" applyBorder="1" applyProtection="1">
      <protection locked="0"/>
    </xf>
    <xf numFmtId="171" fontId="0" fillId="0" borderId="3" xfId="1" applyNumberFormat="1" applyFont="1" applyBorder="1" applyProtection="1"/>
    <xf numFmtId="170" fontId="0" fillId="0" borderId="3" xfId="1" applyNumberFormat="1" applyFont="1" applyBorder="1" applyProtection="1"/>
    <xf numFmtId="165" fontId="0" fillId="0" borderId="0" xfId="0" applyNumberFormat="1"/>
    <xf numFmtId="0" fontId="11" fillId="0" borderId="7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168" fontId="0" fillId="0" borderId="3" xfId="1" applyNumberFormat="1" applyFont="1" applyBorder="1" applyAlignment="1" applyProtection="1">
      <alignment horizontal="center"/>
      <protection locked="0"/>
    </xf>
    <xf numFmtId="0" fontId="5" fillId="0" borderId="0" xfId="0" applyFont="1" applyAlignment="1">
      <alignment horizontal="left"/>
    </xf>
    <xf numFmtId="0" fontId="10" fillId="0" borderId="3" xfId="0" applyFont="1" applyBorder="1" applyAlignment="1">
      <alignment horizontal="center"/>
    </xf>
    <xf numFmtId="1" fontId="10" fillId="0" borderId="3" xfId="0" applyNumberFormat="1" applyFont="1" applyBorder="1" applyAlignment="1" applyProtection="1">
      <alignment horizontal="center"/>
      <protection locked="0"/>
    </xf>
    <xf numFmtId="1" fontId="10" fillId="0" borderId="3" xfId="0" applyNumberFormat="1" applyFont="1" applyBorder="1" applyAlignment="1" applyProtection="1">
      <alignment horizontal="center"/>
    </xf>
    <xf numFmtId="0" fontId="10" fillId="0" borderId="3" xfId="0" applyFont="1" applyBorder="1" applyAlignment="1" applyProtection="1">
      <alignment horizontal="center"/>
      <protection locked="0"/>
    </xf>
    <xf numFmtId="1" fontId="10" fillId="0" borderId="3" xfId="0" applyNumberFormat="1" applyFont="1" applyBorder="1" applyAlignment="1">
      <alignment horizontal="center"/>
    </xf>
    <xf numFmtId="1" fontId="10" fillId="0" borderId="3" xfId="1" applyNumberFormat="1" applyFont="1" applyBorder="1" applyAlignment="1">
      <alignment horizontal="center"/>
    </xf>
    <xf numFmtId="168" fontId="10" fillId="0" borderId="3" xfId="1" applyNumberFormat="1" applyFont="1" applyBorder="1"/>
    <xf numFmtId="0" fontId="5" fillId="0" borderId="0" xfId="0" applyFont="1" applyAlignment="1">
      <alignment horizontal="left" vertical="center"/>
    </xf>
    <xf numFmtId="0" fontId="34" fillId="3" borderId="26" xfId="0" applyFont="1" applyFill="1" applyBorder="1" applyAlignment="1" applyProtection="1">
      <alignment horizontal="center" vertical="center"/>
      <protection locked="0"/>
    </xf>
    <xf numFmtId="0" fontId="35" fillId="0" borderId="0" xfId="0" applyFont="1" applyAlignment="1">
      <alignment horizontal="center"/>
    </xf>
    <xf numFmtId="0" fontId="0" fillId="0" borderId="0" xfId="0" applyBorder="1" applyAlignment="1">
      <alignment horizontal="left" indent="1"/>
    </xf>
    <xf numFmtId="0" fontId="23" fillId="0" borderId="3" xfId="0" applyFont="1" applyBorder="1"/>
    <xf numFmtId="171" fontId="0" fillId="0" borderId="5" xfId="1" applyNumberFormat="1" applyFont="1" applyBorder="1"/>
    <xf numFmtId="0" fontId="36" fillId="0" borderId="0" xfId="0" applyFont="1" applyBorder="1"/>
    <xf numFmtId="171" fontId="0" fillId="0" borderId="0" xfId="0" applyNumberFormat="1"/>
    <xf numFmtId="0" fontId="0" fillId="0" borderId="23" xfId="0" applyBorder="1"/>
    <xf numFmtId="171" fontId="0" fillId="0" borderId="23" xfId="1" applyNumberFormat="1" applyFont="1" applyBorder="1" applyProtection="1">
      <protection locked="0"/>
    </xf>
    <xf numFmtId="0" fontId="0" fillId="0" borderId="23" xfId="0" applyBorder="1" applyProtection="1"/>
    <xf numFmtId="171" fontId="0" fillId="0" borderId="23" xfId="1" applyNumberFormat="1" applyFont="1" applyBorder="1" applyProtection="1"/>
    <xf numFmtId="168" fontId="0" fillId="0" borderId="23" xfId="1" applyNumberFormat="1" applyFont="1" applyBorder="1" applyProtection="1">
      <protection locked="0"/>
    </xf>
    <xf numFmtId="0" fontId="0" fillId="0" borderId="17" xfId="0" applyBorder="1"/>
    <xf numFmtId="0" fontId="11" fillId="0" borderId="22" xfId="0" applyFont="1" applyBorder="1" applyAlignment="1">
      <alignment horizontal="center"/>
    </xf>
    <xf numFmtId="168" fontId="0" fillId="0" borderId="2" xfId="1" applyNumberFormat="1" applyFont="1" applyBorder="1" applyAlignment="1" applyProtection="1">
      <alignment horizontal="center"/>
      <protection locked="0"/>
    </xf>
    <xf numFmtId="171" fontId="0" fillId="0" borderId="25" xfId="1" applyNumberFormat="1" applyFont="1" applyBorder="1" applyProtection="1">
      <protection locked="0"/>
    </xf>
    <xf numFmtId="171" fontId="5" fillId="0" borderId="6" xfId="1" applyNumberFormat="1" applyFont="1" applyBorder="1"/>
    <xf numFmtId="171" fontId="0" fillId="0" borderId="3" xfId="0" applyNumberFormat="1" applyBorder="1"/>
    <xf numFmtId="1" fontId="11" fillId="0" borderId="3" xfId="0" applyNumberFormat="1" applyFont="1" applyBorder="1" applyAlignment="1" applyProtection="1">
      <alignment horizontal="center"/>
      <protection locked="0"/>
    </xf>
    <xf numFmtId="0" fontId="12" fillId="0" borderId="2" xfId="0" applyFont="1" applyBorder="1" applyAlignment="1" applyProtection="1">
      <alignment wrapText="1"/>
      <protection locked="0"/>
    </xf>
    <xf numFmtId="0" fontId="0" fillId="0" borderId="20" xfId="0" applyBorder="1" applyAlignment="1" applyProtection="1">
      <alignment wrapText="1"/>
      <protection locked="0"/>
    </xf>
    <xf numFmtId="1" fontId="11" fillId="0" borderId="2" xfId="0" applyNumberFormat="1" applyFont="1" applyBorder="1" applyAlignment="1" applyProtection="1">
      <alignment horizontal="center"/>
      <protection locked="0"/>
    </xf>
    <xf numFmtId="1" fontId="8" fillId="0" borderId="20" xfId="0" applyNumberFormat="1" applyFont="1" applyBorder="1" applyAlignment="1" applyProtection="1">
      <alignment horizontal="center"/>
      <protection locked="0"/>
    </xf>
    <xf numFmtId="168" fontId="0" fillId="2" borderId="6" xfId="1" applyNumberFormat="1" applyFont="1" applyFill="1" applyBorder="1"/>
    <xf numFmtId="168" fontId="0" fillId="2" borderId="14" xfId="1" applyNumberFormat="1" applyFont="1" applyFill="1" applyBorder="1"/>
    <xf numFmtId="168" fontId="0" fillId="0" borderId="3" xfId="1" applyNumberFormat="1" applyFont="1" applyBorder="1" applyAlignment="1">
      <alignment horizontal="center"/>
    </xf>
    <xf numFmtId="172" fontId="0" fillId="0" borderId="0" xfId="5" applyNumberFormat="1" applyFont="1"/>
    <xf numFmtId="10" fontId="0" fillId="0" borderId="0" xfId="5" applyNumberFormat="1" applyFont="1"/>
    <xf numFmtId="2" fontId="0" fillId="0" borderId="0" xfId="0" applyNumberFormat="1"/>
    <xf numFmtId="173" fontId="0" fillId="0" borderId="0" xfId="0" applyNumberFormat="1"/>
    <xf numFmtId="0" fontId="0" fillId="0" borderId="0" xfId="0" applyAlignment="1">
      <alignment horizontal="left"/>
    </xf>
    <xf numFmtId="165" fontId="0" fillId="0" borderId="0" xfId="1" applyFont="1"/>
    <xf numFmtId="168" fontId="0" fillId="0" borderId="0" xfId="0" applyNumberFormat="1"/>
    <xf numFmtId="0" fontId="37" fillId="0" borderId="0" xfId="0" applyFont="1"/>
    <xf numFmtId="0" fontId="31" fillId="0" borderId="0" xfId="0" applyFont="1"/>
    <xf numFmtId="0" fontId="9" fillId="0" borderId="0" xfId="0" applyFont="1" applyAlignment="1"/>
    <xf numFmtId="169" fontId="0" fillId="0" borderId="0" xfId="0" applyNumberFormat="1"/>
    <xf numFmtId="168" fontId="0" fillId="0" borderId="3" xfId="1" applyNumberFormat="1" applyFont="1" applyFill="1" applyBorder="1" applyProtection="1"/>
    <xf numFmtId="0" fontId="34" fillId="0" borderId="0" xfId="0" applyFont="1" applyFill="1" applyBorder="1" applyAlignment="1" applyProtection="1">
      <alignment horizontal="center" vertical="center"/>
      <protection locked="0"/>
    </xf>
    <xf numFmtId="168" fontId="0" fillId="0" borderId="30" xfId="1" applyNumberFormat="1" applyFont="1" applyBorder="1" applyProtection="1">
      <protection locked="0"/>
    </xf>
    <xf numFmtId="0" fontId="0" fillId="0" borderId="8" xfId="0" applyBorder="1"/>
    <xf numFmtId="0" fontId="0" fillId="0" borderId="32" xfId="0" applyBorder="1" applyProtection="1">
      <protection locked="0"/>
    </xf>
    <xf numFmtId="0" fontId="0" fillId="0" borderId="20" xfId="0" applyBorder="1"/>
    <xf numFmtId="0" fontId="11" fillId="0" borderId="2" xfId="0" applyFont="1" applyBorder="1" applyAlignment="1">
      <alignment horizontal="center" vertical="center"/>
    </xf>
    <xf numFmtId="168" fontId="0" fillId="0" borderId="20" xfId="1" applyNumberFormat="1" applyFont="1" applyBorder="1" applyAlignment="1" applyProtection="1">
      <alignment horizontal="center"/>
      <protection locked="0"/>
    </xf>
    <xf numFmtId="0" fontId="5" fillId="0" borderId="0" xfId="4" applyFont="1" applyBorder="1"/>
    <xf numFmtId="0" fontId="12" fillId="0" borderId="0" xfId="4" applyFont="1" applyBorder="1"/>
    <xf numFmtId="0" fontId="5" fillId="0" borderId="8" xfId="0" applyFont="1" applyBorder="1" applyAlignment="1">
      <alignment horizontal="left"/>
    </xf>
    <xf numFmtId="0" fontId="5" fillId="0" borderId="1" xfId="4" applyFont="1" applyBorder="1"/>
    <xf numFmtId="168" fontId="0" fillId="0" borderId="33" xfId="1" applyNumberFormat="1" applyFont="1" applyBorder="1"/>
    <xf numFmtId="0" fontId="0" fillId="0" borderId="0" xfId="0" applyBorder="1" applyProtection="1">
      <protection locked="0"/>
    </xf>
    <xf numFmtId="37" fontId="12" fillId="0" borderId="3" xfId="4" applyNumberFormat="1" applyFont="1" applyBorder="1"/>
    <xf numFmtId="165" fontId="12" fillId="0" borderId="3" xfId="2" applyFont="1" applyBorder="1"/>
    <xf numFmtId="37" fontId="12" fillId="0" borderId="4" xfId="4" applyNumberFormat="1" applyFont="1" applyBorder="1"/>
    <xf numFmtId="171" fontId="0" fillId="0" borderId="6" xfId="1" applyNumberFormat="1" applyFont="1" applyBorder="1" applyProtection="1"/>
    <xf numFmtId="171" fontId="0" fillId="0" borderId="24" xfId="1" applyNumberFormat="1" applyFont="1" applyBorder="1" applyProtection="1"/>
    <xf numFmtId="171" fontId="0" fillId="0" borderId="10" xfId="1" applyNumberFormat="1" applyFont="1" applyBorder="1" applyProtection="1"/>
    <xf numFmtId="0" fontId="5" fillId="0" borderId="0" xfId="4" applyFont="1" applyBorder="1" applyAlignment="1">
      <alignment horizontal="right"/>
    </xf>
    <xf numFmtId="0" fontId="5" fillId="0" borderId="0" xfId="4" quotePrefix="1" applyFont="1" applyBorder="1" applyAlignment="1">
      <alignment horizontal="left"/>
    </xf>
    <xf numFmtId="0" fontId="12" fillId="0" borderId="5" xfId="4" applyFont="1" applyBorder="1"/>
    <xf numFmtId="0" fontId="12" fillId="0" borderId="31" xfId="4" applyFont="1" applyBorder="1" applyAlignment="1">
      <alignment horizontal="center"/>
    </xf>
    <xf numFmtId="0" fontId="12" fillId="0" borderId="3" xfId="4" applyFont="1" applyBorder="1" applyAlignment="1">
      <alignment horizontal="center"/>
    </xf>
    <xf numFmtId="0" fontId="5" fillId="0" borderId="32" xfId="4" applyFont="1" applyBorder="1"/>
    <xf numFmtId="37" fontId="12" fillId="0" borderId="34" xfId="4" applyNumberFormat="1" applyFont="1" applyBorder="1"/>
    <xf numFmtId="37" fontId="12" fillId="0" borderId="35" xfId="4" applyNumberFormat="1" applyFont="1" applyBorder="1"/>
    <xf numFmtId="37" fontId="12" fillId="0" borderId="31" xfId="4" applyNumberFormat="1" applyFont="1" applyBorder="1"/>
    <xf numFmtId="37" fontId="12" fillId="0" borderId="33" xfId="4" applyNumberFormat="1" applyFont="1" applyBorder="1"/>
    <xf numFmtId="37" fontId="12" fillId="0" borderId="1" xfId="4" applyNumberFormat="1" applyFont="1" applyBorder="1"/>
    <xf numFmtId="37" fontId="12" fillId="0" borderId="0" xfId="4" applyNumberFormat="1" applyFont="1" applyBorder="1"/>
    <xf numFmtId="37" fontId="5" fillId="0" borderId="32" xfId="4" applyNumberFormat="1" applyFont="1" applyBorder="1"/>
    <xf numFmtId="37" fontId="12" fillId="0" borderId="3" xfId="4" applyNumberFormat="1" applyFont="1" applyFill="1" applyBorder="1"/>
    <xf numFmtId="37" fontId="5" fillId="0" borderId="34" xfId="4" applyNumberFormat="1" applyFont="1" applyBorder="1"/>
    <xf numFmtId="37" fontId="23" fillId="0" borderId="1" xfId="4" applyNumberFormat="1" applyFont="1" applyBorder="1"/>
    <xf numFmtId="37" fontId="12" fillId="0" borderId="35" xfId="4" applyNumberFormat="1" applyFont="1" applyFill="1" applyBorder="1"/>
    <xf numFmtId="37" fontId="12" fillId="0" borderId="28" xfId="4" applyNumberFormat="1" applyFont="1" applyFill="1" applyBorder="1"/>
    <xf numFmtId="0" fontId="38" fillId="0" borderId="0" xfId="4"/>
    <xf numFmtId="0" fontId="5" fillId="0" borderId="3" xfId="4" applyFont="1" applyFill="1" applyBorder="1" applyAlignment="1">
      <alignment horizontal="center" vertical="top" wrapText="1"/>
    </xf>
    <xf numFmtId="174" fontId="5" fillId="0" borderId="1" xfId="4" applyNumberFormat="1" applyFont="1" applyFill="1" applyBorder="1" applyAlignment="1">
      <alignment horizontal="center" vertical="top" wrapText="1"/>
    </xf>
    <xf numFmtId="0" fontId="11" fillId="0" borderId="4" xfId="0" applyFont="1" applyBorder="1" applyAlignment="1">
      <alignment horizontal="center" vertical="center" wrapText="1"/>
    </xf>
    <xf numFmtId="0" fontId="5" fillId="0" borderId="5" xfId="4" applyFont="1" applyFill="1" applyBorder="1" applyAlignment="1">
      <alignment horizontal="center" vertical="center" wrapText="1"/>
    </xf>
    <xf numFmtId="174" fontId="5" fillId="0" borderId="31" xfId="4" applyNumberFormat="1" applyFont="1" applyFill="1" applyBorder="1" applyAlignment="1">
      <alignment horizontal="center" vertical="center" wrapText="1"/>
    </xf>
    <xf numFmtId="174" fontId="5" fillId="0" borderId="5" xfId="4" applyNumberFormat="1" applyFont="1" applyFill="1" applyBorder="1" applyAlignment="1">
      <alignment horizontal="center" vertical="center" wrapText="1"/>
    </xf>
    <xf numFmtId="0" fontId="5" fillId="0" borderId="36" xfId="4" applyFont="1" applyFill="1" applyBorder="1" applyAlignment="1">
      <alignment vertical="center"/>
    </xf>
    <xf numFmtId="37" fontId="11" fillId="0" borderId="5" xfId="4" applyNumberFormat="1" applyFont="1" applyBorder="1" applyAlignment="1">
      <alignment horizontal="center"/>
    </xf>
    <xf numFmtId="0" fontId="5" fillId="0" borderId="32" xfId="4" applyFont="1" applyFill="1" applyBorder="1" applyAlignment="1">
      <alignment vertical="center"/>
    </xf>
    <xf numFmtId="37" fontId="12" fillId="0" borderId="34" xfId="4" applyNumberFormat="1" applyFont="1" applyFill="1" applyBorder="1"/>
    <xf numFmtId="37" fontId="5" fillId="0" borderId="5" xfId="4" applyNumberFormat="1" applyFont="1" applyFill="1" applyBorder="1" applyAlignment="1">
      <alignment horizontal="center" vertical="center" wrapText="1"/>
    </xf>
    <xf numFmtId="174" fontId="12" fillId="0" borderId="3" xfId="4" applyNumberFormat="1" applyFont="1" applyFill="1" applyBorder="1" applyAlignment="1">
      <alignment horizontal="center"/>
    </xf>
    <xf numFmtId="0" fontId="4" fillId="0" borderId="3" xfId="0" applyFont="1" applyBorder="1" applyAlignment="1">
      <alignment vertical="top" wrapText="1"/>
    </xf>
    <xf numFmtId="0" fontId="4" fillId="0" borderId="3" xfId="0" applyFont="1" applyBorder="1" applyAlignment="1">
      <alignment vertical="top"/>
    </xf>
    <xf numFmtId="0" fontId="38" fillId="0" borderId="0" xfId="4" applyBorder="1"/>
    <xf numFmtId="0" fontId="0" fillId="0" borderId="1" xfId="0" applyFill="1" applyBorder="1"/>
    <xf numFmtId="0" fontId="0" fillId="0" borderId="0" xfId="0" applyFill="1" applyBorder="1"/>
    <xf numFmtId="0" fontId="5" fillId="0" borderId="0" xfId="0" applyFont="1" applyFill="1"/>
    <xf numFmtId="0" fontId="5" fillId="0" borderId="0" xfId="0" applyFont="1" applyFill="1" applyBorder="1" applyAlignment="1">
      <alignment horizontal="left"/>
    </xf>
    <xf numFmtId="0" fontId="4" fillId="0" borderId="0" xfId="0" applyFont="1" applyFill="1" applyBorder="1"/>
    <xf numFmtId="0" fontId="4" fillId="0" borderId="0" xfId="0" applyFont="1"/>
    <xf numFmtId="0" fontId="12" fillId="0" borderId="0" xfId="0" applyFont="1" applyFill="1" applyAlignment="1">
      <alignment wrapText="1"/>
    </xf>
    <xf numFmtId="0" fontId="41" fillId="0" borderId="25" xfId="0" applyFont="1" applyFill="1" applyBorder="1" applyAlignment="1">
      <alignment horizontal="center" vertical="center" wrapText="1"/>
    </xf>
    <xf numFmtId="0" fontId="42" fillId="0" borderId="0" xfId="0" applyFont="1" applyFill="1" applyAlignment="1">
      <alignment wrapText="1"/>
    </xf>
    <xf numFmtId="0" fontId="0" fillId="0" borderId="2" xfId="0" applyBorder="1" applyAlignment="1"/>
    <xf numFmtId="0" fontId="15" fillId="0" borderId="0" xfId="0" applyFont="1" applyBorder="1"/>
    <xf numFmtId="0" fontId="7" fillId="0" borderId="0" xfId="0" applyFont="1" applyBorder="1" applyAlignment="1">
      <alignment horizontal="right"/>
    </xf>
    <xf numFmtId="0" fontId="5" fillId="0" borderId="3" xfId="0" applyFont="1" applyBorder="1" applyAlignment="1">
      <alignment vertical="top"/>
    </xf>
    <xf numFmtId="0" fontId="5" fillId="0" borderId="4" xfId="4" applyFont="1" applyBorder="1"/>
    <xf numFmtId="0" fontId="0" fillId="0" borderId="31" xfId="0" applyBorder="1" applyProtection="1">
      <protection locked="0"/>
    </xf>
    <xf numFmtId="174" fontId="5" fillId="0" borderId="20" xfId="4" applyNumberFormat="1" applyFont="1" applyFill="1" applyBorder="1" applyAlignment="1">
      <alignment horizontal="center" vertical="top" wrapText="1"/>
    </xf>
    <xf numFmtId="37" fontId="8" fillId="0" borderId="2" xfId="4" applyNumberFormat="1" applyFont="1" applyBorder="1"/>
    <xf numFmtId="37" fontId="12" fillId="0" borderId="2" xfId="4" applyNumberFormat="1" applyFont="1" applyBorder="1"/>
    <xf numFmtId="165" fontId="12" fillId="0" borderId="2" xfId="2" applyFont="1" applyBorder="1"/>
    <xf numFmtId="37" fontId="12" fillId="0" borderId="20" xfId="4" applyNumberFormat="1" applyFont="1" applyBorder="1"/>
    <xf numFmtId="0" fontId="5" fillId="0" borderId="32" xfId="4" applyFont="1" applyFill="1" applyBorder="1" applyAlignment="1">
      <alignment horizontal="center" vertical="top" wrapText="1"/>
    </xf>
    <xf numFmtId="37" fontId="8" fillId="0" borderId="1" xfId="4" applyNumberFormat="1" applyFont="1" applyBorder="1"/>
    <xf numFmtId="165" fontId="12" fillId="0" borderId="1" xfId="2" applyFont="1" applyBorder="1"/>
    <xf numFmtId="0" fontId="12" fillId="0" borderId="31" xfId="4" applyFont="1" applyBorder="1"/>
    <xf numFmtId="37" fontId="12" fillId="0" borderId="1" xfId="4" quotePrefix="1" applyNumberFormat="1" applyFont="1" applyBorder="1" applyAlignment="1">
      <alignment horizontal="left" indent="1"/>
    </xf>
    <xf numFmtId="37" fontId="12" fillId="0" borderId="3" xfId="4" applyNumberFormat="1" applyFont="1" applyBorder="1" applyAlignment="1">
      <alignment horizontal="center"/>
    </xf>
    <xf numFmtId="175" fontId="12" fillId="0" borderId="3" xfId="2" applyNumberFormat="1" applyFont="1" applyBorder="1"/>
    <xf numFmtId="0" fontId="16" fillId="0" borderId="0" xfId="0" quotePrefix="1" applyFont="1" applyBorder="1" applyAlignment="1"/>
    <xf numFmtId="0" fontId="0" fillId="0" borderId="0" xfId="0" applyBorder="1" applyAlignment="1"/>
    <xf numFmtId="0" fontId="14" fillId="0" borderId="2" xfId="0" applyFont="1" applyBorder="1" applyAlignment="1"/>
    <xf numFmtId="175" fontId="12" fillId="0" borderId="6" xfId="2" applyNumberFormat="1" applyFont="1" applyBorder="1"/>
    <xf numFmtId="37" fontId="23" fillId="0" borderId="0" xfId="4" applyNumberFormat="1" applyFont="1" applyBorder="1"/>
    <xf numFmtId="0" fontId="12" fillId="0" borderId="31" xfId="4" applyFont="1" applyFill="1" applyBorder="1" applyAlignment="1">
      <alignment horizontal="center" vertical="center"/>
    </xf>
    <xf numFmtId="0" fontId="12" fillId="0" borderId="32" xfId="4" applyFont="1" applyFill="1" applyBorder="1" applyAlignment="1">
      <alignment horizontal="center" vertical="center"/>
    </xf>
    <xf numFmtId="37" fontId="5" fillId="0" borderId="8" xfId="4" applyNumberFormat="1" applyFont="1" applyFill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12" fillId="0" borderId="1" xfId="4" applyFont="1" applyBorder="1" applyAlignment="1">
      <alignment horizontal="center"/>
    </xf>
    <xf numFmtId="37" fontId="12" fillId="0" borderId="33" xfId="4" applyNumberFormat="1" applyFont="1" applyFill="1" applyBorder="1"/>
    <xf numFmtId="0" fontId="12" fillId="0" borderId="2" xfId="4" applyFont="1" applyBorder="1" applyAlignment="1">
      <alignment horizontal="center"/>
    </xf>
    <xf numFmtId="37" fontId="12" fillId="0" borderId="32" xfId="4" applyNumberFormat="1" applyFont="1" applyBorder="1"/>
    <xf numFmtId="37" fontId="12" fillId="0" borderId="33" xfId="4" applyNumberFormat="1" applyFont="1" applyFill="1" applyBorder="1" applyAlignment="1">
      <alignment horizontal="center" vertical="center"/>
    </xf>
    <xf numFmtId="37" fontId="12" fillId="0" borderId="34" xfId="4" applyNumberFormat="1" applyFont="1" applyFill="1" applyBorder="1" applyAlignment="1">
      <alignment horizontal="center" vertical="center"/>
    </xf>
    <xf numFmtId="0" fontId="5" fillId="0" borderId="35" xfId="4" applyFont="1" applyBorder="1"/>
    <xf numFmtId="0" fontId="12" fillId="0" borderId="34" xfId="4" applyFont="1" applyBorder="1"/>
    <xf numFmtId="0" fontId="33" fillId="0" borderId="0" xfId="0" applyFont="1" applyBorder="1" applyAlignment="1">
      <alignment horizontal="left" wrapText="1" indent="1"/>
    </xf>
    <xf numFmtId="0" fontId="33" fillId="0" borderId="2" xfId="0" applyFont="1" applyBorder="1" applyAlignment="1">
      <alignment horizontal="left" wrapText="1" indent="1"/>
    </xf>
    <xf numFmtId="0" fontId="43" fillId="0" borderId="1" xfId="0" applyFont="1" applyBorder="1" applyAlignment="1">
      <alignment wrapText="1"/>
    </xf>
    <xf numFmtId="0" fontId="43" fillId="0" borderId="1" xfId="0" applyFont="1" applyBorder="1" applyAlignment="1">
      <alignment horizontal="left" wrapText="1"/>
    </xf>
    <xf numFmtId="0" fontId="5" fillId="0" borderId="31" xfId="0" applyFont="1" applyBorder="1" applyAlignment="1">
      <alignment horizontal="left"/>
    </xf>
    <xf numFmtId="0" fontId="8" fillId="0" borderId="3" xfId="0" applyFont="1" applyBorder="1" applyAlignment="1">
      <alignment horizontal="left" indent="1"/>
    </xf>
    <xf numFmtId="0" fontId="24" fillId="0" borderId="7" xfId="0" applyFont="1" applyBorder="1" applyAlignment="1">
      <alignment horizontal="center" vertical="center"/>
    </xf>
    <xf numFmtId="1" fontId="5" fillId="0" borderId="3" xfId="0" applyNumberFormat="1" applyFont="1" applyBorder="1" applyAlignment="1" applyProtection="1">
      <alignment horizontal="center"/>
      <protection locked="0"/>
    </xf>
    <xf numFmtId="0" fontId="5" fillId="4" borderId="25" xfId="0" applyFont="1" applyFill="1" applyBorder="1" applyAlignment="1">
      <alignment horizontal="center" vertical="center" wrapText="1"/>
    </xf>
    <xf numFmtId="49" fontId="12" fillId="0" borderId="1" xfId="4" applyNumberFormat="1" applyFont="1" applyBorder="1" applyAlignment="1">
      <alignment horizontal="left"/>
    </xf>
    <xf numFmtId="0" fontId="12" fillId="0" borderId="1" xfId="4" applyFont="1" applyBorder="1"/>
    <xf numFmtId="0" fontId="5" fillId="0" borderId="5" xfId="0" applyFont="1" applyBorder="1"/>
    <xf numFmtId="174" fontId="5" fillId="0" borderId="1" xfId="4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2" xfId="0" applyFont="1" applyBorder="1" applyAlignment="1" applyProtection="1">
      <alignment horizontal="left" wrapText="1" indent="2"/>
      <protection locked="0"/>
    </xf>
    <xf numFmtId="171" fontId="0" fillId="0" borderId="25" xfId="1" applyNumberFormat="1" applyFont="1" applyBorder="1" applyProtection="1"/>
    <xf numFmtId="171" fontId="0" fillId="0" borderId="28" xfId="1" applyNumberFormat="1" applyFont="1" applyBorder="1" applyProtection="1"/>
    <xf numFmtId="174" fontId="5" fillId="0" borderId="3" xfId="4" applyNumberFormat="1" applyFont="1" applyFill="1" applyBorder="1" applyAlignment="1">
      <alignment horizontal="center" vertical="top" wrapText="1"/>
    </xf>
    <xf numFmtId="0" fontId="12" fillId="0" borderId="5" xfId="4" applyFont="1" applyBorder="1" applyAlignment="1">
      <alignment horizontal="center"/>
    </xf>
    <xf numFmtId="37" fontId="12" fillId="0" borderId="3" xfId="4" applyNumberFormat="1" applyFont="1" applyBorder="1" applyAlignment="1">
      <alignment horizontal="right"/>
    </xf>
    <xf numFmtId="1" fontId="28" fillId="0" borderId="3" xfId="1" applyNumberFormat="1" applyFont="1" applyBorder="1" applyAlignment="1">
      <alignment horizontal="center"/>
    </xf>
    <xf numFmtId="168" fontId="0" fillId="8" borderId="6" xfId="1" applyNumberFormat="1" applyFont="1" applyFill="1" applyBorder="1"/>
    <xf numFmtId="171" fontId="0" fillId="8" borderId="6" xfId="1" applyNumberFormat="1" applyFont="1" applyFill="1" applyBorder="1" applyProtection="1">
      <protection locked="0"/>
    </xf>
    <xf numFmtId="171" fontId="0" fillId="0" borderId="3" xfId="1" applyNumberFormat="1" applyFont="1" applyFill="1" applyBorder="1" applyProtection="1">
      <protection locked="0"/>
    </xf>
    <xf numFmtId="0" fontId="12" fillId="0" borderId="1" xfId="4" applyFont="1" applyBorder="1" applyAlignment="1">
      <alignment vertical="top" wrapText="1"/>
    </xf>
    <xf numFmtId="0" fontId="12" fillId="0" borderId="2" xfId="0" applyFont="1" applyBorder="1" applyAlignment="1">
      <alignment vertical="top" wrapText="1"/>
    </xf>
    <xf numFmtId="49" fontId="0" fillId="0" borderId="0" xfId="1" quotePrefix="1" applyNumberFormat="1" applyFont="1" applyBorder="1" applyAlignment="1" applyProtection="1">
      <alignment horizontal="left" wrapText="1"/>
      <protection locked="0"/>
    </xf>
    <xf numFmtId="2" fontId="0" fillId="6" borderId="25" xfId="0" applyNumberFormat="1" applyFill="1" applyBorder="1" applyAlignment="1">
      <alignment horizontal="right"/>
    </xf>
    <xf numFmtId="0" fontId="12" fillId="0" borderId="3" xfId="0" applyFont="1" applyFill="1" applyBorder="1" applyAlignment="1">
      <alignment horizontal="center" vertical="center" wrapText="1"/>
    </xf>
    <xf numFmtId="0" fontId="4" fillId="7" borderId="37" xfId="0" applyFont="1" applyFill="1" applyBorder="1" applyAlignment="1">
      <alignment horizontal="center"/>
    </xf>
    <xf numFmtId="0" fontId="0" fillId="0" borderId="37" xfId="0" applyBorder="1" applyAlignment="1">
      <alignment horizontal="center"/>
    </xf>
    <xf numFmtId="0" fontId="4" fillId="7" borderId="39" xfId="0" applyFont="1" applyFill="1" applyBorder="1" applyAlignment="1">
      <alignment horizontal="center"/>
    </xf>
    <xf numFmtId="0" fontId="0" fillId="0" borderId="39" xfId="0" applyBorder="1" applyAlignment="1">
      <alignment horizontal="center"/>
    </xf>
    <xf numFmtId="0" fontId="0" fillId="0" borderId="39" xfId="0" applyBorder="1"/>
    <xf numFmtId="0" fontId="0" fillId="0" borderId="40" xfId="0" applyBorder="1"/>
    <xf numFmtId="0" fontId="25" fillId="0" borderId="4" xfId="0" applyFont="1" applyBorder="1" applyAlignment="1" applyProtection="1">
      <alignment horizontal="center"/>
      <protection locked="0"/>
    </xf>
    <xf numFmtId="168" fontId="0" fillId="0" borderId="3" xfId="0" applyNumberFormat="1" applyBorder="1"/>
    <xf numFmtId="0" fontId="4" fillId="7" borderId="38" xfId="0" applyFont="1" applyFill="1" applyBorder="1" applyAlignment="1">
      <alignment horizontal="center"/>
    </xf>
    <xf numFmtId="0" fontId="0" fillId="0" borderId="38" xfId="0" applyBorder="1" applyAlignment="1">
      <alignment horizontal="center"/>
    </xf>
    <xf numFmtId="177" fontId="4" fillId="0" borderId="38" xfId="0" applyNumberFormat="1" applyFont="1" applyBorder="1" applyAlignment="1">
      <alignment horizontal="right"/>
    </xf>
    <xf numFmtId="177" fontId="4" fillId="0" borderId="39" xfId="0" applyNumberFormat="1" applyFont="1" applyBorder="1" applyAlignment="1">
      <alignment horizontal="right"/>
    </xf>
    <xf numFmtId="177" fontId="4" fillId="0" borderId="40" xfId="0" applyNumberFormat="1" applyFont="1" applyBorder="1" applyAlignment="1">
      <alignment horizontal="right"/>
    </xf>
    <xf numFmtId="0" fontId="4" fillId="0" borderId="2" xfId="0" applyFont="1" applyBorder="1" applyAlignment="1" applyProtection="1">
      <alignment wrapText="1"/>
      <protection locked="0"/>
    </xf>
    <xf numFmtId="0" fontId="11" fillId="0" borderId="3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9" borderId="7" xfId="0" applyFont="1" applyFill="1" applyBorder="1" applyAlignment="1">
      <alignment horizontal="center" vertical="center" wrapText="1"/>
    </xf>
    <xf numFmtId="0" fontId="11" fillId="9" borderId="22" xfId="0" applyFont="1" applyFill="1" applyBorder="1" applyAlignment="1">
      <alignment horizontal="center" vertical="center" wrapText="1"/>
    </xf>
    <xf numFmtId="0" fontId="11" fillId="9" borderId="9" xfId="0" applyFont="1" applyFill="1" applyBorder="1" applyAlignment="1">
      <alignment horizontal="center" vertical="center" wrapText="1"/>
    </xf>
    <xf numFmtId="0" fontId="5" fillId="9" borderId="5" xfId="0" applyFont="1" applyFill="1" applyBorder="1" applyAlignment="1">
      <alignment horizontal="center" vertical="center" wrapText="1"/>
    </xf>
    <xf numFmtId="0" fontId="5" fillId="9" borderId="21" xfId="0" applyFont="1" applyFill="1" applyBorder="1" applyAlignment="1">
      <alignment horizontal="center" vertical="center" wrapText="1"/>
    </xf>
    <xf numFmtId="0" fontId="5" fillId="9" borderId="8" xfId="0" applyFont="1" applyFill="1" applyBorder="1" applyAlignment="1">
      <alignment horizontal="center" vertical="center" wrapText="1"/>
    </xf>
    <xf numFmtId="168" fontId="0" fillId="0" borderId="4" xfId="1" applyNumberFormat="1" applyFont="1" applyBorder="1" applyProtection="1">
      <protection locked="0"/>
    </xf>
    <xf numFmtId="168" fontId="0" fillId="0" borderId="29" xfId="1" applyNumberFormat="1" applyFont="1" applyBorder="1" applyProtection="1">
      <protection locked="0"/>
    </xf>
    <xf numFmtId="0" fontId="0" fillId="0" borderId="4" xfId="0" applyFont="1" applyFill="1" applyBorder="1"/>
    <xf numFmtId="0" fontId="5" fillId="9" borderId="3" xfId="0" applyFont="1" applyFill="1" applyBorder="1"/>
    <xf numFmtId="0" fontId="45" fillId="0" borderId="3" xfId="0" applyFont="1" applyBorder="1"/>
    <xf numFmtId="0" fontId="45" fillId="0" borderId="40" xfId="0" applyFont="1" applyBorder="1"/>
    <xf numFmtId="0" fontId="45" fillId="7" borderId="39" xfId="0" applyFont="1" applyFill="1" applyBorder="1" applyAlignment="1">
      <alignment vertical="center"/>
    </xf>
    <xf numFmtId="168" fontId="4" fillId="0" borderId="0" xfId="1" applyNumberFormat="1" applyFont="1"/>
    <xf numFmtId="0" fontId="44" fillId="0" borderId="0" xfId="0" applyFont="1"/>
    <xf numFmtId="168" fontId="21" fillId="0" borderId="0" xfId="0" applyNumberFormat="1" applyFont="1" applyAlignment="1">
      <alignment horizontal="center"/>
    </xf>
    <xf numFmtId="168" fontId="4" fillId="0" borderId="0" xfId="0" applyNumberFormat="1" applyFont="1"/>
    <xf numFmtId="171" fontId="4" fillId="0" borderId="3" xfId="1" applyNumberFormat="1" applyFont="1" applyFill="1" applyBorder="1" applyProtection="1">
      <protection locked="0"/>
    </xf>
    <xf numFmtId="168" fontId="0" fillId="0" borderId="1" xfId="1" applyNumberFormat="1" applyFont="1" applyBorder="1" applyProtection="1">
      <protection locked="0"/>
    </xf>
    <xf numFmtId="168" fontId="0" fillId="0" borderId="41" xfId="1" applyNumberFormat="1" applyFont="1" applyBorder="1" applyProtection="1">
      <protection locked="0"/>
    </xf>
    <xf numFmtId="9" fontId="0" fillId="0" borderId="0" xfId="5" applyFont="1"/>
    <xf numFmtId="165" fontId="21" fillId="0" borderId="0" xfId="0" applyNumberFormat="1" applyFont="1" applyAlignment="1">
      <alignment horizontal="center"/>
    </xf>
    <xf numFmtId="0" fontId="4" fillId="0" borderId="2" xfId="0" applyFont="1" applyBorder="1" applyAlignment="1" applyProtection="1">
      <alignment horizontal="left" wrapText="1" indent="2"/>
      <protection locked="0"/>
    </xf>
    <xf numFmtId="0" fontId="8" fillId="0" borderId="2" xfId="0" applyFont="1" applyBorder="1" applyAlignment="1" applyProtection="1">
      <alignment vertical="top" wrapText="1"/>
      <protection locked="0"/>
    </xf>
    <xf numFmtId="0" fontId="4" fillId="0" borderId="37" xfId="0" applyFont="1" applyBorder="1" applyAlignment="1">
      <alignment horizontal="left"/>
    </xf>
    <xf numFmtId="0" fontId="4" fillId="0" borderId="37" xfId="0" applyFont="1" applyBorder="1" applyAlignment="1">
      <alignment horizontal="center"/>
    </xf>
    <xf numFmtId="0" fontId="4" fillId="0" borderId="39" xfId="0" applyFont="1" applyBorder="1" applyAlignment="1">
      <alignment horizontal="left"/>
    </xf>
    <xf numFmtId="0" fontId="4" fillId="0" borderId="39" xfId="0" applyFont="1" applyBorder="1" applyAlignment="1">
      <alignment horizontal="center"/>
    </xf>
    <xf numFmtId="0" fontId="4" fillId="7" borderId="40" xfId="0" applyFont="1" applyFill="1" applyBorder="1" applyAlignment="1">
      <alignment horizontal="center"/>
    </xf>
    <xf numFmtId="0" fontId="4" fillId="0" borderId="3" xfId="0" applyFont="1" applyBorder="1"/>
    <xf numFmtId="0" fontId="0" fillId="0" borderId="0" xfId="0"/>
    <xf numFmtId="0" fontId="4" fillId="0" borderId="0" xfId="0" applyFont="1"/>
    <xf numFmtId="0" fontId="0" fillId="0" borderId="0" xfId="0" applyFill="1" applyBorder="1"/>
    <xf numFmtId="173" fontId="0" fillId="0" borderId="0" xfId="0" applyNumberFormat="1"/>
    <xf numFmtId="0" fontId="44" fillId="0" borderId="0" xfId="0" applyFont="1"/>
    <xf numFmtId="0" fontId="0" fillId="0" borderId="19" xfId="0" applyBorder="1"/>
    <xf numFmtId="168" fontId="0" fillId="0" borderId="0" xfId="1" applyNumberFormat="1" applyFont="1" applyFill="1"/>
    <xf numFmtId="168" fontId="4" fillId="0" borderId="3" xfId="1" applyNumberFormat="1" applyFont="1" applyFill="1" applyBorder="1" applyProtection="1">
      <protection locked="0"/>
    </xf>
    <xf numFmtId="179" fontId="4" fillId="0" borderId="3" xfId="101" applyNumberFormat="1" applyFont="1" applyBorder="1" applyAlignment="1">
      <alignment horizontal="right"/>
    </xf>
    <xf numFmtId="10" fontId="4" fillId="0" borderId="3" xfId="5" applyNumberFormat="1" applyFont="1" applyBorder="1" applyAlignment="1">
      <alignment horizontal="right"/>
    </xf>
    <xf numFmtId="10" fontId="12" fillId="0" borderId="1" xfId="5" applyNumberFormat="1" applyFont="1" applyBorder="1"/>
    <xf numFmtId="178" fontId="4" fillId="0" borderId="1" xfId="1" applyNumberFormat="1" applyFont="1" applyFill="1" applyBorder="1" applyProtection="1">
      <protection locked="0"/>
    </xf>
    <xf numFmtId="168" fontId="4" fillId="0" borderId="41" xfId="1" applyNumberFormat="1" applyFont="1" applyFill="1" applyBorder="1" applyProtection="1">
      <protection locked="0"/>
    </xf>
    <xf numFmtId="168" fontId="4" fillId="0" borderId="19" xfId="1" applyNumberFormat="1" applyFont="1" applyFill="1" applyBorder="1" applyProtection="1">
      <protection locked="0"/>
    </xf>
    <xf numFmtId="168" fontId="4" fillId="0" borderId="1" xfId="1" applyNumberFormat="1" applyFont="1" applyFill="1" applyBorder="1" applyProtection="1">
      <protection locked="0"/>
    </xf>
    <xf numFmtId="178" fontId="4" fillId="0" borderId="41" xfId="1" applyNumberFormat="1" applyFont="1" applyFill="1" applyBorder="1" applyProtection="1">
      <protection locked="0"/>
    </xf>
    <xf numFmtId="0" fontId="9" fillId="0" borderId="0" xfId="0" applyFont="1" applyAlignment="1">
      <alignment horizontal="center"/>
    </xf>
    <xf numFmtId="181" fontId="0" fillId="4" borderId="3" xfId="1" applyNumberFormat="1" applyFont="1" applyFill="1" applyBorder="1" applyProtection="1"/>
    <xf numFmtId="181" fontId="0" fillId="4" borderId="5" xfId="1" applyNumberFormat="1" applyFont="1" applyFill="1" applyBorder="1" applyProtection="1"/>
    <xf numFmtId="181" fontId="0" fillId="4" borderId="4" xfId="1" applyNumberFormat="1" applyFont="1" applyFill="1" applyBorder="1" applyProtection="1"/>
    <xf numFmtId="167" fontId="5" fillId="6" borderId="53" xfId="0" applyNumberFormat="1" applyFont="1" applyFill="1" applyBorder="1" applyAlignment="1">
      <alignment vertical="center"/>
    </xf>
    <xf numFmtId="0" fontId="5" fillId="0" borderId="53" xfId="0" quotePrefix="1" applyFont="1" applyFill="1" applyBorder="1" applyAlignment="1">
      <alignment horizontal="center" vertical="center"/>
    </xf>
    <xf numFmtId="0" fontId="45" fillId="7" borderId="37" xfId="0" applyFont="1" applyFill="1" applyBorder="1" applyAlignment="1">
      <alignment vertical="center"/>
    </xf>
    <xf numFmtId="0" fontId="5" fillId="6" borderId="53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167" fontId="5" fillId="10" borderId="53" xfId="0" applyNumberFormat="1" applyFont="1" applyFill="1" applyBorder="1" applyAlignment="1">
      <alignment vertical="center"/>
    </xf>
    <xf numFmtId="0" fontId="4" fillId="0" borderId="39" xfId="0" applyFont="1" applyFill="1" applyBorder="1" applyAlignment="1">
      <alignment horizontal="left"/>
    </xf>
    <xf numFmtId="0" fontId="4" fillId="0" borderId="39" xfId="0" applyFont="1" applyFill="1" applyBorder="1"/>
    <xf numFmtId="0" fontId="69" fillId="0" borderId="0" xfId="0" applyFont="1" applyAlignment="1">
      <alignment vertical="center"/>
    </xf>
    <xf numFmtId="173" fontId="0" fillId="0" borderId="0" xfId="1" applyNumberFormat="1" applyFont="1"/>
    <xf numFmtId="182" fontId="0" fillId="0" borderId="0" xfId="0" applyNumberFormat="1"/>
    <xf numFmtId="0" fontId="21" fillId="0" borderId="0" xfId="0" applyFont="1" applyAlignment="1">
      <alignment horizontal="right"/>
    </xf>
    <xf numFmtId="168" fontId="21" fillId="0" borderId="0" xfId="0" applyNumberFormat="1" applyFont="1" applyAlignment="1">
      <alignment horizontal="right"/>
    </xf>
    <xf numFmtId="170" fontId="0" fillId="0" borderId="3" xfId="1" applyNumberFormat="1" applyFont="1" applyFill="1" applyBorder="1" applyProtection="1">
      <protection locked="0"/>
    </xf>
    <xf numFmtId="170" fontId="4" fillId="0" borderId="3" xfId="1" applyNumberFormat="1" applyFont="1" applyFill="1" applyBorder="1" applyProtection="1">
      <protection locked="0"/>
    </xf>
    <xf numFmtId="0" fontId="0" fillId="0" borderId="3" xfId="0" applyFill="1" applyBorder="1"/>
    <xf numFmtId="170" fontId="0" fillId="0" borderId="3" xfId="1" applyNumberFormat="1" applyFont="1" applyFill="1" applyBorder="1" applyProtection="1"/>
    <xf numFmtId="168" fontId="0" fillId="0" borderId="25" xfId="1" applyNumberFormat="1" applyFont="1" applyFill="1" applyBorder="1"/>
    <xf numFmtId="168" fontId="0" fillId="0" borderId="25" xfId="1" applyNumberFormat="1" applyFont="1" applyFill="1" applyBorder="1" applyProtection="1">
      <protection locked="0"/>
    </xf>
    <xf numFmtId="168" fontId="12" fillId="0" borderId="6" xfId="1" applyNumberFormat="1" applyFont="1" applyFill="1" applyBorder="1"/>
    <xf numFmtId="171" fontId="0" fillId="0" borderId="3" xfId="1" applyNumberFormat="1" applyFont="1" applyFill="1" applyBorder="1" applyProtection="1"/>
    <xf numFmtId="171" fontId="0" fillId="0" borderId="4" xfId="1" applyNumberFormat="1" applyFont="1" applyFill="1" applyBorder="1" applyProtection="1"/>
    <xf numFmtId="168" fontId="0" fillId="0" borderId="5" xfId="1" applyNumberFormat="1" applyFont="1" applyFill="1" applyBorder="1" applyProtection="1">
      <protection locked="0"/>
    </xf>
    <xf numFmtId="168" fontId="12" fillId="0" borderId="14" xfId="1" applyNumberFormat="1" applyFont="1" applyFill="1" applyBorder="1"/>
    <xf numFmtId="171" fontId="0" fillId="0" borderId="6" xfId="1" applyNumberFormat="1" applyFont="1" applyFill="1" applyBorder="1" applyProtection="1"/>
    <xf numFmtId="171" fontId="0" fillId="0" borderId="3" xfId="1" applyNumberFormat="1" applyFont="1" applyFill="1" applyBorder="1"/>
    <xf numFmtId="1" fontId="10" fillId="0" borderId="3" xfId="1" applyNumberFormat="1" applyFont="1" applyFill="1" applyBorder="1" applyAlignment="1">
      <alignment horizontal="center"/>
    </xf>
    <xf numFmtId="1" fontId="28" fillId="0" borderId="3" xfId="1" applyNumberFormat="1" applyFont="1" applyFill="1" applyBorder="1" applyAlignment="1">
      <alignment horizontal="center"/>
    </xf>
    <xf numFmtId="168" fontId="10" fillId="0" borderId="3" xfId="1" applyNumberFormat="1" applyFont="1" applyFill="1" applyBorder="1"/>
    <xf numFmtId="175" fontId="12" fillId="0" borderId="3" xfId="2" applyNumberFormat="1" applyFont="1" applyFill="1" applyBorder="1"/>
    <xf numFmtId="171" fontId="0" fillId="0" borderId="2" xfId="1" applyNumberFormat="1" applyFont="1" applyFill="1" applyBorder="1" applyProtection="1"/>
    <xf numFmtId="168" fontId="0" fillId="0" borderId="0" xfId="0" applyNumberFormat="1" applyProtection="1"/>
    <xf numFmtId="0" fontId="21" fillId="0" borderId="0" xfId="0" applyNumberFormat="1" applyFont="1" applyAlignment="1">
      <alignment horizontal="center"/>
    </xf>
    <xf numFmtId="0" fontId="21" fillId="0" borderId="0" xfId="0" applyFont="1" applyFill="1" applyAlignment="1">
      <alignment horizontal="center"/>
    </xf>
    <xf numFmtId="180" fontId="4" fillId="0" borderId="38" xfId="0" applyNumberFormat="1" applyFont="1" applyBorder="1" applyAlignment="1">
      <alignment horizontal="right"/>
    </xf>
    <xf numFmtId="165" fontId="5" fillId="6" borderId="53" xfId="0" applyNumberFormat="1" applyFont="1" applyFill="1" applyBorder="1" applyAlignment="1">
      <alignment vertical="center"/>
    </xf>
    <xf numFmtId="181" fontId="4" fillId="4" borderId="3" xfId="1" applyNumberFormat="1" applyFont="1" applyFill="1" applyBorder="1" applyProtection="1"/>
    <xf numFmtId="177" fontId="0" fillId="0" borderId="0" xfId="0" applyNumberFormat="1"/>
    <xf numFmtId="175" fontId="45" fillId="0" borderId="3" xfId="2" applyNumberFormat="1" applyFont="1" applyBorder="1"/>
    <xf numFmtId="37" fontId="4" fillId="0" borderId="1" xfId="4" quotePrefix="1" applyNumberFormat="1" applyFont="1" applyBorder="1" applyAlignment="1">
      <alignment horizontal="left" indent="1"/>
    </xf>
    <xf numFmtId="0" fontId="70" fillId="0" borderId="0" xfId="0" applyFont="1" applyAlignment="1">
      <alignment horizontal="left"/>
    </xf>
    <xf numFmtId="181" fontId="5" fillId="6" borderId="53" xfId="0" applyNumberFormat="1" applyFont="1" applyFill="1" applyBorder="1" applyAlignment="1">
      <alignment vertical="center"/>
    </xf>
    <xf numFmtId="176" fontId="0" fillId="0" borderId="0" xfId="0" applyNumberFormat="1"/>
    <xf numFmtId="181" fontId="0" fillId="0" borderId="0" xfId="0" applyNumberFormat="1"/>
    <xf numFmtId="183" fontId="21" fillId="0" borderId="0" xfId="0" applyNumberFormat="1" applyFont="1" applyAlignment="1">
      <alignment horizontal="center"/>
    </xf>
    <xf numFmtId="168" fontId="0" fillId="52" borderId="3" xfId="1" applyNumberFormat="1" applyFont="1" applyFill="1" applyBorder="1"/>
    <xf numFmtId="170" fontId="0" fillId="52" borderId="3" xfId="1" applyNumberFormat="1" applyFont="1" applyFill="1" applyBorder="1" applyProtection="1">
      <protection locked="0"/>
    </xf>
    <xf numFmtId="170" fontId="0" fillId="52" borderId="3" xfId="1" applyNumberFormat="1" applyFont="1" applyFill="1" applyBorder="1" applyProtection="1"/>
    <xf numFmtId="168" fontId="4" fillId="52" borderId="3" xfId="1" applyNumberFormat="1" applyFont="1" applyFill="1" applyBorder="1"/>
    <xf numFmtId="170" fontId="4" fillId="52" borderId="3" xfId="1" applyNumberFormat="1" applyFont="1" applyFill="1" applyBorder="1" applyProtection="1">
      <protection locked="0"/>
    </xf>
    <xf numFmtId="168" fontId="0" fillId="52" borderId="25" xfId="1" applyNumberFormat="1" applyFont="1" applyFill="1" applyBorder="1"/>
    <xf numFmtId="168" fontId="4" fillId="52" borderId="3" xfId="1" applyNumberFormat="1" applyFont="1" applyFill="1" applyBorder="1" applyProtection="1">
      <protection locked="0"/>
    </xf>
    <xf numFmtId="171" fontId="0" fillId="52" borderId="3" xfId="1" applyNumberFormat="1" applyFont="1" applyFill="1" applyBorder="1" applyProtection="1">
      <protection locked="0"/>
    </xf>
    <xf numFmtId="168" fontId="0" fillId="52" borderId="25" xfId="1" applyNumberFormat="1" applyFont="1" applyFill="1" applyBorder="1" applyProtection="1">
      <protection locked="0"/>
    </xf>
    <xf numFmtId="171" fontId="0" fillId="52" borderId="6" xfId="1" applyNumberFormat="1" applyFont="1" applyFill="1" applyBorder="1" applyProtection="1">
      <protection locked="0"/>
    </xf>
    <xf numFmtId="168" fontId="12" fillId="52" borderId="6" xfId="1" applyNumberFormat="1" applyFont="1" applyFill="1" applyBorder="1"/>
    <xf numFmtId="168" fontId="0" fillId="52" borderId="3" xfId="1" applyNumberFormat="1" applyFont="1" applyFill="1" applyBorder="1" applyProtection="1"/>
    <xf numFmtId="168" fontId="0" fillId="52" borderId="27" xfId="1" applyNumberFormat="1" applyFont="1" applyFill="1" applyBorder="1" applyProtection="1"/>
    <xf numFmtId="171" fontId="0" fillId="52" borderId="4" xfId="1" applyNumberFormat="1" applyFont="1" applyFill="1" applyBorder="1" applyProtection="1"/>
    <xf numFmtId="171" fontId="0" fillId="52" borderId="27" xfId="1" applyNumberFormat="1" applyFont="1" applyFill="1" applyBorder="1" applyProtection="1"/>
    <xf numFmtId="168" fontId="0" fillId="52" borderId="6" xfId="1" applyNumberFormat="1" applyFont="1" applyFill="1" applyBorder="1"/>
    <xf numFmtId="168" fontId="0" fillId="52" borderId="24" xfId="1" applyNumberFormat="1" applyFont="1" applyFill="1" applyBorder="1"/>
    <xf numFmtId="168" fontId="0" fillId="52" borderId="3" xfId="1" applyNumberFormat="1" applyFont="1" applyFill="1" applyBorder="1" applyProtection="1">
      <protection locked="0"/>
    </xf>
    <xf numFmtId="168" fontId="0" fillId="52" borderId="23" xfId="1" applyNumberFormat="1" applyFont="1" applyFill="1" applyBorder="1" applyProtection="1">
      <protection locked="0"/>
    </xf>
    <xf numFmtId="168" fontId="0" fillId="52" borderId="13" xfId="1" applyNumberFormat="1" applyFont="1" applyFill="1" applyBorder="1"/>
    <xf numFmtId="168" fontId="0" fillId="52" borderId="4" xfId="3" applyNumberFormat="1" applyFont="1" applyFill="1" applyBorder="1" applyProtection="1">
      <protection locked="0"/>
    </xf>
    <xf numFmtId="1" fontId="0" fillId="52" borderId="2" xfId="0" applyNumberFormat="1" applyFill="1" applyBorder="1"/>
    <xf numFmtId="3" fontId="0" fillId="52" borderId="2" xfId="0" applyNumberFormat="1" applyFill="1" applyBorder="1"/>
    <xf numFmtId="3" fontId="4" fillId="52" borderId="2" xfId="0" applyNumberFormat="1" applyFont="1" applyFill="1" applyBorder="1"/>
    <xf numFmtId="169" fontId="0" fillId="52" borderId="15" xfId="3" applyNumberFormat="1" applyFont="1" applyFill="1" applyBorder="1" applyProtection="1">
      <protection locked="0"/>
    </xf>
    <xf numFmtId="0" fontId="0" fillId="52" borderId="0" xfId="0" applyFill="1" applyBorder="1" applyAlignment="1" applyProtection="1">
      <alignment wrapText="1"/>
      <protection locked="0"/>
    </xf>
    <xf numFmtId="168" fontId="12" fillId="52" borderId="3" xfId="1" applyNumberFormat="1" applyFont="1" applyFill="1" applyBorder="1" applyAlignment="1" applyProtection="1">
      <alignment horizontal="center"/>
      <protection locked="0"/>
    </xf>
    <xf numFmtId="168" fontId="12" fillId="52" borderId="2" xfId="1" applyNumberFormat="1" applyFont="1" applyFill="1" applyBorder="1" applyAlignment="1" applyProtection="1">
      <alignment horizontal="center"/>
      <protection locked="0"/>
    </xf>
    <xf numFmtId="169" fontId="0" fillId="52" borderId="6" xfId="3" applyNumberFormat="1" applyFont="1" applyFill="1" applyBorder="1"/>
    <xf numFmtId="169" fontId="0" fillId="52" borderId="10" xfId="3" applyNumberFormat="1" applyFont="1" applyFill="1" applyBorder="1"/>
    <xf numFmtId="168" fontId="12" fillId="52" borderId="5" xfId="1" applyNumberFormat="1" applyFont="1" applyFill="1" applyBorder="1" applyAlignment="1" applyProtection="1">
      <alignment horizontal="center"/>
      <protection locked="0"/>
    </xf>
    <xf numFmtId="168" fontId="12" fillId="52" borderId="8" xfId="1" applyNumberFormat="1" applyFont="1" applyFill="1" applyBorder="1" applyAlignment="1" applyProtection="1">
      <alignment horizontal="center"/>
      <protection locked="0"/>
    </xf>
    <xf numFmtId="0" fontId="0" fillId="52" borderId="0" xfId="0" applyFill="1" applyBorder="1" applyProtection="1">
      <protection locked="0"/>
    </xf>
    <xf numFmtId="14" fontId="0" fillId="52" borderId="2" xfId="1" applyNumberFormat="1" applyFont="1" applyFill="1" applyBorder="1" applyAlignment="1" applyProtection="1">
      <alignment horizontal="center"/>
      <protection locked="0"/>
    </xf>
    <xf numFmtId="167" fontId="4" fillId="52" borderId="2" xfId="1" applyNumberFormat="1" applyFont="1" applyFill="1" applyBorder="1" applyAlignment="1" applyProtection="1">
      <alignment horizontal="center"/>
      <protection locked="0"/>
    </xf>
    <xf numFmtId="167" fontId="0" fillId="52" borderId="2" xfId="1" applyNumberFormat="1" applyFont="1" applyFill="1" applyBorder="1" applyAlignment="1" applyProtection="1">
      <alignment horizontal="center"/>
      <protection locked="0"/>
    </xf>
    <xf numFmtId="168" fontId="4" fillId="52" borderId="2" xfId="1" applyNumberFormat="1" applyFont="1" applyFill="1" applyBorder="1" applyAlignment="1" applyProtection="1">
      <alignment horizontal="center"/>
      <protection locked="0"/>
    </xf>
    <xf numFmtId="0" fontId="4" fillId="52" borderId="2" xfId="1" applyNumberFormat="1" applyFont="1" applyFill="1" applyBorder="1" applyAlignment="1" applyProtection="1">
      <alignment horizontal="left" vertical="top" wrapText="1"/>
      <protection locked="0"/>
    </xf>
    <xf numFmtId="49" fontId="4" fillId="52" borderId="2" xfId="1" applyNumberFormat="1" applyFont="1" applyFill="1" applyBorder="1" applyAlignment="1" applyProtection="1">
      <alignment horizontal="left" wrapText="1"/>
      <protection locked="0"/>
    </xf>
    <xf numFmtId="168" fontId="4" fillId="52" borderId="20" xfId="1" applyNumberFormat="1" applyFont="1" applyFill="1" applyBorder="1" applyAlignment="1" applyProtection="1">
      <alignment horizontal="left" wrapText="1"/>
      <protection locked="0"/>
    </xf>
    <xf numFmtId="0" fontId="0" fillId="52" borderId="28" xfId="0" applyFill="1" applyBorder="1" applyAlignment="1">
      <alignment horizontal="center"/>
    </xf>
    <xf numFmtId="168" fontId="4" fillId="0" borderId="3" xfId="1" applyNumberFormat="1" applyFont="1" applyFill="1" applyBorder="1"/>
    <xf numFmtId="168" fontId="0" fillId="0" borderId="20" xfId="1" applyNumberFormat="1" applyFont="1" applyBorder="1"/>
    <xf numFmtId="169" fontId="0" fillId="0" borderId="55" xfId="3" applyNumberFormat="1" applyFont="1" applyBorder="1" applyProtection="1">
      <protection locked="0"/>
    </xf>
    <xf numFmtId="169" fontId="0" fillId="0" borderId="54" xfId="3" applyNumberFormat="1" applyFont="1" applyBorder="1"/>
    <xf numFmtId="0" fontId="4" fillId="53" borderId="37" xfId="0" applyFont="1" applyFill="1" applyBorder="1"/>
    <xf numFmtId="0" fontId="4" fillId="53" borderId="38" xfId="0" applyFont="1" applyFill="1" applyBorder="1"/>
    <xf numFmtId="0" fontId="4" fillId="53" borderId="39" xfId="0" applyFont="1" applyFill="1" applyBorder="1"/>
    <xf numFmtId="0" fontId="4" fillId="53" borderId="40" xfId="0" applyFont="1" applyFill="1" applyBorder="1"/>
    <xf numFmtId="168" fontId="0" fillId="0" borderId="2" xfId="1" applyNumberFormat="1" applyFont="1" applyFill="1" applyBorder="1" applyProtection="1">
      <protection locked="0"/>
    </xf>
    <xf numFmtId="0" fontId="0" fillId="0" borderId="2" xfId="0" applyFill="1" applyBorder="1"/>
    <xf numFmtId="0" fontId="4" fillId="53" borderId="37" xfId="0" applyFont="1" applyFill="1" applyBorder="1" applyAlignment="1">
      <alignment horizontal="left"/>
    </xf>
    <xf numFmtId="0" fontId="4" fillId="53" borderId="39" xfId="0" applyFont="1" applyFill="1" applyBorder="1" applyAlignment="1">
      <alignment horizontal="left"/>
    </xf>
    <xf numFmtId="164" fontId="4" fillId="53" borderId="39" xfId="0" applyNumberFormat="1" applyFont="1" applyFill="1" applyBorder="1" applyAlignment="1">
      <alignment horizontal="left"/>
    </xf>
    <xf numFmtId="0" fontId="45" fillId="53" borderId="40" xfId="0" applyFont="1" applyFill="1" applyBorder="1"/>
    <xf numFmtId="17" fontId="4" fillId="53" borderId="37" xfId="0" applyNumberFormat="1" applyFont="1" applyFill="1" applyBorder="1" applyAlignment="1">
      <alignment horizontal="center"/>
    </xf>
    <xf numFmtId="17" fontId="4" fillId="53" borderId="38" xfId="0" applyNumberFormat="1" applyFont="1" applyFill="1" applyBorder="1" applyAlignment="1">
      <alignment horizontal="center"/>
    </xf>
    <xf numFmtId="17" fontId="4" fillId="53" borderId="39" xfId="0" applyNumberFormat="1" applyFont="1" applyFill="1" applyBorder="1" applyAlignment="1">
      <alignment horizontal="center"/>
    </xf>
    <xf numFmtId="0" fontId="30" fillId="0" borderId="0" xfId="0" applyFont="1"/>
    <xf numFmtId="0" fontId="5" fillId="4" borderId="53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25" fillId="0" borderId="5" xfId="0" applyFont="1" applyBorder="1" applyAlignment="1">
      <alignment horizontal="center" vertical="center" wrapText="1"/>
    </xf>
    <xf numFmtId="0" fontId="25" fillId="0" borderId="7" xfId="0" applyFont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left" vertical="center" wrapText="1"/>
    </xf>
    <xf numFmtId="0" fontId="27" fillId="0" borderId="0" xfId="0" applyFont="1" applyAlignment="1">
      <alignment horizontal="center"/>
    </xf>
    <xf numFmtId="0" fontId="5" fillId="0" borderId="36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3" borderId="36" xfId="0" applyFont="1" applyFill="1" applyBorder="1" applyAlignment="1">
      <alignment horizontal="center" vertical="center"/>
    </xf>
    <xf numFmtId="0" fontId="5" fillId="3" borderId="28" xfId="0" applyFont="1" applyFill="1" applyBorder="1" applyAlignment="1">
      <alignment horizontal="center" vertical="center"/>
    </xf>
    <xf numFmtId="0" fontId="29" fillId="0" borderId="0" xfId="0" applyFont="1" applyAlignment="1">
      <alignment horizontal="left" wrapText="1"/>
    </xf>
    <xf numFmtId="0" fontId="5" fillId="0" borderId="1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12" fillId="0" borderId="1" xfId="4" applyFont="1" applyBorder="1" applyAlignment="1">
      <alignment vertical="top" wrapText="1"/>
    </xf>
    <xf numFmtId="0" fontId="12" fillId="0" borderId="2" xfId="4" applyFont="1" applyBorder="1" applyAlignment="1">
      <alignment vertical="top" wrapText="1"/>
    </xf>
    <xf numFmtId="0" fontId="5" fillId="0" borderId="36" xfId="0" applyFont="1" applyBorder="1" applyAlignment="1">
      <alignment horizontal="left"/>
    </xf>
    <xf numFmtId="0" fontId="5" fillId="0" borderId="28" xfId="0" applyFont="1" applyBorder="1" applyAlignment="1">
      <alignment horizontal="left"/>
    </xf>
    <xf numFmtId="0" fontId="8" fillId="0" borderId="36" xfId="4" applyFont="1" applyBorder="1" applyAlignment="1">
      <alignment vertical="center" wrapText="1"/>
    </xf>
    <xf numFmtId="0" fontId="8" fillId="0" borderId="35" xfId="4" applyFont="1" applyBorder="1" applyAlignment="1">
      <alignment vertical="center" wrapText="1"/>
    </xf>
    <xf numFmtId="0" fontId="8" fillId="0" borderId="28" xfId="4" applyFont="1" applyBorder="1" applyAlignment="1">
      <alignment vertical="center" wrapText="1"/>
    </xf>
    <xf numFmtId="0" fontId="33" fillId="0" borderId="1" xfId="0" applyFont="1" applyBorder="1" applyAlignment="1">
      <alignment horizontal="left" wrapText="1" indent="1"/>
    </xf>
    <xf numFmtId="0" fontId="33" fillId="0" borderId="0" xfId="0" applyFont="1" applyBorder="1" applyAlignment="1">
      <alignment horizontal="left" wrapText="1" indent="1"/>
    </xf>
    <xf numFmtId="0" fontId="33" fillId="0" borderId="2" xfId="0" applyFont="1" applyBorder="1" applyAlignment="1">
      <alignment horizontal="left" wrapText="1" indent="1"/>
    </xf>
    <xf numFmtId="0" fontId="4" fillId="0" borderId="1" xfId="0" applyFont="1" applyBorder="1" applyAlignment="1">
      <alignment horizontal="left" wrapText="1" indent="1"/>
    </xf>
    <xf numFmtId="0" fontId="4" fillId="0" borderId="0" xfId="0" applyFont="1" applyBorder="1" applyAlignment="1">
      <alignment horizontal="left" wrapText="1" indent="1"/>
    </xf>
    <xf numFmtId="0" fontId="4" fillId="0" borderId="2" xfId="0" applyFont="1" applyBorder="1" applyAlignment="1">
      <alignment horizontal="left" wrapText="1" indent="1"/>
    </xf>
    <xf numFmtId="174" fontId="5" fillId="0" borderId="31" xfId="4" applyNumberFormat="1" applyFont="1" applyFill="1" applyBorder="1" applyAlignment="1">
      <alignment horizontal="center" vertical="center" wrapText="1"/>
    </xf>
    <xf numFmtId="174" fontId="5" fillId="0" borderId="8" xfId="4" applyNumberFormat="1" applyFont="1" applyFill="1" applyBorder="1" applyAlignment="1">
      <alignment horizontal="center" vertical="center" wrapText="1"/>
    </xf>
    <xf numFmtId="0" fontId="5" fillId="0" borderId="36" xfId="0" applyFont="1" applyBorder="1" applyAlignment="1">
      <alignment horizontal="left" vertical="center"/>
    </xf>
    <xf numFmtId="0" fontId="5" fillId="0" borderId="35" xfId="0" applyFont="1" applyBorder="1" applyAlignment="1">
      <alignment horizontal="left" vertical="center"/>
    </xf>
    <xf numFmtId="0" fontId="5" fillId="0" borderId="28" xfId="0" applyFont="1" applyBorder="1" applyAlignment="1">
      <alignment horizontal="left" vertical="center"/>
    </xf>
    <xf numFmtId="0" fontId="4" fillId="0" borderId="32" xfId="0" applyFont="1" applyBorder="1" applyAlignment="1">
      <alignment horizontal="left" wrapText="1" indent="1"/>
    </xf>
    <xf numFmtId="0" fontId="4" fillId="0" borderId="34" xfId="0" applyFont="1" applyBorder="1" applyAlignment="1">
      <alignment horizontal="left" wrapText="1" indent="1"/>
    </xf>
    <xf numFmtId="0" fontId="4" fillId="0" borderId="20" xfId="0" applyFont="1" applyBorder="1" applyAlignment="1">
      <alignment horizontal="left" wrapText="1" indent="1"/>
    </xf>
    <xf numFmtId="174" fontId="5" fillId="0" borderId="32" xfId="4" applyNumberFormat="1" applyFont="1" applyFill="1" applyBorder="1" applyAlignment="1">
      <alignment horizontal="center" vertical="top" wrapText="1"/>
    </xf>
    <xf numFmtId="174" fontId="5" fillId="0" borderId="20" xfId="4" applyNumberFormat="1" applyFont="1" applyFill="1" applyBorder="1" applyAlignment="1">
      <alignment horizontal="center" vertical="top" wrapText="1"/>
    </xf>
    <xf numFmtId="37" fontId="12" fillId="0" borderId="1" xfId="4" applyNumberFormat="1" applyFont="1" applyBorder="1" applyAlignment="1">
      <alignment horizontal="center"/>
    </xf>
    <xf numFmtId="37" fontId="12" fillId="0" borderId="2" xfId="4" applyNumberFormat="1" applyFont="1" applyBorder="1" applyAlignment="1">
      <alignment horizontal="center"/>
    </xf>
    <xf numFmtId="0" fontId="68" fillId="51" borderId="0" xfId="0" applyFont="1" applyFill="1" applyBorder="1" applyAlignment="1">
      <alignment horizontal="center" vertical="center"/>
    </xf>
    <xf numFmtId="0" fontId="68" fillId="51" borderId="2" xfId="0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5" fillId="0" borderId="53" xfId="0" quotePrefix="1" applyFont="1" applyFill="1" applyBorder="1" applyAlignment="1">
      <alignment horizontal="center" vertical="center" wrapText="1"/>
    </xf>
    <xf numFmtId="0" fontId="5" fillId="0" borderId="53" xfId="0" quotePrefix="1" applyFont="1" applyFill="1" applyBorder="1" applyAlignment="1">
      <alignment horizontal="center" vertical="center"/>
    </xf>
    <xf numFmtId="0" fontId="5" fillId="5" borderId="31" xfId="0" applyFont="1" applyFill="1" applyBorder="1" applyAlignment="1">
      <alignment horizontal="center" vertical="center"/>
    </xf>
    <xf numFmtId="0" fontId="5" fillId="5" borderId="33" xfId="0" applyFont="1" applyFill="1" applyBorder="1" applyAlignment="1">
      <alignment horizontal="center" vertical="center"/>
    </xf>
    <xf numFmtId="0" fontId="5" fillId="5" borderId="8" xfId="0" applyFont="1" applyFill="1" applyBorder="1" applyAlignment="1">
      <alignment horizontal="center" vertical="center"/>
    </xf>
    <xf numFmtId="0" fontId="5" fillId="5" borderId="32" xfId="0" applyFont="1" applyFill="1" applyBorder="1" applyAlignment="1">
      <alignment horizontal="center" vertical="center"/>
    </xf>
    <xf numFmtId="0" fontId="5" fillId="5" borderId="34" xfId="0" applyFont="1" applyFill="1" applyBorder="1" applyAlignment="1">
      <alignment horizontal="center" vertical="center"/>
    </xf>
    <xf numFmtId="0" fontId="5" fillId="5" borderId="20" xfId="0" applyFont="1" applyFill="1" applyBorder="1" applyAlignment="1">
      <alignment horizontal="center" vertical="center"/>
    </xf>
  </cellXfs>
  <cellStyles count="116">
    <cellStyle name="Accent1 - 20%" xfId="8"/>
    <cellStyle name="Accent1 - 40%" xfId="9"/>
    <cellStyle name="Accent1 - 60%" xfId="10"/>
    <cellStyle name="Accent1 2" xfId="7"/>
    <cellStyle name="Accent1 3" xfId="6"/>
    <cellStyle name="Accent2 - 20%" xfId="12"/>
    <cellStyle name="Accent2 - 40%" xfId="13"/>
    <cellStyle name="Accent2 - 60%" xfId="14"/>
    <cellStyle name="Accent2 2" xfId="11"/>
    <cellStyle name="Accent2 3" xfId="96"/>
    <cellStyle name="Accent3 - 20%" xfId="16"/>
    <cellStyle name="Accent3 - 40%" xfId="17"/>
    <cellStyle name="Accent3 - 60%" xfId="18"/>
    <cellStyle name="Accent3 2" xfId="15"/>
    <cellStyle name="Accent3 3" xfId="97"/>
    <cellStyle name="Accent4 - 20%" xfId="20"/>
    <cellStyle name="Accent4 - 40%" xfId="21"/>
    <cellStyle name="Accent4 - 60%" xfId="22"/>
    <cellStyle name="Accent4 2" xfId="19"/>
    <cellStyle name="Accent4 3" xfId="98"/>
    <cellStyle name="Accent5 - 20%" xfId="24"/>
    <cellStyle name="Accent5 - 40%" xfId="25"/>
    <cellStyle name="Accent5 - 60%" xfId="26"/>
    <cellStyle name="Accent5 2" xfId="23"/>
    <cellStyle name="Accent5 3" xfId="99"/>
    <cellStyle name="Accent6 - 20%" xfId="28"/>
    <cellStyle name="Accent6 - 40%" xfId="29"/>
    <cellStyle name="Accent6 - 60%" xfId="30"/>
    <cellStyle name="Accent6 2" xfId="94"/>
    <cellStyle name="Accent6 3" xfId="27"/>
    <cellStyle name="Accent6 4" xfId="100"/>
    <cellStyle name="Bad 2" xfId="31"/>
    <cellStyle name="Calculation 2" xfId="32"/>
    <cellStyle name="Check Cell 2" xfId="33"/>
    <cellStyle name="Comma" xfId="1" builtinId="3"/>
    <cellStyle name="Comma 2" xfId="90"/>
    <cellStyle name="Comma 2 2 2" xfId="106"/>
    <cellStyle name="Comma 3" xfId="95"/>
    <cellStyle name="Comma 3 2" xfId="105"/>
    <cellStyle name="Comma 3 2 2" xfId="115"/>
    <cellStyle name="Comma 3 3" xfId="111"/>
    <cellStyle name="Comma_AppendixB" xfId="2"/>
    <cellStyle name="Currency" xfId="3" builtinId="4"/>
    <cellStyle name="Emphasis 1" xfId="34"/>
    <cellStyle name="Emphasis 2" xfId="35"/>
    <cellStyle name="Emphasis 3" xfId="36"/>
    <cellStyle name="Good 2" xfId="37"/>
    <cellStyle name="Heading 1 2" xfId="38"/>
    <cellStyle name="Heading 2 2" xfId="39"/>
    <cellStyle name="Heading 3 2" xfId="40"/>
    <cellStyle name="Heading 4 2" xfId="41"/>
    <cellStyle name="Input 2" xfId="42"/>
    <cellStyle name="Linked Cell 2" xfId="43"/>
    <cellStyle name="Neutral 2" xfId="44"/>
    <cellStyle name="Normal" xfId="0" builtinId="0"/>
    <cellStyle name="Normal 2" xfId="93"/>
    <cellStyle name="Normal 3" xfId="91"/>
    <cellStyle name="Normal 3 2" xfId="103"/>
    <cellStyle name="Normal 3 2 2" xfId="113"/>
    <cellStyle name="Normal 3 3" xfId="109"/>
    <cellStyle name="Normal 4" xfId="89"/>
    <cellStyle name="Normal 4 2" xfId="102"/>
    <cellStyle name="Normal 4 2 2" xfId="112"/>
    <cellStyle name="Normal 4 3" xfId="108"/>
    <cellStyle name="Normal_AppendixB" xfId="4"/>
    <cellStyle name="Normal_AppendixB 2" xfId="101"/>
    <cellStyle name="Note 2" xfId="45"/>
    <cellStyle name="Output 2" xfId="46"/>
    <cellStyle name="Percent" xfId="5" builtinId="5"/>
    <cellStyle name="Percent 2" xfId="92"/>
    <cellStyle name="Percent 2 2" xfId="104"/>
    <cellStyle name="Percent 2 2 2" xfId="114"/>
    <cellStyle name="Percent 2 3" xfId="110"/>
    <cellStyle name="SAPBEXaggData" xfId="47"/>
    <cellStyle name="SAPBEXaggDataEmph" xfId="48"/>
    <cellStyle name="SAPBEXaggItem" xfId="49"/>
    <cellStyle name="SAPBEXaggItemX" xfId="50"/>
    <cellStyle name="SAPBEXchaText" xfId="51"/>
    <cellStyle name="SAPBEXexcBad7" xfId="52"/>
    <cellStyle name="SAPBEXexcBad8" xfId="53"/>
    <cellStyle name="SAPBEXexcBad9" xfId="54"/>
    <cellStyle name="SAPBEXexcCritical4" xfId="55"/>
    <cellStyle name="SAPBEXexcCritical5" xfId="56"/>
    <cellStyle name="SAPBEXexcCritical6" xfId="57"/>
    <cellStyle name="SAPBEXexcGood1" xfId="58"/>
    <cellStyle name="SAPBEXexcGood2" xfId="59"/>
    <cellStyle name="SAPBEXexcGood3" xfId="60"/>
    <cellStyle name="SAPBEXfilterDrill" xfId="61"/>
    <cellStyle name="SAPBEXfilterItem" xfId="62"/>
    <cellStyle name="SAPBEXfilterText" xfId="63"/>
    <cellStyle name="SAPBEXformats" xfId="64"/>
    <cellStyle name="SAPBEXheaderItem" xfId="65"/>
    <cellStyle name="SAPBEXheaderText" xfId="66"/>
    <cellStyle name="SAPBEXHLevel0" xfId="67"/>
    <cellStyle name="SAPBEXHLevel0X" xfId="68"/>
    <cellStyle name="SAPBEXHLevel1" xfId="69"/>
    <cellStyle name="SAPBEXHLevel1X" xfId="70"/>
    <cellStyle name="SAPBEXHLevel2" xfId="71"/>
    <cellStyle name="SAPBEXHLevel2X" xfId="72"/>
    <cellStyle name="SAPBEXHLevel3" xfId="73"/>
    <cellStyle name="SAPBEXHLevel3X" xfId="74"/>
    <cellStyle name="SAPBEXinputData" xfId="75"/>
    <cellStyle name="SAPBEXinputData 2" xfId="107"/>
    <cellStyle name="SAPBEXresData" xfId="76"/>
    <cellStyle name="SAPBEXresDataEmph" xfId="77"/>
    <cellStyle name="SAPBEXresItem" xfId="78"/>
    <cellStyle name="SAPBEXresItemX" xfId="79"/>
    <cellStyle name="SAPBEXstdData" xfId="80"/>
    <cellStyle name="SAPBEXstdDataEmph" xfId="81"/>
    <cellStyle name="SAPBEXstdItem" xfId="82"/>
    <cellStyle name="SAPBEXstdItemX" xfId="83"/>
    <cellStyle name="SAPBEXtitle" xfId="84"/>
    <cellStyle name="SAPBEXundefined" xfId="85"/>
    <cellStyle name="Sheet Title" xfId="86"/>
    <cellStyle name="Total 2" xfId="87"/>
    <cellStyle name="Warning Text 2" xfId="88"/>
  </cellStyles>
  <dxfs count="0"/>
  <tableStyles count="0" defaultTableStyle="TableStyleMedium9" defaultPivotStyle="PivotStyleLight16"/>
  <colors>
    <mruColors>
      <color rgb="FFFFFF99"/>
      <color rgb="FFCCFF99"/>
      <color rgb="FF000066"/>
      <color rgb="FF000099"/>
      <color rgb="FF000080"/>
      <color rgb="FF0000FF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34</xdr:row>
      <xdr:rowOff>57150</xdr:rowOff>
    </xdr:from>
    <xdr:to>
      <xdr:col>5</xdr:col>
      <xdr:colOff>838200</xdr:colOff>
      <xdr:row>40</xdr:row>
      <xdr:rowOff>85725</xdr:rowOff>
    </xdr:to>
    <xdr:sp macro="" textlink="">
      <xdr:nvSpPr>
        <xdr:cNvPr id="1025" name="Text Box 1"/>
        <xdr:cNvSpPr txBox="1">
          <a:spLocks noChangeArrowheads="1"/>
        </xdr:cNvSpPr>
      </xdr:nvSpPr>
      <xdr:spPr bwMode="auto">
        <a:xfrm>
          <a:off x="85725" y="6991350"/>
          <a:ext cx="6376035" cy="103441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26</xdr:row>
      <xdr:rowOff>66675</xdr:rowOff>
    </xdr:from>
    <xdr:to>
      <xdr:col>5</xdr:col>
      <xdr:colOff>800100</xdr:colOff>
      <xdr:row>34</xdr:row>
      <xdr:rowOff>114300</xdr:rowOff>
    </xdr:to>
    <xdr:sp macro="" textlink="" fLocksText="0">
      <xdr:nvSpPr>
        <xdr:cNvPr id="4" name="Text Box 1"/>
        <xdr:cNvSpPr txBox="1">
          <a:spLocks noChangeArrowheads="1"/>
        </xdr:cNvSpPr>
      </xdr:nvSpPr>
      <xdr:spPr bwMode="auto">
        <a:xfrm>
          <a:off x="114300" y="5581650"/>
          <a:ext cx="6143625" cy="1343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pPr rtl="0">
            <a:spcBef>
              <a:spcPts val="300"/>
            </a:spcBef>
          </a:pPr>
          <a:r>
            <a:rPr lang="en-AU" sz="1000" b="0" i="0" baseline="0">
              <a:latin typeface="Arial" pitchFamily="34" charset="0"/>
              <a:ea typeface="+mn-ea"/>
              <a:cs typeface="Arial" pitchFamily="34" charset="0"/>
            </a:rPr>
            <a:t>Powerlink does </a:t>
          </a:r>
          <a:r>
            <a:rPr lang="en-AU" sz="1000" b="0" i="0" u="sng" baseline="0">
              <a:latin typeface="Arial" pitchFamily="34" charset="0"/>
              <a:ea typeface="+mn-ea"/>
              <a:cs typeface="Arial" pitchFamily="34" charset="0"/>
            </a:rPr>
            <a:t>not</a:t>
          </a:r>
          <a:r>
            <a:rPr lang="en-AU" sz="1000" b="0" i="0" baseline="0">
              <a:latin typeface="Arial" pitchFamily="34" charset="0"/>
              <a:ea typeface="+mn-ea"/>
              <a:cs typeface="Arial" pitchFamily="34" charset="0"/>
            </a:rPr>
            <a:t> separately account for the above "Negotiated"  and "Non-Regulated" </a:t>
          </a:r>
          <a:r>
            <a:rPr lang="en-AU" sz="10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Corporate / Business Support </a:t>
          </a:r>
          <a:r>
            <a:rPr lang="en-AU" sz="1000" b="0" i="0" baseline="0">
              <a:latin typeface="Arial" pitchFamily="34" charset="0"/>
              <a:ea typeface="+mn-ea"/>
              <a:cs typeface="Arial" pitchFamily="34" charset="0"/>
            </a:rPr>
            <a:t> operating costs.</a:t>
          </a:r>
          <a:endParaRPr lang="en-AU" sz="1000">
            <a:latin typeface="Arial" pitchFamily="34" charset="0"/>
            <a:cs typeface="Arial" pitchFamily="34" charset="0"/>
          </a:endParaRPr>
        </a:p>
        <a:p>
          <a:pPr marL="0" marR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AU" sz="1000" b="0" i="0" baseline="0"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0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These costs have been allocated on the basis of Opening Gross Book Value.</a:t>
          </a:r>
          <a:endParaRPr lang="en-AU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en-AU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27</xdr:row>
      <xdr:rowOff>114300</xdr:rowOff>
    </xdr:from>
    <xdr:to>
      <xdr:col>3</xdr:col>
      <xdr:colOff>876300</xdr:colOff>
      <xdr:row>40</xdr:row>
      <xdr:rowOff>19050</xdr:rowOff>
    </xdr:to>
    <xdr:sp macro="" textlink="" fLocksText="0">
      <xdr:nvSpPr>
        <xdr:cNvPr id="15362" name="Text Box 2"/>
        <xdr:cNvSpPr txBox="1">
          <a:spLocks noChangeArrowheads="1"/>
        </xdr:cNvSpPr>
      </xdr:nvSpPr>
      <xdr:spPr bwMode="auto">
        <a:xfrm>
          <a:off x="57150" y="6353175"/>
          <a:ext cx="4676775" cy="2009775"/>
        </a:xfrm>
        <a:prstGeom prst="rect">
          <a:avLst/>
        </a:prstGeom>
        <a:solidFill>
          <a:schemeClr val="tx1">
            <a:lumMod val="50000"/>
            <a:lumOff val="50000"/>
          </a:schemeClr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n-AU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419100</xdr:colOff>
      <xdr:row>28</xdr:row>
      <xdr:rowOff>76200</xdr:rowOff>
    </xdr:from>
    <xdr:to>
      <xdr:col>4</xdr:col>
      <xdr:colOff>438150</xdr:colOff>
      <xdr:row>30</xdr:row>
      <xdr:rowOff>57150</xdr:rowOff>
    </xdr:to>
    <xdr:sp macro="" textlink="">
      <xdr:nvSpPr>
        <xdr:cNvPr id="29706" name="Text Box 10"/>
        <xdr:cNvSpPr txBox="1">
          <a:spLocks noChangeArrowheads="1"/>
        </xdr:cNvSpPr>
      </xdr:nvSpPr>
      <xdr:spPr bwMode="auto">
        <a:xfrm>
          <a:off x="419100" y="5191125"/>
          <a:ext cx="5305425" cy="3048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en-AU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Note:</a:t>
          </a:r>
          <a:r>
            <a:rPr lang="en-AU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Provisions are all attributed to 'Not Allocated' for disaggregation purposes.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Q86"/>
  <sheetViews>
    <sheetView tabSelected="1" zoomScale="89" zoomScaleNormal="89" workbookViewId="0">
      <pane ySplit="7" topLeftCell="A8" activePane="bottomLeft" state="frozen"/>
      <selection activeCell="H26" sqref="H26"/>
      <selection pane="bottomLeft" activeCell="J27" sqref="J27"/>
    </sheetView>
  </sheetViews>
  <sheetFormatPr defaultRowHeight="12.75"/>
  <cols>
    <col min="1" max="1" width="46" customWidth="1"/>
    <col min="2" max="2" width="13.7109375" customWidth="1"/>
    <col min="3" max="3" width="3.7109375" customWidth="1"/>
    <col min="4" max="7" width="12.7109375" customWidth="1"/>
    <col min="8" max="8" width="10.140625" customWidth="1"/>
    <col min="9" max="9" width="3.85546875" customWidth="1"/>
    <col min="10" max="10" width="10.28515625" bestFit="1" customWidth="1"/>
    <col min="11" max="11" width="12.85546875" bestFit="1" customWidth="1"/>
    <col min="12" max="12" width="10.5703125" customWidth="1"/>
    <col min="17" max="17" width="9.140625" customWidth="1"/>
  </cols>
  <sheetData>
    <row r="1" spans="1:17" ht="20.25">
      <c r="A1" s="450" t="s">
        <v>164</v>
      </c>
      <c r="B1" s="450"/>
      <c r="C1" s="450"/>
      <c r="D1" s="450"/>
      <c r="E1" s="450"/>
      <c r="F1" s="450"/>
      <c r="G1" s="450"/>
      <c r="H1" s="450"/>
    </row>
    <row r="2" spans="1:17" ht="21" customHeight="1">
      <c r="A2" s="353"/>
    </row>
    <row r="3" spans="1:17" ht="18" customHeight="1">
      <c r="A3" s="25" t="s">
        <v>7</v>
      </c>
      <c r="F3" s="26" t="s">
        <v>256</v>
      </c>
      <c r="H3" s="27" t="s">
        <v>5</v>
      </c>
    </row>
    <row r="4" spans="1:17" ht="18">
      <c r="A4" s="5"/>
      <c r="F4" s="21"/>
      <c r="H4" s="22"/>
    </row>
    <row r="6" spans="1:17" ht="40.5" customHeight="1">
      <c r="A6" s="7" t="s">
        <v>159</v>
      </c>
      <c r="B6" s="9" t="s">
        <v>135</v>
      </c>
      <c r="D6" s="23" t="s">
        <v>136</v>
      </c>
      <c r="E6" s="23" t="s">
        <v>6</v>
      </c>
      <c r="F6" s="23" t="s">
        <v>77</v>
      </c>
      <c r="G6" s="23" t="s">
        <v>138</v>
      </c>
      <c r="H6" s="16" t="s">
        <v>137</v>
      </c>
    </row>
    <row r="7" spans="1:17" ht="13.5" thickBot="1">
      <c r="A7" s="14"/>
      <c r="B7" s="15" t="s">
        <v>148</v>
      </c>
      <c r="D7" s="15" t="s">
        <v>148</v>
      </c>
      <c r="E7" s="15" t="s">
        <v>148</v>
      </c>
      <c r="F7" s="15" t="s">
        <v>148</v>
      </c>
      <c r="G7" s="15" t="s">
        <v>148</v>
      </c>
      <c r="H7" s="19"/>
    </row>
    <row r="8" spans="1:17">
      <c r="A8" s="3"/>
      <c r="B8" s="3"/>
      <c r="D8" s="3"/>
      <c r="E8" s="3"/>
      <c r="F8" s="3"/>
      <c r="G8" s="3"/>
      <c r="H8" s="17"/>
    </row>
    <row r="9" spans="1:17">
      <c r="A9" s="8" t="s">
        <v>139</v>
      </c>
      <c r="B9" s="360"/>
      <c r="D9" s="3"/>
      <c r="E9" s="3"/>
      <c r="F9" s="3"/>
      <c r="G9" s="3"/>
      <c r="H9" s="17"/>
    </row>
    <row r="10" spans="1:17" ht="18" customHeight="1">
      <c r="A10" s="3" t="s">
        <v>131</v>
      </c>
      <c r="B10" s="358">
        <v>1346784</v>
      </c>
      <c r="C10" s="6"/>
      <c r="D10" s="35">
        <v>1169040</v>
      </c>
      <c r="E10" s="390"/>
      <c r="F10" s="391"/>
      <c r="G10" s="24">
        <v>0</v>
      </c>
      <c r="H10" s="107"/>
      <c r="J10" s="310"/>
    </row>
    <row r="11" spans="1:17">
      <c r="A11" s="3" t="s">
        <v>211</v>
      </c>
      <c r="B11" s="35">
        <v>0</v>
      </c>
      <c r="C11" s="6"/>
      <c r="D11" s="35">
        <v>0</v>
      </c>
      <c r="E11" s="390"/>
      <c r="F11" s="391"/>
      <c r="G11" s="24">
        <v>0</v>
      </c>
      <c r="H11" s="107"/>
      <c r="J11" s="34"/>
    </row>
    <row r="12" spans="1:17">
      <c r="A12" s="3" t="s">
        <v>132</v>
      </c>
      <c r="B12" s="35">
        <v>0</v>
      </c>
      <c r="C12" s="6"/>
      <c r="D12" s="35">
        <v>0</v>
      </c>
      <c r="E12" s="390"/>
      <c r="F12" s="391"/>
      <c r="G12" s="24">
        <v>0</v>
      </c>
      <c r="H12" s="107"/>
      <c r="J12" s="34"/>
    </row>
    <row r="13" spans="1:17">
      <c r="A13" s="3" t="s">
        <v>133</v>
      </c>
      <c r="B13" s="361"/>
      <c r="C13" s="6"/>
      <c r="D13" s="151"/>
      <c r="E13" s="390"/>
      <c r="F13" s="392"/>
      <c r="G13" s="24"/>
      <c r="H13" s="108"/>
      <c r="J13" s="34"/>
    </row>
    <row r="14" spans="1:17">
      <c r="A14" s="254" t="s">
        <v>205</v>
      </c>
      <c r="B14" s="359">
        <v>8201</v>
      </c>
      <c r="C14" s="308"/>
      <c r="D14" s="332">
        <v>0</v>
      </c>
      <c r="E14" s="393"/>
      <c r="F14" s="394"/>
      <c r="G14" s="431">
        <v>0</v>
      </c>
      <c r="H14" s="107"/>
      <c r="J14" s="34"/>
    </row>
    <row r="15" spans="1:17">
      <c r="A15" s="254" t="s">
        <v>134</v>
      </c>
      <c r="B15" s="358">
        <v>10976</v>
      </c>
      <c r="C15" s="6"/>
      <c r="D15" s="332">
        <v>190</v>
      </c>
      <c r="E15" s="393"/>
      <c r="F15" s="394"/>
      <c r="G15" s="431">
        <v>0</v>
      </c>
      <c r="H15" s="110"/>
      <c r="J15" s="385"/>
      <c r="K15" s="145"/>
      <c r="Q15" s="354"/>
    </row>
    <row r="16" spans="1:17" ht="16.5" customHeight="1">
      <c r="A16" s="86" t="s">
        <v>208</v>
      </c>
      <c r="B16" s="362">
        <v>1365961</v>
      </c>
      <c r="C16" s="6"/>
      <c r="D16" s="362">
        <v>1169230</v>
      </c>
      <c r="E16" s="395"/>
      <c r="F16" s="395"/>
      <c r="G16" s="362">
        <v>0</v>
      </c>
      <c r="H16" s="106"/>
      <c r="J16" s="311"/>
      <c r="K16" s="145"/>
      <c r="Q16" s="355"/>
    </row>
    <row r="17" spans="1:17">
      <c r="A17" s="3"/>
      <c r="B17" s="24"/>
      <c r="C17" s="6"/>
      <c r="D17" s="24"/>
      <c r="E17" s="24"/>
      <c r="F17" s="24"/>
      <c r="G17" s="24"/>
      <c r="H17" s="106"/>
    </row>
    <row r="18" spans="1:17">
      <c r="A18" s="8" t="s">
        <v>141</v>
      </c>
      <c r="B18" s="35"/>
      <c r="C18" s="6"/>
      <c r="D18" s="35"/>
      <c r="E18" s="35"/>
      <c r="F18" s="35"/>
      <c r="G18" s="24"/>
      <c r="H18" s="109"/>
    </row>
    <row r="19" spans="1:17" ht="18" customHeight="1">
      <c r="A19" s="3" t="s">
        <v>142</v>
      </c>
      <c r="B19" s="35">
        <v>15676</v>
      </c>
      <c r="C19" s="6"/>
      <c r="D19" s="332">
        <v>14269</v>
      </c>
      <c r="E19" s="393"/>
      <c r="F19" s="393"/>
      <c r="G19" s="24">
        <v>0</v>
      </c>
      <c r="H19" s="107"/>
      <c r="J19" s="356"/>
    </row>
    <row r="20" spans="1:17">
      <c r="A20" s="3" t="s">
        <v>144</v>
      </c>
      <c r="B20" s="35">
        <v>128703</v>
      </c>
      <c r="C20" s="6"/>
      <c r="D20" s="332">
        <v>122840</v>
      </c>
      <c r="E20" s="393"/>
      <c r="F20" s="393"/>
      <c r="G20" s="24">
        <v>0</v>
      </c>
      <c r="H20" s="107"/>
      <c r="J20" s="356"/>
      <c r="K20" s="101"/>
      <c r="L20" s="141"/>
      <c r="Q20" s="354"/>
    </row>
    <row r="21" spans="1:17">
      <c r="A21" s="3" t="s">
        <v>206</v>
      </c>
      <c r="B21" s="35">
        <v>81699</v>
      </c>
      <c r="C21" s="6"/>
      <c r="D21" s="332">
        <v>70720</v>
      </c>
      <c r="E21" s="393"/>
      <c r="F21" s="393"/>
      <c r="G21" s="24">
        <v>0</v>
      </c>
      <c r="H21" s="107"/>
      <c r="J21" s="356"/>
      <c r="K21" s="328"/>
    </row>
    <row r="22" spans="1:17">
      <c r="A22" s="3" t="s">
        <v>88</v>
      </c>
      <c r="B22" s="332">
        <v>6718</v>
      </c>
      <c r="C22" s="6"/>
      <c r="D22" s="332">
        <v>6718</v>
      </c>
      <c r="E22" s="393"/>
      <c r="F22" s="396"/>
      <c r="G22" s="24">
        <v>0</v>
      </c>
      <c r="H22" s="107"/>
      <c r="J22" s="356"/>
      <c r="N22" s="210"/>
    </row>
    <row r="23" spans="1:17">
      <c r="A23" s="3" t="s">
        <v>89</v>
      </c>
      <c r="B23" s="332">
        <v>583</v>
      </c>
      <c r="C23" s="331"/>
      <c r="D23" s="332">
        <v>583</v>
      </c>
      <c r="E23" s="393"/>
      <c r="F23" s="396"/>
      <c r="G23" s="24">
        <v>0</v>
      </c>
      <c r="H23" s="107"/>
      <c r="J23" s="357"/>
    </row>
    <row r="24" spans="1:17">
      <c r="A24" s="3" t="s">
        <v>143</v>
      </c>
      <c r="B24" s="35">
        <v>1770</v>
      </c>
      <c r="C24" s="6"/>
      <c r="D24" s="332">
        <v>1770</v>
      </c>
      <c r="E24" s="393"/>
      <c r="F24" s="396"/>
      <c r="G24" s="24">
        <v>0</v>
      </c>
      <c r="H24" s="107"/>
      <c r="J24" s="34"/>
      <c r="N24" s="326"/>
    </row>
    <row r="25" spans="1:17">
      <c r="A25" s="3" t="s">
        <v>145</v>
      </c>
      <c r="B25" s="35">
        <v>6521</v>
      </c>
      <c r="C25" s="6"/>
      <c r="D25" s="332">
        <v>0</v>
      </c>
      <c r="E25" s="393"/>
      <c r="F25" s="396"/>
      <c r="G25" s="24">
        <v>0</v>
      </c>
      <c r="H25" s="107"/>
      <c r="J25" s="33"/>
    </row>
    <row r="26" spans="1:17">
      <c r="A26" s="3" t="s">
        <v>146</v>
      </c>
      <c r="B26" s="35">
        <v>307060</v>
      </c>
      <c r="C26" s="6"/>
      <c r="D26" s="332">
        <v>274595</v>
      </c>
      <c r="E26" s="393"/>
      <c r="F26" s="396"/>
      <c r="G26" s="24">
        <v>0</v>
      </c>
      <c r="H26" s="107"/>
      <c r="J26" s="96"/>
      <c r="K26" s="115"/>
      <c r="L26" s="115"/>
    </row>
    <row r="27" spans="1:17">
      <c r="A27" s="324" t="s">
        <v>259</v>
      </c>
      <c r="B27" s="272">
        <v>5385</v>
      </c>
      <c r="C27" s="6"/>
      <c r="D27" s="272">
        <v>7097</v>
      </c>
      <c r="E27" s="390"/>
      <c r="F27" s="397"/>
      <c r="G27" s="24">
        <v>0</v>
      </c>
      <c r="H27" s="107"/>
      <c r="I27" s="148"/>
      <c r="J27" s="34"/>
      <c r="K27" s="34"/>
      <c r="L27" s="34"/>
    </row>
    <row r="28" spans="1:17" ht="16.5" customHeight="1">
      <c r="A28" s="86" t="s">
        <v>209</v>
      </c>
      <c r="B28" s="363">
        <v>554115</v>
      </c>
      <c r="C28" s="10"/>
      <c r="D28" s="363">
        <v>498592</v>
      </c>
      <c r="E28" s="398"/>
      <c r="F28" s="398"/>
      <c r="G28" s="363">
        <v>0</v>
      </c>
      <c r="H28" s="107"/>
      <c r="J28" s="377"/>
    </row>
    <row r="29" spans="1:17">
      <c r="A29" s="285"/>
      <c r="B29" s="24"/>
      <c r="C29" s="6"/>
      <c r="D29" s="10"/>
      <c r="E29" s="10"/>
      <c r="F29" s="10"/>
      <c r="G29" s="10"/>
      <c r="H29" s="110"/>
      <c r="J29" s="34"/>
    </row>
    <row r="30" spans="1:17" ht="13.5" thickBot="1">
      <c r="A30" s="8" t="s">
        <v>151</v>
      </c>
      <c r="B30" s="364">
        <v>811846</v>
      </c>
      <c r="C30" s="6"/>
      <c r="D30" s="13">
        <v>670638</v>
      </c>
      <c r="E30" s="399"/>
      <c r="F30" s="400"/>
      <c r="G30" s="13">
        <v>0</v>
      </c>
      <c r="H30" s="106"/>
      <c r="K30" s="146"/>
    </row>
    <row r="31" spans="1:17" ht="13.5" thickTop="1">
      <c r="A31" s="3"/>
      <c r="B31" s="24"/>
      <c r="C31" s="10"/>
      <c r="D31" s="10"/>
      <c r="E31" s="10"/>
      <c r="F31" s="10"/>
      <c r="G31" s="10"/>
      <c r="H31" s="17"/>
    </row>
    <row r="32" spans="1:17">
      <c r="A32" s="3" t="s">
        <v>149</v>
      </c>
      <c r="B32" s="35">
        <v>4445</v>
      </c>
      <c r="C32" s="24"/>
      <c r="D32" s="20"/>
      <c r="E32" s="20"/>
      <c r="F32" s="20"/>
      <c r="G32" s="24">
        <v>4445</v>
      </c>
      <c r="H32" s="17"/>
      <c r="J32" s="310"/>
    </row>
    <row r="33" spans="1:12">
      <c r="A33" s="3" t="s">
        <v>150</v>
      </c>
      <c r="B33" s="272">
        <v>-315162</v>
      </c>
      <c r="C33" s="6"/>
      <c r="D33" s="20"/>
      <c r="E33" s="20"/>
      <c r="F33" s="20"/>
      <c r="G33" s="370">
        <v>-315162</v>
      </c>
      <c r="H33" s="17"/>
      <c r="J33" s="34"/>
    </row>
    <row r="34" spans="1:12">
      <c r="A34" s="3" t="s">
        <v>207</v>
      </c>
      <c r="B34" s="272">
        <v>0</v>
      </c>
      <c r="C34" s="6"/>
      <c r="D34" s="20"/>
      <c r="E34" s="20"/>
      <c r="F34" s="20"/>
      <c r="G34" s="87">
        <v>0</v>
      </c>
      <c r="H34" s="17"/>
      <c r="J34" s="34"/>
    </row>
    <row r="35" spans="1:12" ht="13.5" thickBot="1">
      <c r="A35" s="8" t="s">
        <v>157</v>
      </c>
      <c r="B35" s="364">
        <v>501129</v>
      </c>
      <c r="C35" s="6"/>
      <c r="D35" s="137"/>
      <c r="E35" s="137"/>
      <c r="F35" s="137"/>
      <c r="G35" s="137"/>
      <c r="H35" s="17"/>
      <c r="K35" s="120"/>
    </row>
    <row r="36" spans="1:12" ht="13.5" thickTop="1">
      <c r="A36" s="3"/>
      <c r="B36" s="24"/>
      <c r="C36" s="6"/>
      <c r="D36" s="10"/>
      <c r="E36" s="10"/>
      <c r="F36" s="10"/>
      <c r="G36" s="10"/>
      <c r="H36" s="17"/>
      <c r="J36" s="34"/>
      <c r="K36" s="146"/>
    </row>
    <row r="37" spans="1:12">
      <c r="A37" s="117" t="s">
        <v>153</v>
      </c>
      <c r="B37" s="24"/>
      <c r="C37" s="6"/>
      <c r="D37" s="20"/>
      <c r="E37" s="20"/>
      <c r="F37" s="20"/>
      <c r="H37" s="17"/>
      <c r="J37" s="34"/>
    </row>
    <row r="38" spans="1:12">
      <c r="A38" s="3" t="s">
        <v>87</v>
      </c>
      <c r="B38" s="35">
        <v>160198</v>
      </c>
      <c r="C38" s="6"/>
      <c r="D38" s="20"/>
      <c r="E38" s="20"/>
      <c r="F38" s="20"/>
      <c r="G38" s="370">
        <v>160198</v>
      </c>
      <c r="H38" s="17"/>
      <c r="J38" s="34"/>
      <c r="K38" s="210"/>
      <c r="L38" s="210"/>
    </row>
    <row r="39" spans="1:12">
      <c r="A39" s="3" t="s">
        <v>152</v>
      </c>
      <c r="B39" s="365">
        <v>-10235</v>
      </c>
      <c r="C39" s="6"/>
      <c r="D39" s="20"/>
      <c r="E39" s="20"/>
      <c r="F39" s="20"/>
      <c r="G39" s="370">
        <v>-10235</v>
      </c>
      <c r="H39" s="17"/>
      <c r="J39" s="34"/>
      <c r="K39" s="120"/>
    </row>
    <row r="40" spans="1:12">
      <c r="A40" s="3" t="s">
        <v>154</v>
      </c>
      <c r="B40" s="366">
        <v>0</v>
      </c>
      <c r="C40" s="6"/>
      <c r="D40" s="20"/>
      <c r="E40" s="20"/>
      <c r="F40" s="20"/>
      <c r="G40" s="87">
        <v>0</v>
      </c>
      <c r="H40" s="17"/>
      <c r="J40" s="34"/>
    </row>
    <row r="41" spans="1:12">
      <c r="A41" s="3"/>
      <c r="B41" s="367">
        <v>149963</v>
      </c>
      <c r="C41" s="6"/>
      <c r="D41" s="20"/>
      <c r="E41" s="20"/>
      <c r="F41" s="20"/>
      <c r="G41" s="118">
        <v>149963</v>
      </c>
      <c r="H41" s="17"/>
      <c r="J41" s="34"/>
      <c r="K41" s="316"/>
      <c r="L41" s="316"/>
    </row>
    <row r="42" spans="1:12">
      <c r="A42" s="3"/>
      <c r="B42" s="24"/>
      <c r="C42" s="6"/>
      <c r="D42" s="24"/>
      <c r="E42" s="24"/>
      <c r="F42" s="24"/>
      <c r="G42" s="10"/>
      <c r="H42" s="17"/>
      <c r="J42" s="210"/>
      <c r="K42" s="146"/>
      <c r="L42" s="146"/>
    </row>
    <row r="43" spans="1:12" ht="13.5" thickBot="1">
      <c r="A43" s="8" t="s">
        <v>158</v>
      </c>
      <c r="B43" s="368">
        <v>351166</v>
      </c>
      <c r="D43" s="138"/>
      <c r="E43" s="138"/>
      <c r="F43" s="138"/>
      <c r="G43" s="138"/>
      <c r="H43" s="17"/>
    </row>
    <row r="44" spans="1:12">
      <c r="A44" s="3"/>
      <c r="B44" s="360"/>
      <c r="D44" s="3"/>
      <c r="E44" s="3"/>
      <c r="F44" s="3"/>
      <c r="G44" s="3"/>
      <c r="H44" s="17"/>
      <c r="J44" s="210"/>
      <c r="K44" s="120"/>
      <c r="L44" s="120"/>
    </row>
    <row r="45" spans="1:12">
      <c r="A45" s="3" t="s">
        <v>155</v>
      </c>
      <c r="B45" s="332">
        <v>361166</v>
      </c>
      <c r="D45" s="20"/>
      <c r="E45" s="20"/>
      <c r="F45" s="20"/>
      <c r="G45" s="24">
        <v>361166</v>
      </c>
      <c r="H45" s="139"/>
      <c r="J45" s="34"/>
      <c r="K45" s="120"/>
      <c r="L45" s="120"/>
    </row>
    <row r="46" spans="1:12">
      <c r="A46" s="3" t="s">
        <v>1</v>
      </c>
      <c r="B46" s="312">
        <v>5491</v>
      </c>
      <c r="D46" s="3"/>
      <c r="E46" s="3"/>
      <c r="F46" s="3"/>
      <c r="G46" s="370">
        <v>5491</v>
      </c>
      <c r="H46" s="17"/>
      <c r="J46" s="147"/>
      <c r="K46" s="120"/>
      <c r="L46" s="120"/>
    </row>
    <row r="47" spans="1:12" ht="13.5" thickBot="1">
      <c r="A47" s="8" t="s">
        <v>156</v>
      </c>
      <c r="B47" s="369">
        <v>-4509</v>
      </c>
      <c r="D47" s="137"/>
      <c r="E47" s="137"/>
      <c r="F47" s="137"/>
      <c r="G47" s="137"/>
      <c r="H47" s="17"/>
      <c r="J47" s="210"/>
      <c r="K47" s="120"/>
      <c r="L47" s="120"/>
    </row>
    <row r="48" spans="1:12" ht="13.5" thickTop="1">
      <c r="A48" s="4"/>
      <c r="B48" s="4"/>
      <c r="D48" s="4"/>
      <c r="E48" s="4"/>
      <c r="F48" s="4"/>
      <c r="G48" s="4"/>
      <c r="H48" s="18"/>
      <c r="J48" s="210"/>
      <c r="K48" s="120"/>
      <c r="L48" s="120"/>
    </row>
    <row r="49" spans="1:12">
      <c r="B49" s="146"/>
      <c r="J49" s="210"/>
      <c r="K49" s="120"/>
      <c r="L49" s="120"/>
    </row>
    <row r="50" spans="1:12">
      <c r="A50" s="52" t="s">
        <v>195</v>
      </c>
      <c r="B50" s="146"/>
      <c r="K50" s="120"/>
      <c r="L50" s="120"/>
    </row>
    <row r="51" spans="1:12" ht="16.5" customHeight="1">
      <c r="A51" s="144" t="s">
        <v>0</v>
      </c>
      <c r="J51" s="210"/>
      <c r="K51" s="120"/>
      <c r="L51" s="120"/>
    </row>
    <row r="52" spans="1:12">
      <c r="K52" s="315"/>
      <c r="L52" s="315"/>
    </row>
    <row r="53" spans="1:12">
      <c r="K53" s="120"/>
      <c r="L53" s="120"/>
    </row>
    <row r="55" spans="1:12">
      <c r="A55" s="28"/>
      <c r="B55" s="101"/>
    </row>
    <row r="56" spans="1:12">
      <c r="A56" s="29"/>
    </row>
    <row r="57" spans="1:12">
      <c r="A57" s="32"/>
    </row>
    <row r="58" spans="1:12">
      <c r="A58" s="32"/>
    </row>
    <row r="59" spans="1:12">
      <c r="A59" s="32"/>
      <c r="B59" s="142"/>
    </row>
    <row r="60" spans="1:12">
      <c r="A60" s="32"/>
      <c r="B60" s="140"/>
    </row>
    <row r="61" spans="1:12">
      <c r="A61" s="32"/>
      <c r="B61" s="140"/>
    </row>
    <row r="62" spans="1:12">
      <c r="A62" s="32"/>
      <c r="B62" s="141"/>
      <c r="D62" s="140"/>
      <c r="E62" s="140"/>
    </row>
    <row r="63" spans="1:12">
      <c r="B63" s="140"/>
      <c r="D63" s="140"/>
      <c r="E63" s="140"/>
    </row>
    <row r="65" spans="2:2">
      <c r="B65" s="140"/>
    </row>
    <row r="66" spans="2:2">
      <c r="B66" s="140"/>
    </row>
    <row r="67" spans="2:2">
      <c r="B67" s="140"/>
    </row>
    <row r="72" spans="2:2">
      <c r="B72" s="141"/>
    </row>
    <row r="75" spans="2:2">
      <c r="B75" s="143"/>
    </row>
    <row r="83" spans="2:2">
      <c r="B83" s="141"/>
    </row>
    <row r="84" spans="2:2">
      <c r="B84" s="141"/>
    </row>
    <row r="86" spans="2:2">
      <c r="B86" s="140"/>
    </row>
  </sheetData>
  <mergeCells count="1">
    <mergeCell ref="A1:H1"/>
  </mergeCells>
  <phoneticPr fontId="0" type="noConversion"/>
  <pageMargins left="0.19" right="0.16" top="0.67" bottom="0.7" header="0.5" footer="0.5"/>
  <pageSetup paperSize="9" scale="83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9"/>
  <dimension ref="A1:F25"/>
  <sheetViews>
    <sheetView zoomScaleNormal="100" workbookViewId="0">
      <selection activeCell="J27" sqref="J27"/>
    </sheetView>
  </sheetViews>
  <sheetFormatPr defaultRowHeight="12.75"/>
  <cols>
    <col min="1" max="1" width="26.5703125" customWidth="1"/>
    <col min="2" max="2" width="39.42578125" customWidth="1"/>
    <col min="3" max="3" width="19" customWidth="1"/>
    <col min="4" max="4" width="9.28515625" customWidth="1"/>
    <col min="5" max="5" width="6.28515625" customWidth="1"/>
    <col min="6" max="6" width="10.28515625" bestFit="1" customWidth="1"/>
    <col min="7" max="7" width="9.7109375" bestFit="1" customWidth="1"/>
    <col min="8" max="8" width="9.7109375" customWidth="1"/>
  </cols>
  <sheetData>
    <row r="1" spans="1:6" ht="18">
      <c r="A1" s="451" t="s">
        <v>47</v>
      </c>
      <c r="B1" s="451"/>
      <c r="C1" s="451"/>
      <c r="D1" s="451"/>
      <c r="E1" s="50"/>
    </row>
    <row r="2" spans="1:6">
      <c r="A2" s="50"/>
      <c r="B2" s="50"/>
      <c r="C2" s="50"/>
      <c r="D2" s="50"/>
      <c r="E2" s="50"/>
    </row>
    <row r="4" spans="1:6" ht="15.75">
      <c r="A4" s="51" t="s">
        <v>174</v>
      </c>
      <c r="B4" s="77" t="s">
        <v>256</v>
      </c>
      <c r="C4" s="27" t="s">
        <v>48</v>
      </c>
    </row>
    <row r="6" spans="1:6">
      <c r="A6" s="193" t="s">
        <v>49</v>
      </c>
      <c r="B6" s="194" t="s">
        <v>50</v>
      </c>
      <c r="C6" s="195" t="s">
        <v>51</v>
      </c>
      <c r="D6" s="261"/>
    </row>
    <row r="7" spans="1:6">
      <c r="A7" s="190"/>
      <c r="B7" s="191"/>
      <c r="C7" s="266"/>
      <c r="D7" s="262"/>
    </row>
    <row r="8" spans="1:6">
      <c r="A8" s="173"/>
      <c r="B8" s="174"/>
      <c r="C8" s="267"/>
      <c r="D8" s="241"/>
    </row>
    <row r="9" spans="1:6" ht="25.5">
      <c r="A9" s="203" t="s">
        <v>52</v>
      </c>
      <c r="B9" s="202" t="s">
        <v>61</v>
      </c>
      <c r="C9" s="333">
        <v>106.8</v>
      </c>
      <c r="D9" s="181"/>
      <c r="F9" s="120"/>
    </row>
    <row r="10" spans="1:6">
      <c r="A10" s="203" t="s">
        <v>53</v>
      </c>
      <c r="B10" s="203" t="s">
        <v>62</v>
      </c>
      <c r="C10" s="333">
        <v>108.2</v>
      </c>
      <c r="D10" s="181"/>
    </row>
    <row r="11" spans="1:6">
      <c r="A11" s="203" t="s">
        <v>54</v>
      </c>
      <c r="B11" s="203" t="s">
        <v>63</v>
      </c>
      <c r="C11" s="334">
        <v>1.3100000000000001E-2</v>
      </c>
      <c r="D11" s="335"/>
    </row>
    <row r="12" spans="1:6">
      <c r="A12" s="203" t="s">
        <v>55</v>
      </c>
      <c r="B12" s="203" t="s">
        <v>63</v>
      </c>
      <c r="C12" s="334">
        <v>-3.0242514252015101E-2</v>
      </c>
      <c r="D12" s="181"/>
    </row>
    <row r="13" spans="1:6">
      <c r="A13" s="203" t="s">
        <v>56</v>
      </c>
      <c r="B13" s="203" t="s">
        <v>64</v>
      </c>
      <c r="C13" s="374">
        <v>976132.17729068222</v>
      </c>
      <c r="D13" s="181"/>
    </row>
    <row r="14" spans="1:6">
      <c r="A14" s="203" t="s">
        <v>57</v>
      </c>
      <c r="B14" s="203" t="s">
        <v>64</v>
      </c>
      <c r="C14" s="231">
        <f>C13*(1+C11)*(1-C12)</f>
        <v>1018826.9211525689</v>
      </c>
      <c r="D14" s="181"/>
    </row>
    <row r="15" spans="1:6">
      <c r="A15" s="203" t="s">
        <v>58</v>
      </c>
      <c r="B15" s="203" t="s">
        <v>65</v>
      </c>
      <c r="C15" s="374">
        <v>20955.607</v>
      </c>
      <c r="D15" s="181"/>
      <c r="F15" s="33"/>
    </row>
    <row r="16" spans="1:6" hidden="1">
      <c r="A16" s="203" t="s">
        <v>59</v>
      </c>
      <c r="B16" s="203" t="s">
        <v>65</v>
      </c>
      <c r="C16" s="268" t="s">
        <v>110</v>
      </c>
      <c r="D16" s="181"/>
      <c r="F16" s="96" t="s">
        <v>213</v>
      </c>
    </row>
    <row r="17" spans="1:6">
      <c r="A17" s="217" t="s">
        <v>60</v>
      </c>
      <c r="B17" s="203" t="s">
        <v>64</v>
      </c>
      <c r="C17" s="231">
        <f>C14+C15</f>
        <v>1039782.5281525688</v>
      </c>
      <c r="D17" s="227"/>
      <c r="F17" s="34"/>
    </row>
    <row r="18" spans="1:6">
      <c r="A18" s="218"/>
      <c r="B18" s="167"/>
      <c r="C18" s="167"/>
      <c r="D18" s="181"/>
    </row>
    <row r="19" spans="1:6">
      <c r="A19" s="159"/>
      <c r="B19" s="182"/>
      <c r="C19" s="182"/>
      <c r="D19" s="182"/>
    </row>
    <row r="20" spans="1:6" s="39" customFormat="1">
      <c r="A20" s="204"/>
      <c r="B20" s="204"/>
      <c r="C20" s="204"/>
      <c r="D20" s="204"/>
    </row>
    <row r="21" spans="1:6">
      <c r="A21" s="39"/>
    </row>
    <row r="22" spans="1:6">
      <c r="A22" s="39"/>
    </row>
    <row r="24" spans="1:6">
      <c r="A24" s="28"/>
    </row>
    <row r="25" spans="1:6">
      <c r="A25" s="29"/>
    </row>
  </sheetData>
  <mergeCells count="1">
    <mergeCell ref="A1:D1"/>
  </mergeCells>
  <phoneticPr fontId="39" type="noConversion"/>
  <pageMargins left="0.75" right="0.75" top="1" bottom="1" header="0.5" footer="0.5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4">
    <pageSetUpPr fitToPage="1"/>
  </sheetPr>
  <dimension ref="A1:R91"/>
  <sheetViews>
    <sheetView zoomScaleNormal="100" workbookViewId="0">
      <selection activeCell="J27" sqref="J27"/>
    </sheetView>
  </sheetViews>
  <sheetFormatPr defaultRowHeight="12.75"/>
  <cols>
    <col min="1" max="1" width="32.28515625" customWidth="1"/>
    <col min="2" max="2" width="4.5703125" customWidth="1"/>
    <col min="3" max="8" width="14.42578125" customWidth="1"/>
    <col min="9" max="9" width="12.28515625" customWidth="1"/>
    <col min="13" max="13" width="9.42578125" bestFit="1" customWidth="1"/>
    <col min="14" max="14" width="9.28515625" bestFit="1" customWidth="1"/>
  </cols>
  <sheetData>
    <row r="1" spans="1:18" ht="18">
      <c r="A1" s="451" t="s">
        <v>245</v>
      </c>
      <c r="B1" s="451"/>
      <c r="C1" s="451"/>
      <c r="D1" s="451"/>
      <c r="E1" s="451"/>
      <c r="F1" s="451"/>
      <c r="G1" s="451"/>
      <c r="H1" s="451"/>
      <c r="I1" s="451"/>
      <c r="J1" s="451"/>
      <c r="K1" s="149"/>
      <c r="L1" s="149"/>
      <c r="M1" s="149"/>
      <c r="N1" s="149"/>
      <c r="O1" s="325"/>
      <c r="P1" s="325"/>
      <c r="Q1" s="325"/>
      <c r="R1" s="325"/>
    </row>
    <row r="2" spans="1:18" ht="12" customHeight="1">
      <c r="A2" s="341"/>
      <c r="B2" s="341"/>
      <c r="C2" s="341"/>
      <c r="D2" s="341"/>
      <c r="E2" s="341"/>
      <c r="F2" s="341"/>
      <c r="G2" s="341"/>
      <c r="H2" s="341"/>
      <c r="I2" s="341"/>
      <c r="J2" s="341"/>
      <c r="K2" s="341"/>
      <c r="L2" s="341"/>
      <c r="M2" s="341"/>
      <c r="N2" s="341"/>
      <c r="O2" s="325"/>
      <c r="P2" s="325"/>
      <c r="Q2" s="325"/>
      <c r="R2" s="325"/>
    </row>
    <row r="3" spans="1:18" ht="18" customHeight="1">
      <c r="A3" s="491" t="s">
        <v>129</v>
      </c>
      <c r="B3" s="491"/>
      <c r="C3" s="491"/>
      <c r="D3" s="491"/>
      <c r="E3" s="491"/>
      <c r="F3" s="491"/>
      <c r="G3" s="491"/>
      <c r="H3" s="491"/>
      <c r="I3" s="491"/>
      <c r="J3" s="491"/>
      <c r="K3" s="491"/>
      <c r="L3" s="491"/>
      <c r="M3" s="491"/>
      <c r="N3" s="491"/>
      <c r="O3" s="325"/>
      <c r="P3" s="325"/>
      <c r="Q3" s="325"/>
      <c r="R3" s="325"/>
    </row>
    <row r="4" spans="1:18">
      <c r="A4" s="325"/>
      <c r="B4" s="325"/>
      <c r="C4" s="325"/>
      <c r="D4" s="325"/>
      <c r="E4" s="325"/>
      <c r="F4" s="325"/>
      <c r="G4" s="325"/>
      <c r="H4" s="325"/>
      <c r="I4" s="325"/>
      <c r="J4" s="325"/>
      <c r="K4" s="325"/>
      <c r="L4" s="325"/>
      <c r="M4" s="325"/>
      <c r="N4" s="325"/>
      <c r="O4" s="325"/>
      <c r="P4" s="325"/>
      <c r="Q4" s="325"/>
      <c r="R4" s="325"/>
    </row>
    <row r="5" spans="1:18" ht="15.75">
      <c r="A5" s="51" t="s">
        <v>174</v>
      </c>
      <c r="B5" s="325"/>
      <c r="C5" s="77" t="s">
        <v>256</v>
      </c>
      <c r="D5" s="325"/>
      <c r="E5" s="325"/>
      <c r="F5" s="325"/>
      <c r="G5" s="325"/>
      <c r="H5" s="325"/>
      <c r="I5" s="325"/>
      <c r="J5" s="27"/>
      <c r="K5" s="325"/>
      <c r="L5" s="325"/>
      <c r="M5" s="325"/>
      <c r="O5" s="325"/>
      <c r="P5" s="325"/>
      <c r="Q5" s="325"/>
      <c r="R5" s="325"/>
    </row>
    <row r="6" spans="1:18">
      <c r="A6" s="51"/>
      <c r="B6" s="325"/>
      <c r="C6" s="325"/>
      <c r="D6" s="325"/>
      <c r="E6" s="325"/>
      <c r="F6" s="325"/>
      <c r="G6" s="325"/>
      <c r="H6" s="27"/>
      <c r="I6" s="325"/>
      <c r="J6" s="325"/>
      <c r="K6" s="325"/>
      <c r="L6" s="325"/>
      <c r="M6" s="325"/>
      <c r="N6" s="325"/>
      <c r="O6" s="325"/>
      <c r="P6" s="325"/>
      <c r="Q6" s="325"/>
      <c r="R6" s="325"/>
    </row>
    <row r="7" spans="1:18" ht="19.5" customHeight="1">
      <c r="A7" s="489" t="s">
        <v>239</v>
      </c>
      <c r="B7" s="489"/>
      <c r="C7" s="489"/>
      <c r="D7" s="489"/>
      <c r="E7" s="489"/>
      <c r="F7" s="489"/>
      <c r="G7" s="489"/>
      <c r="H7" s="490"/>
    </row>
    <row r="8" spans="1:18" ht="18.75" customHeight="1">
      <c r="A8" s="349" t="s">
        <v>74</v>
      </c>
      <c r="C8" s="346" t="s">
        <v>243</v>
      </c>
      <c r="D8" s="346" t="s">
        <v>66</v>
      </c>
      <c r="E8" s="346" t="s">
        <v>67</v>
      </c>
      <c r="F8" s="346" t="s">
        <v>68</v>
      </c>
      <c r="G8" s="346" t="s">
        <v>69</v>
      </c>
      <c r="H8" s="346" t="s">
        <v>70</v>
      </c>
    </row>
    <row r="9" spans="1:18">
      <c r="A9" s="347" t="s">
        <v>225</v>
      </c>
      <c r="C9" s="343">
        <v>257.88940237599473</v>
      </c>
      <c r="D9" s="343">
        <v>189.62354685832682</v>
      </c>
      <c r="E9" s="343">
        <v>88.876447150000018</v>
      </c>
      <c r="F9" s="343">
        <v>1.22776163</v>
      </c>
      <c r="G9" s="343">
        <v>2.2164924400000001</v>
      </c>
      <c r="H9" s="343">
        <v>1.2537994099999998</v>
      </c>
      <c r="L9" s="387"/>
      <c r="M9" s="388"/>
    </row>
    <row r="10" spans="1:18">
      <c r="A10" s="307" t="s">
        <v>226</v>
      </c>
      <c r="C10" s="342">
        <v>0.33808069000000002</v>
      </c>
      <c r="D10" s="342">
        <v>0.49117898000000004</v>
      </c>
      <c r="E10" s="342">
        <v>0</v>
      </c>
      <c r="F10" s="342">
        <v>2.0685300000000003E-3</v>
      </c>
      <c r="G10" s="342">
        <v>0</v>
      </c>
      <c r="H10" s="342">
        <v>-1.8636179999999999E-2</v>
      </c>
      <c r="L10" s="387"/>
      <c r="M10" s="388"/>
    </row>
    <row r="11" spans="1:18">
      <c r="A11" s="307" t="s">
        <v>227</v>
      </c>
      <c r="C11" s="342">
        <v>0</v>
      </c>
      <c r="D11" s="342">
        <v>0</v>
      </c>
      <c r="E11" s="342">
        <v>0.80252592999999994</v>
      </c>
      <c r="F11" s="342">
        <v>9.9719629100000056</v>
      </c>
      <c r="G11" s="342">
        <v>22.59590914000001</v>
      </c>
      <c r="H11" s="342">
        <v>42.776327549999998</v>
      </c>
      <c r="L11" s="387"/>
      <c r="M11" s="388"/>
    </row>
    <row r="12" spans="1:18">
      <c r="A12" s="307" t="s">
        <v>228</v>
      </c>
      <c r="C12" s="342">
        <v>219.23583404840895</v>
      </c>
      <c r="D12" s="342">
        <v>140.00429812002082</v>
      </c>
      <c r="E12" s="342">
        <v>107.45690737999999</v>
      </c>
      <c r="F12" s="342">
        <v>47.017625890000005</v>
      </c>
      <c r="G12" s="342">
        <v>28.192828419999998</v>
      </c>
      <c r="H12" s="342">
        <v>51.438216849999996</v>
      </c>
      <c r="L12" s="387"/>
      <c r="M12" s="388"/>
    </row>
    <row r="13" spans="1:18">
      <c r="A13" s="307" t="s">
        <v>229</v>
      </c>
      <c r="C13" s="342">
        <v>86.590639135235435</v>
      </c>
      <c r="D13" s="342">
        <v>57.896780669603487</v>
      </c>
      <c r="E13" s="342">
        <v>78.51746048000004</v>
      </c>
      <c r="F13" s="342">
        <v>67.975529359999967</v>
      </c>
      <c r="G13" s="342">
        <v>44.944404939999991</v>
      </c>
      <c r="H13" s="342">
        <v>36.289433499999994</v>
      </c>
      <c r="L13" s="387"/>
      <c r="M13" s="388"/>
    </row>
    <row r="14" spans="1:18">
      <c r="A14" s="307" t="s">
        <v>230</v>
      </c>
      <c r="C14" s="342">
        <v>14.946708438410795</v>
      </c>
      <c r="D14" s="342">
        <v>12.687535410296434</v>
      </c>
      <c r="E14" s="342">
        <v>13.794095119999996</v>
      </c>
      <c r="F14" s="342">
        <v>7.8060605400000007</v>
      </c>
      <c r="G14" s="342">
        <v>3.1328164800000011</v>
      </c>
      <c r="H14" s="342">
        <v>2.12135373</v>
      </c>
      <c r="L14" s="387"/>
      <c r="M14" s="388"/>
    </row>
    <row r="15" spans="1:18">
      <c r="A15" s="307" t="s">
        <v>231</v>
      </c>
      <c r="C15" s="342">
        <v>0</v>
      </c>
      <c r="D15" s="342">
        <v>0</v>
      </c>
      <c r="E15" s="342">
        <v>0</v>
      </c>
      <c r="F15" s="342">
        <v>0</v>
      </c>
      <c r="G15" s="342">
        <v>0</v>
      </c>
      <c r="H15" s="342">
        <v>0</v>
      </c>
      <c r="L15" s="387"/>
      <c r="M15" s="388"/>
    </row>
    <row r="16" spans="1:18">
      <c r="A16" s="307" t="s">
        <v>232</v>
      </c>
      <c r="C16" s="342">
        <v>1.90009965</v>
      </c>
      <c r="D16" s="342">
        <v>6.7208595200000003</v>
      </c>
      <c r="E16" s="342">
        <v>7.2464154200000008</v>
      </c>
      <c r="F16" s="342">
        <v>2.36560952</v>
      </c>
      <c r="G16" s="342">
        <v>0.80512729000000005</v>
      </c>
      <c r="H16" s="342">
        <v>0.17660683999999999</v>
      </c>
      <c r="L16" s="387"/>
      <c r="M16" s="388"/>
    </row>
    <row r="17" spans="1:13">
      <c r="A17" s="307" t="s">
        <v>75</v>
      </c>
      <c r="C17" s="342">
        <v>5.0191430070841037</v>
      </c>
      <c r="D17" s="342">
        <v>3.6085436943344034</v>
      </c>
      <c r="E17" s="342">
        <v>2.8922285900000002</v>
      </c>
      <c r="F17" s="342">
        <v>2.0049881699999998</v>
      </c>
      <c r="G17" s="342">
        <v>0.6322630499999996</v>
      </c>
      <c r="H17" s="342">
        <v>0.10205442000000005</v>
      </c>
      <c r="L17" s="387"/>
      <c r="M17" s="388"/>
    </row>
    <row r="18" spans="1:13">
      <c r="A18" s="307" t="s">
        <v>71</v>
      </c>
      <c r="C18" s="342">
        <v>10.069299007905498</v>
      </c>
      <c r="D18" s="342">
        <v>9.8960788567080336</v>
      </c>
      <c r="E18" s="342">
        <v>7.9751567999999997</v>
      </c>
      <c r="F18" s="342">
        <v>4.69821767</v>
      </c>
      <c r="G18" s="342">
        <v>1.5422239100000001</v>
      </c>
      <c r="H18" s="342">
        <v>5.9025083</v>
      </c>
      <c r="L18" s="387"/>
      <c r="M18" s="388"/>
    </row>
    <row r="19" spans="1:13">
      <c r="A19" s="307" t="s">
        <v>233</v>
      </c>
      <c r="C19" s="342">
        <v>8.8717919699999985</v>
      </c>
      <c r="D19" s="342">
        <v>14.36328728</v>
      </c>
      <c r="E19" s="342">
        <v>0.24464369</v>
      </c>
      <c r="F19" s="342">
        <v>2.6101142399999997</v>
      </c>
      <c r="G19" s="342">
        <v>6.6218756500000007</v>
      </c>
      <c r="H19" s="342">
        <v>1.2510876499999999</v>
      </c>
      <c r="L19" s="387"/>
      <c r="M19" s="388"/>
    </row>
    <row r="20" spans="1:13">
      <c r="A20" s="307" t="s">
        <v>234</v>
      </c>
      <c r="C20" s="342">
        <v>16.522571470000003</v>
      </c>
      <c r="D20" s="342">
        <v>8.2601567199999995</v>
      </c>
      <c r="E20" s="342">
        <v>5.4725829300000006</v>
      </c>
      <c r="F20" s="342">
        <v>9.722111270000001</v>
      </c>
      <c r="G20" s="342">
        <v>18.411423419999998</v>
      </c>
      <c r="H20" s="342">
        <v>22.946790380000007</v>
      </c>
      <c r="L20" s="387"/>
      <c r="M20" s="388"/>
    </row>
    <row r="21" spans="1:13">
      <c r="A21" s="307" t="s">
        <v>235</v>
      </c>
      <c r="C21" s="342">
        <v>0</v>
      </c>
      <c r="D21" s="342">
        <v>8.7418999999999986E-3</v>
      </c>
      <c r="E21" s="342">
        <v>0</v>
      </c>
      <c r="F21" s="342">
        <v>0</v>
      </c>
      <c r="G21" s="342">
        <v>1.1679000000000001E-3</v>
      </c>
      <c r="H21" s="342">
        <v>0</v>
      </c>
      <c r="L21" s="387"/>
      <c r="M21" s="388"/>
    </row>
    <row r="22" spans="1:13">
      <c r="A22" s="307" t="s">
        <v>236</v>
      </c>
      <c r="C22" s="342">
        <v>0</v>
      </c>
      <c r="D22" s="342">
        <v>2.3904999999999998E-3</v>
      </c>
      <c r="E22" s="342">
        <v>5.7172600000000001E-3</v>
      </c>
      <c r="F22" s="342">
        <v>0</v>
      </c>
      <c r="G22" s="342">
        <v>0</v>
      </c>
      <c r="H22" s="342">
        <v>0</v>
      </c>
      <c r="L22" s="387"/>
      <c r="M22" s="388"/>
    </row>
    <row r="23" spans="1:13" ht="12.75" customHeight="1">
      <c r="A23" s="307" t="s">
        <v>237</v>
      </c>
      <c r="C23" s="342">
        <v>5.4028531200000005</v>
      </c>
      <c r="D23" s="342">
        <v>2.3762994800000001</v>
      </c>
      <c r="E23" s="342">
        <v>2.4453921600000004</v>
      </c>
      <c r="F23" s="342">
        <v>2.7184034599999998</v>
      </c>
      <c r="G23" s="342">
        <v>1.86259029</v>
      </c>
      <c r="H23" s="342">
        <v>1.2526209799999999</v>
      </c>
      <c r="I23" s="492" t="s">
        <v>244</v>
      </c>
      <c r="J23" s="493" t="s">
        <v>213</v>
      </c>
      <c r="L23" s="387"/>
      <c r="M23" s="388"/>
    </row>
    <row r="24" spans="1:13">
      <c r="A24" s="307" t="s">
        <v>238</v>
      </c>
      <c r="C24" s="342">
        <v>1.6481004500000003</v>
      </c>
      <c r="D24" s="342">
        <v>0.84031508999999993</v>
      </c>
      <c r="E24" s="342">
        <v>0.97605911000000001</v>
      </c>
      <c r="F24" s="342">
        <v>1.16234003</v>
      </c>
      <c r="G24" s="342">
        <v>1.5633181899999999</v>
      </c>
      <c r="H24" s="342">
        <v>1.4813183600000002</v>
      </c>
      <c r="I24" s="492"/>
      <c r="J24" s="493"/>
      <c r="L24" s="387"/>
      <c r="M24" s="388"/>
    </row>
    <row r="25" spans="1:13">
      <c r="A25" s="307" t="s">
        <v>112</v>
      </c>
      <c r="C25" s="344">
        <v>5.0743000000000003E-2</v>
      </c>
      <c r="D25" s="344">
        <v>-1.6138E-2</v>
      </c>
      <c r="E25" s="344">
        <v>8.7000000000000001E-5</v>
      </c>
      <c r="F25" s="344">
        <v>0</v>
      </c>
      <c r="G25" s="344">
        <v>0</v>
      </c>
      <c r="H25" s="344">
        <v>0</v>
      </c>
      <c r="I25" s="492"/>
      <c r="J25" s="493"/>
      <c r="L25" s="33"/>
    </row>
    <row r="26" spans="1:13" ht="19.5" customHeight="1">
      <c r="A26" s="348" t="s">
        <v>76</v>
      </c>
      <c r="B26" s="327"/>
      <c r="C26" s="345">
        <v>628.48526636303961</v>
      </c>
      <c r="D26" s="345">
        <v>446.7638750792899</v>
      </c>
      <c r="E26" s="345">
        <v>316.70571901999995</v>
      </c>
      <c r="F26" s="345">
        <v>159.28279321999995</v>
      </c>
      <c r="G26" s="345">
        <v>132.52244112000002</v>
      </c>
      <c r="H26" s="386">
        <v>166.97348181000001</v>
      </c>
      <c r="I26" s="350">
        <f>SUM(D26:H26)</f>
        <v>1222.2483102492899</v>
      </c>
      <c r="J26" s="350">
        <f>SUM(C26:H26)</f>
        <v>1850.7335766123297</v>
      </c>
      <c r="L26" s="389"/>
    </row>
    <row r="28" spans="1:13" ht="19.5" customHeight="1">
      <c r="A28" s="489" t="s">
        <v>240</v>
      </c>
      <c r="B28" s="489"/>
      <c r="C28" s="489"/>
      <c r="D28" s="489"/>
      <c r="E28" s="489"/>
      <c r="F28" s="489"/>
      <c r="G28" s="489"/>
      <c r="H28" s="490"/>
    </row>
    <row r="29" spans="1:13" s="325" customFormat="1" ht="18.75" customHeight="1">
      <c r="A29" s="349" t="s">
        <v>74</v>
      </c>
      <c r="C29" s="346" t="s">
        <v>243</v>
      </c>
      <c r="D29" s="346" t="s">
        <v>66</v>
      </c>
      <c r="E29" s="346" t="s">
        <v>67</v>
      </c>
      <c r="F29" s="346" t="s">
        <v>68</v>
      </c>
      <c r="G29" s="346" t="s">
        <v>69</v>
      </c>
      <c r="H29" s="346" t="s">
        <v>70</v>
      </c>
    </row>
    <row r="30" spans="1:13">
      <c r="A30" s="347" t="s">
        <v>225</v>
      </c>
      <c r="B30" s="325"/>
      <c r="C30" s="343">
        <v>7.6596904299999995</v>
      </c>
      <c r="D30" s="343">
        <v>0</v>
      </c>
      <c r="E30" s="343">
        <v>0</v>
      </c>
      <c r="F30" s="343">
        <v>0</v>
      </c>
      <c r="G30" s="343">
        <v>0.27153448000000002</v>
      </c>
      <c r="H30" s="342">
        <v>0</v>
      </c>
    </row>
    <row r="31" spans="1:13">
      <c r="A31" s="307" t="s">
        <v>226</v>
      </c>
      <c r="B31" s="325"/>
      <c r="C31" s="342">
        <v>0</v>
      </c>
      <c r="D31" s="342">
        <v>0</v>
      </c>
      <c r="E31" s="342">
        <v>0</v>
      </c>
      <c r="F31" s="342">
        <v>0</v>
      </c>
      <c r="G31" s="342">
        <v>0</v>
      </c>
      <c r="H31" s="342">
        <v>0</v>
      </c>
    </row>
    <row r="32" spans="1:13">
      <c r="A32" s="307" t="s">
        <v>227</v>
      </c>
      <c r="B32" s="325"/>
      <c r="C32" s="342">
        <v>0</v>
      </c>
      <c r="D32" s="342">
        <v>0</v>
      </c>
      <c r="E32" s="342">
        <v>0</v>
      </c>
      <c r="F32" s="342">
        <v>0</v>
      </c>
      <c r="G32" s="342">
        <v>0</v>
      </c>
      <c r="H32" s="342">
        <v>0</v>
      </c>
    </row>
    <row r="33" spans="1:17">
      <c r="A33" s="307" t="s">
        <v>228</v>
      </c>
      <c r="B33" s="325"/>
      <c r="C33" s="342">
        <v>0</v>
      </c>
      <c r="D33" s="342">
        <v>0</v>
      </c>
      <c r="E33" s="342">
        <v>5.4545399999999999E-3</v>
      </c>
      <c r="F33" s="342">
        <v>0</v>
      </c>
      <c r="G33" s="342">
        <v>0</v>
      </c>
      <c r="H33" s="342">
        <v>0</v>
      </c>
    </row>
    <row r="34" spans="1:17">
      <c r="A34" s="307" t="s">
        <v>229</v>
      </c>
      <c r="B34" s="325"/>
      <c r="C34" s="342">
        <v>0</v>
      </c>
      <c r="D34" s="342">
        <v>0</v>
      </c>
      <c r="E34" s="342">
        <v>0</v>
      </c>
      <c r="F34" s="342">
        <v>0</v>
      </c>
      <c r="G34" s="342">
        <v>0</v>
      </c>
      <c r="H34" s="342">
        <v>0</v>
      </c>
    </row>
    <row r="35" spans="1:17">
      <c r="A35" s="307" t="s">
        <v>230</v>
      </c>
      <c r="B35" s="325"/>
      <c r="C35" s="342">
        <v>0</v>
      </c>
      <c r="D35" s="342">
        <v>0</v>
      </c>
      <c r="E35" s="342">
        <v>0</v>
      </c>
      <c r="F35" s="342">
        <v>7.617728E-2</v>
      </c>
      <c r="G35" s="381">
        <v>2.104636E-2</v>
      </c>
      <c r="H35" s="342">
        <v>0</v>
      </c>
    </row>
    <row r="36" spans="1:17">
      <c r="A36" s="307" t="s">
        <v>231</v>
      </c>
      <c r="B36" s="325"/>
      <c r="C36" s="342">
        <v>0</v>
      </c>
      <c r="D36" s="342">
        <v>0</v>
      </c>
      <c r="E36" s="342">
        <v>0</v>
      </c>
      <c r="F36" s="342">
        <v>0</v>
      </c>
      <c r="G36" s="342">
        <v>0</v>
      </c>
      <c r="H36" s="342">
        <v>0</v>
      </c>
    </row>
    <row r="37" spans="1:17">
      <c r="A37" s="307" t="s">
        <v>232</v>
      </c>
      <c r="B37" s="325"/>
      <c r="C37" s="342">
        <v>0</v>
      </c>
      <c r="D37" s="342">
        <v>0</v>
      </c>
      <c r="E37" s="342">
        <v>0</v>
      </c>
      <c r="F37" s="342">
        <v>0</v>
      </c>
      <c r="G37" s="342">
        <v>0</v>
      </c>
      <c r="H37" s="342">
        <v>0</v>
      </c>
    </row>
    <row r="38" spans="1:17">
      <c r="A38" s="307" t="s">
        <v>75</v>
      </c>
      <c r="B38" s="325"/>
      <c r="C38" s="342">
        <v>1.8181819999999998E-2</v>
      </c>
      <c r="D38" s="342">
        <v>0.68031944</v>
      </c>
      <c r="E38" s="342">
        <v>0.30708413000000001</v>
      </c>
      <c r="F38" s="342">
        <v>0.45454545000000002</v>
      </c>
      <c r="G38" s="342">
        <v>0</v>
      </c>
      <c r="H38" s="342">
        <v>0.4</v>
      </c>
    </row>
    <row r="39" spans="1:17">
      <c r="A39" s="307" t="s">
        <v>71</v>
      </c>
      <c r="B39" s="325"/>
      <c r="C39" s="342">
        <v>1.23030594</v>
      </c>
      <c r="D39" s="342">
        <v>0</v>
      </c>
      <c r="E39" s="342">
        <v>0</v>
      </c>
      <c r="F39" s="342"/>
      <c r="G39" s="342">
        <v>0</v>
      </c>
      <c r="H39" s="342">
        <v>0</v>
      </c>
    </row>
    <row r="40" spans="1:17">
      <c r="A40" s="307" t="s">
        <v>233</v>
      </c>
      <c r="B40" s="325"/>
      <c r="C40" s="342">
        <v>0</v>
      </c>
      <c r="D40" s="342">
        <v>0</v>
      </c>
      <c r="E40" s="342">
        <v>0</v>
      </c>
      <c r="F40" s="342">
        <v>0</v>
      </c>
      <c r="G40" s="342">
        <v>0</v>
      </c>
      <c r="H40" s="342">
        <v>0</v>
      </c>
    </row>
    <row r="41" spans="1:17">
      <c r="A41" s="307" t="s">
        <v>234</v>
      </c>
      <c r="B41" s="325"/>
      <c r="C41" s="342">
        <v>0</v>
      </c>
      <c r="D41" s="342">
        <v>0</v>
      </c>
      <c r="E41" s="342">
        <v>0</v>
      </c>
      <c r="F41" s="342">
        <v>0</v>
      </c>
      <c r="G41" s="342">
        <v>0</v>
      </c>
      <c r="H41" s="342">
        <v>0</v>
      </c>
    </row>
    <row r="42" spans="1:17">
      <c r="A42" s="307" t="s">
        <v>235</v>
      </c>
      <c r="B42" s="325"/>
      <c r="C42" s="342">
        <v>0</v>
      </c>
      <c r="D42" s="342">
        <v>0</v>
      </c>
      <c r="E42" s="342">
        <v>0</v>
      </c>
      <c r="F42" s="342">
        <v>0</v>
      </c>
      <c r="G42" s="342">
        <v>0</v>
      </c>
      <c r="H42" s="342">
        <v>0</v>
      </c>
    </row>
    <row r="43" spans="1:17">
      <c r="A43" s="307" t="s">
        <v>236</v>
      </c>
      <c r="B43" s="325"/>
      <c r="C43" s="342">
        <v>0</v>
      </c>
      <c r="D43" s="342">
        <v>0</v>
      </c>
      <c r="E43" s="342">
        <v>0</v>
      </c>
      <c r="F43" s="342">
        <v>0</v>
      </c>
      <c r="G43" s="342">
        <v>0</v>
      </c>
      <c r="H43" s="342">
        <v>0</v>
      </c>
    </row>
    <row r="44" spans="1:17" ht="12.75" customHeight="1">
      <c r="A44" s="307" t="s">
        <v>237</v>
      </c>
      <c r="B44" s="325"/>
      <c r="C44" s="342">
        <v>1.14854572</v>
      </c>
      <c r="D44" s="342">
        <v>1.09342377</v>
      </c>
      <c r="E44" s="342">
        <v>0.62577268000000008</v>
      </c>
      <c r="F44" s="342">
        <v>0.79000826000000002</v>
      </c>
      <c r="G44" s="342">
        <v>1.9858181399999999</v>
      </c>
      <c r="H44" s="342">
        <v>0.60088180999999996</v>
      </c>
      <c r="I44" s="492" t="s">
        <v>244</v>
      </c>
      <c r="J44" s="493" t="s">
        <v>213</v>
      </c>
    </row>
    <row r="45" spans="1:17">
      <c r="A45" s="307" t="s">
        <v>238</v>
      </c>
      <c r="B45" s="325"/>
      <c r="C45" s="342">
        <v>0</v>
      </c>
      <c r="D45" s="342">
        <v>0</v>
      </c>
      <c r="E45" s="342">
        <v>0</v>
      </c>
      <c r="F45" s="342">
        <v>0</v>
      </c>
      <c r="G45" s="342">
        <v>0</v>
      </c>
      <c r="H45" s="342">
        <v>0</v>
      </c>
      <c r="I45" s="492"/>
      <c r="J45" s="493"/>
    </row>
    <row r="46" spans="1:17">
      <c r="A46" s="307" t="s">
        <v>112</v>
      </c>
      <c r="B46" s="325"/>
      <c r="C46" s="344">
        <v>0</v>
      </c>
      <c r="D46" s="344">
        <v>0</v>
      </c>
      <c r="E46" s="344">
        <v>0</v>
      </c>
      <c r="F46" s="344">
        <v>0</v>
      </c>
      <c r="G46" s="344">
        <v>0</v>
      </c>
      <c r="H46" s="342">
        <v>0</v>
      </c>
      <c r="I46" s="492"/>
      <c r="J46" s="493"/>
    </row>
    <row r="47" spans="1:17" ht="19.5" customHeight="1">
      <c r="A47" s="348" t="s">
        <v>76</v>
      </c>
      <c r="B47" s="327"/>
      <c r="C47" s="345">
        <f>SUM(C30:C46)</f>
        <v>10.056723909999999</v>
      </c>
      <c r="D47" s="345">
        <f t="shared" ref="D47:H47" si="0">SUM(D30:D46)</f>
        <v>1.7737432100000001</v>
      </c>
      <c r="E47" s="345">
        <f t="shared" si="0"/>
        <v>0.9383113500000001</v>
      </c>
      <c r="F47" s="380">
        <f t="shared" si="0"/>
        <v>1.3207309899999999</v>
      </c>
      <c r="G47" s="345">
        <f t="shared" si="0"/>
        <v>2.27839898</v>
      </c>
      <c r="H47" s="345">
        <f t="shared" si="0"/>
        <v>1.0008818100000001</v>
      </c>
      <c r="I47" s="350">
        <f>SUM(D47:H47)</f>
        <v>7.3120663400000003</v>
      </c>
      <c r="J47" s="350">
        <f>SUM(C47:H47)</f>
        <v>17.368790249999996</v>
      </c>
      <c r="L47" s="33"/>
      <c r="M47" s="34"/>
      <c r="N47" s="34"/>
      <c r="O47" s="34"/>
      <c r="P47" s="34"/>
      <c r="Q47" s="34"/>
    </row>
    <row r="49" spans="1:8" ht="19.5" customHeight="1">
      <c r="A49" s="489" t="s">
        <v>241</v>
      </c>
      <c r="B49" s="489"/>
      <c r="C49" s="489"/>
      <c r="D49" s="489"/>
      <c r="E49" s="489"/>
      <c r="F49" s="489"/>
      <c r="G49" s="489"/>
      <c r="H49" s="490"/>
    </row>
    <row r="50" spans="1:8" s="325" customFormat="1" ht="18.75" customHeight="1">
      <c r="A50" s="349" t="s">
        <v>74</v>
      </c>
      <c r="C50" s="346" t="s">
        <v>243</v>
      </c>
      <c r="D50" s="346" t="s">
        <v>66</v>
      </c>
      <c r="E50" s="346" t="s">
        <v>67</v>
      </c>
      <c r="F50" s="346" t="s">
        <v>68</v>
      </c>
      <c r="G50" s="346" t="s">
        <v>69</v>
      </c>
      <c r="H50" s="346" t="s">
        <v>70</v>
      </c>
    </row>
    <row r="51" spans="1:8">
      <c r="A51" s="347" t="s">
        <v>225</v>
      </c>
      <c r="B51" s="325"/>
      <c r="C51" s="343">
        <v>195.41339300000001</v>
      </c>
      <c r="D51" s="343">
        <v>221.906082</v>
      </c>
      <c r="E51" s="343">
        <v>257.46100000000001</v>
      </c>
      <c r="F51" s="343">
        <v>27.352482999999999</v>
      </c>
      <c r="G51" s="343">
        <v>11.423812829999999</v>
      </c>
      <c r="H51" s="343">
        <v>0.626</v>
      </c>
    </row>
    <row r="52" spans="1:8">
      <c r="A52" s="307" t="s">
        <v>226</v>
      </c>
      <c r="B52" s="325"/>
      <c r="C52" s="342">
        <v>2.879</v>
      </c>
      <c r="D52" s="342">
        <v>0</v>
      </c>
      <c r="E52" s="342">
        <v>0</v>
      </c>
      <c r="F52" s="342"/>
      <c r="G52" s="342">
        <v>0</v>
      </c>
      <c r="H52" s="342">
        <v>0</v>
      </c>
    </row>
    <row r="53" spans="1:8">
      <c r="A53" s="307" t="s">
        <v>227</v>
      </c>
      <c r="B53" s="325"/>
      <c r="C53" s="342">
        <v>0</v>
      </c>
      <c r="D53" s="342">
        <v>15.108134</v>
      </c>
      <c r="E53" s="342">
        <v>14.997999999999999</v>
      </c>
      <c r="F53" s="342">
        <v>5.9937069999999997</v>
      </c>
      <c r="G53" s="342">
        <v>6.2533383300000001</v>
      </c>
      <c r="H53" s="342">
        <v>15.962999999999999</v>
      </c>
    </row>
    <row r="54" spans="1:8">
      <c r="A54" s="307" t="s">
        <v>228</v>
      </c>
      <c r="B54" s="325"/>
      <c r="C54" s="342">
        <v>151.488</v>
      </c>
      <c r="D54" s="342">
        <v>135.97002900000001</v>
      </c>
      <c r="E54" s="342">
        <v>175.08099999999999</v>
      </c>
      <c r="F54" s="342">
        <v>83.698008999999999</v>
      </c>
      <c r="G54" s="342">
        <v>31.902276140000005</v>
      </c>
      <c r="H54" s="342">
        <v>36.234000000000002</v>
      </c>
    </row>
    <row r="55" spans="1:8">
      <c r="A55" s="307" t="s">
        <v>229</v>
      </c>
      <c r="B55" s="325"/>
      <c r="C55" s="342">
        <v>81.744</v>
      </c>
      <c r="D55" s="342">
        <v>56.366294000000003</v>
      </c>
      <c r="E55" s="342">
        <v>81.629000000000005</v>
      </c>
      <c r="F55" s="342">
        <v>71.6691</v>
      </c>
      <c r="G55" s="342">
        <v>20.301927750000001</v>
      </c>
      <c r="H55" s="342">
        <v>63.311999999999998</v>
      </c>
    </row>
    <row r="56" spans="1:8">
      <c r="A56" s="307" t="s">
        <v>230</v>
      </c>
      <c r="B56" s="325"/>
      <c r="C56" s="342">
        <v>1.5018309999999999</v>
      </c>
      <c r="D56" s="342">
        <v>4.62669</v>
      </c>
      <c r="E56" s="342">
        <v>3.6589999999999998</v>
      </c>
      <c r="F56" s="342">
        <v>34.109059000000002</v>
      </c>
      <c r="G56" s="342">
        <v>4.1463084700000001</v>
      </c>
      <c r="H56" s="342">
        <v>6.0380000000000003</v>
      </c>
    </row>
    <row r="57" spans="1:8">
      <c r="A57" s="307" t="s">
        <v>231</v>
      </c>
      <c r="B57" s="325"/>
      <c r="C57" s="342">
        <v>0</v>
      </c>
      <c r="D57" s="342">
        <v>0.50722900000000004</v>
      </c>
      <c r="E57" s="342">
        <v>7.4999999999999997E-2</v>
      </c>
      <c r="F57" s="342">
        <v>1.540619</v>
      </c>
      <c r="G57" s="342">
        <v>7.2712440000000003E-2</v>
      </c>
      <c r="H57" s="342">
        <v>4.8000000000000001E-2</v>
      </c>
    </row>
    <row r="58" spans="1:8">
      <c r="A58" s="307" t="s">
        <v>232</v>
      </c>
      <c r="B58" s="325"/>
      <c r="C58" s="342">
        <v>5.2428000000000002E-2</v>
      </c>
      <c r="D58" s="342">
        <v>0.24949299999999999</v>
      </c>
      <c r="E58" s="342">
        <v>0.17100000000000001</v>
      </c>
      <c r="F58" s="342">
        <v>0.39544000000000001</v>
      </c>
      <c r="G58" s="342">
        <v>0</v>
      </c>
      <c r="H58" s="342">
        <v>0</v>
      </c>
    </row>
    <row r="59" spans="1:8">
      <c r="A59" s="307" t="s">
        <v>75</v>
      </c>
      <c r="B59" s="325"/>
      <c r="C59" s="342">
        <v>14.485339</v>
      </c>
      <c r="D59" s="342">
        <v>6.1331910000000001</v>
      </c>
      <c r="E59" s="342">
        <v>5.9539999999999997</v>
      </c>
      <c r="F59" s="342">
        <f>5.149137-4.101</f>
        <v>1.0481369999999997</v>
      </c>
      <c r="G59" s="342">
        <v>0.16673902000000002</v>
      </c>
      <c r="H59" s="342">
        <v>-0.79400000000000004</v>
      </c>
    </row>
    <row r="60" spans="1:8">
      <c r="A60" s="307" t="s">
        <v>71</v>
      </c>
      <c r="B60" s="325"/>
      <c r="C60" s="342">
        <v>14.807505000000001</v>
      </c>
      <c r="D60" s="342">
        <v>12.575129</v>
      </c>
      <c r="E60" s="342">
        <v>11.967000000000001</v>
      </c>
      <c r="F60" s="342">
        <v>2.5401799999999999</v>
      </c>
      <c r="G60" s="342">
        <v>26.087738139999999</v>
      </c>
      <c r="H60" s="342">
        <v>11.298</v>
      </c>
    </row>
    <row r="61" spans="1:8">
      <c r="A61" s="307" t="s">
        <v>233</v>
      </c>
      <c r="B61" s="325"/>
      <c r="C61" s="342">
        <v>3.2624059999999999</v>
      </c>
      <c r="D61" s="342">
        <v>9.6653769999999994</v>
      </c>
      <c r="E61" s="342">
        <v>0.11009842</v>
      </c>
      <c r="F61" s="342">
        <v>0.12841</v>
      </c>
      <c r="G61" s="342">
        <v>3.5110433099999998</v>
      </c>
      <c r="H61" s="342">
        <v>5.6710000000000003</v>
      </c>
    </row>
    <row r="62" spans="1:8">
      <c r="A62" s="307" t="s">
        <v>234</v>
      </c>
      <c r="B62" s="325"/>
      <c r="C62" s="342">
        <v>11.184498</v>
      </c>
      <c r="D62" s="342">
        <v>16.936606999999999</v>
      </c>
      <c r="E62" s="342">
        <v>11.849984539999999</v>
      </c>
      <c r="F62" s="342">
        <v>4.7075899999999997</v>
      </c>
      <c r="G62" s="342">
        <v>14.066757309999998</v>
      </c>
      <c r="H62" s="342">
        <v>14.608000000000001</v>
      </c>
    </row>
    <row r="63" spans="1:8">
      <c r="A63" s="307" t="s">
        <v>235</v>
      </c>
      <c r="B63" s="325"/>
      <c r="C63" s="342">
        <v>1.3983000000000001E-2</v>
      </c>
      <c r="D63" s="342">
        <v>1.359E-2</v>
      </c>
      <c r="E63" s="342">
        <v>1.3281049999999999E-2</v>
      </c>
      <c r="F63" s="342">
        <v>7.3179999999999999E-3</v>
      </c>
      <c r="G63" s="342">
        <v>5.6061029999999998E-2</v>
      </c>
      <c r="H63" s="342">
        <v>0</v>
      </c>
    </row>
    <row r="64" spans="1:8">
      <c r="A64" s="307" t="s">
        <v>236</v>
      </c>
      <c r="B64" s="325"/>
      <c r="C64" s="342">
        <v>1.4238580000000001</v>
      </c>
      <c r="D64" s="342">
        <v>0.139601</v>
      </c>
      <c r="E64" s="342">
        <v>2.6175699999999996E-2</v>
      </c>
      <c r="F64" s="342">
        <v>0.73915200000000003</v>
      </c>
      <c r="G64" s="342">
        <v>2.5334970000000002E-2</v>
      </c>
      <c r="H64" s="342">
        <v>2.956</v>
      </c>
    </row>
    <row r="65" spans="1:12" ht="12.75" customHeight="1">
      <c r="A65" s="307" t="s">
        <v>237</v>
      </c>
      <c r="B65" s="325"/>
      <c r="C65" s="342">
        <v>6.110487</v>
      </c>
      <c r="D65" s="342">
        <v>2.3762989999999999</v>
      </c>
      <c r="E65" s="342">
        <v>2.44374234</v>
      </c>
      <c r="F65" s="342">
        <v>2.4155220000000002</v>
      </c>
      <c r="G65" s="342">
        <v>1.1322747000000002</v>
      </c>
      <c r="H65" s="342">
        <v>1.401</v>
      </c>
      <c r="I65" s="492" t="s">
        <v>244</v>
      </c>
      <c r="J65" s="493" t="s">
        <v>213</v>
      </c>
    </row>
    <row r="66" spans="1:12" ht="12.75" customHeight="1">
      <c r="A66" s="307" t="s">
        <v>238</v>
      </c>
      <c r="B66" s="325"/>
      <c r="C66" s="342">
        <v>2.3472439999999999</v>
      </c>
      <c r="D66" s="342">
        <v>0.74223099999999997</v>
      </c>
      <c r="E66" s="342">
        <v>1.4037608899999998</v>
      </c>
      <c r="F66" s="342">
        <v>0.85536800000000002</v>
      </c>
      <c r="G66" s="342">
        <v>1.2575078400000002</v>
      </c>
      <c r="H66" s="342">
        <v>1.129</v>
      </c>
      <c r="I66" s="492"/>
      <c r="J66" s="493"/>
    </row>
    <row r="67" spans="1:12">
      <c r="A67" s="307" t="s">
        <v>112</v>
      </c>
      <c r="B67" s="325"/>
      <c r="C67" s="344">
        <v>5.0743000000000003E-2</v>
      </c>
      <c r="D67" s="344">
        <v>-1.6138E-2</v>
      </c>
      <c r="E67" s="344">
        <v>1.589</v>
      </c>
      <c r="F67" s="344">
        <v>3.3002910000000003E-2</v>
      </c>
      <c r="G67" s="344">
        <v>0</v>
      </c>
      <c r="H67" s="344">
        <v>0</v>
      </c>
      <c r="I67" s="492"/>
      <c r="J67" s="493"/>
      <c r="L67" s="33"/>
    </row>
    <row r="68" spans="1:12" ht="19.5" customHeight="1">
      <c r="A68" s="348" t="s">
        <v>76</v>
      </c>
      <c r="B68" s="327"/>
      <c r="C68" s="345">
        <f>SUM(C51:C67)</f>
        <v>486.76471500000002</v>
      </c>
      <c r="D68" s="345">
        <f t="shared" ref="D68:H68" si="1">SUM(D51:D67)</f>
        <v>483.29983799999997</v>
      </c>
      <c r="E68" s="345">
        <f t="shared" si="1"/>
        <v>568.43104294</v>
      </c>
      <c r="F68" s="345">
        <f t="shared" si="1"/>
        <v>237.23309691</v>
      </c>
      <c r="G68" s="345">
        <f t="shared" si="1"/>
        <v>120.40383228</v>
      </c>
      <c r="H68" s="345">
        <f t="shared" si="1"/>
        <v>158.48999999999998</v>
      </c>
      <c r="I68" s="350">
        <f>SUM(D68:H68)</f>
        <v>1567.85781013</v>
      </c>
      <c r="J68" s="350">
        <f>SUM(C68:H68)</f>
        <v>2054.6225251299998</v>
      </c>
      <c r="L68" s="34"/>
    </row>
    <row r="69" spans="1:12">
      <c r="A69" s="325"/>
      <c r="B69" s="325"/>
      <c r="C69" s="325"/>
      <c r="D69" s="325"/>
      <c r="E69" s="325"/>
      <c r="F69" s="325"/>
      <c r="G69" s="325"/>
      <c r="H69" s="325"/>
    </row>
    <row r="70" spans="1:12" ht="19.5" customHeight="1">
      <c r="A70" s="489" t="s">
        <v>242</v>
      </c>
      <c r="B70" s="489"/>
      <c r="C70" s="489"/>
      <c r="D70" s="489"/>
      <c r="E70" s="489"/>
      <c r="F70" s="489"/>
      <c r="G70" s="489"/>
      <c r="H70" s="490"/>
    </row>
    <row r="71" spans="1:12" s="325" customFormat="1" ht="18.75" customHeight="1">
      <c r="A71" s="349" t="s">
        <v>74</v>
      </c>
      <c r="C71" s="346" t="s">
        <v>243</v>
      </c>
      <c r="D71" s="346" t="s">
        <v>66</v>
      </c>
      <c r="E71" s="346" t="s">
        <v>67</v>
      </c>
      <c r="F71" s="346" t="s">
        <v>68</v>
      </c>
      <c r="G71" s="346" t="s">
        <v>69</v>
      </c>
      <c r="H71" s="346" t="s">
        <v>70</v>
      </c>
    </row>
    <row r="72" spans="1:12">
      <c r="A72" s="347" t="s">
        <v>225</v>
      </c>
      <c r="B72" s="325"/>
      <c r="C72" s="343">
        <v>7.6596904299999995</v>
      </c>
      <c r="D72" s="343">
        <v>0</v>
      </c>
      <c r="E72" s="343">
        <v>0</v>
      </c>
      <c r="F72" s="343">
        <v>0</v>
      </c>
      <c r="G72" s="343">
        <v>0.27153448000000002</v>
      </c>
      <c r="H72" s="342">
        <v>0</v>
      </c>
    </row>
    <row r="73" spans="1:12">
      <c r="A73" s="307" t="s">
        <v>226</v>
      </c>
      <c r="B73" s="325"/>
      <c r="C73" s="342">
        <v>0</v>
      </c>
      <c r="D73" s="342">
        <v>0</v>
      </c>
      <c r="E73" s="342">
        <v>0</v>
      </c>
      <c r="F73" s="342">
        <v>0</v>
      </c>
      <c r="G73" s="342">
        <v>0</v>
      </c>
      <c r="H73" s="342">
        <v>0</v>
      </c>
    </row>
    <row r="74" spans="1:12">
      <c r="A74" s="307" t="s">
        <v>227</v>
      </c>
      <c r="B74" s="325"/>
      <c r="C74" s="342">
        <v>0</v>
      </c>
      <c r="D74" s="342">
        <v>0</v>
      </c>
      <c r="E74" s="342">
        <v>0</v>
      </c>
      <c r="F74" s="342">
        <v>0</v>
      </c>
      <c r="G74" s="342">
        <v>0</v>
      </c>
      <c r="H74" s="342">
        <v>0</v>
      </c>
    </row>
    <row r="75" spans="1:12">
      <c r="A75" s="307" t="s">
        <v>228</v>
      </c>
      <c r="B75" s="325"/>
      <c r="C75" s="342">
        <v>0</v>
      </c>
      <c r="D75" s="342">
        <v>0</v>
      </c>
      <c r="E75" s="342">
        <v>5.4545399999999999E-3</v>
      </c>
      <c r="F75" s="342">
        <v>0</v>
      </c>
      <c r="G75" s="342">
        <v>0</v>
      </c>
      <c r="H75" s="342">
        <v>0</v>
      </c>
    </row>
    <row r="76" spans="1:12">
      <c r="A76" s="307" t="s">
        <v>229</v>
      </c>
      <c r="B76" s="325"/>
      <c r="C76" s="342">
        <v>0</v>
      </c>
      <c r="D76" s="342">
        <v>0</v>
      </c>
      <c r="E76" s="342">
        <v>0</v>
      </c>
      <c r="F76" s="342">
        <v>0</v>
      </c>
      <c r="G76" s="342">
        <v>0</v>
      </c>
      <c r="H76" s="342">
        <v>0</v>
      </c>
    </row>
    <row r="77" spans="1:12">
      <c r="A77" s="307" t="s">
        <v>230</v>
      </c>
      <c r="B77" s="325"/>
      <c r="C77" s="342">
        <v>0</v>
      </c>
      <c r="D77" s="342">
        <v>0</v>
      </c>
      <c r="E77" s="342">
        <v>0</v>
      </c>
      <c r="F77" s="342">
        <v>7.617728E-2</v>
      </c>
      <c r="G77" s="342">
        <v>2.104636E-2</v>
      </c>
      <c r="H77" s="342">
        <v>0</v>
      </c>
    </row>
    <row r="78" spans="1:12">
      <c r="A78" s="307" t="s">
        <v>231</v>
      </c>
      <c r="B78" s="325"/>
      <c r="C78" s="342">
        <v>0</v>
      </c>
      <c r="D78" s="342">
        <v>0</v>
      </c>
      <c r="E78" s="342">
        <v>0</v>
      </c>
      <c r="F78" s="342">
        <v>0</v>
      </c>
      <c r="G78" s="342">
        <v>0</v>
      </c>
      <c r="H78" s="342">
        <v>0</v>
      </c>
    </row>
    <row r="79" spans="1:12">
      <c r="A79" s="307" t="s">
        <v>232</v>
      </c>
      <c r="B79" s="325"/>
      <c r="C79" s="342">
        <v>0</v>
      </c>
      <c r="D79" s="342">
        <v>0</v>
      </c>
      <c r="E79" s="342">
        <v>0</v>
      </c>
      <c r="F79" s="342">
        <v>0</v>
      </c>
      <c r="G79" s="342">
        <v>0</v>
      </c>
      <c r="H79" s="342">
        <v>0</v>
      </c>
    </row>
    <row r="80" spans="1:12">
      <c r="A80" s="307" t="s">
        <v>75</v>
      </c>
      <c r="B80" s="325"/>
      <c r="C80" s="342">
        <v>1.8181819999999998E-2</v>
      </c>
      <c r="D80" s="342">
        <v>0.68031944</v>
      </c>
      <c r="E80" s="342">
        <v>0.30708413000000001</v>
      </c>
      <c r="F80" s="342">
        <v>0.45454545000000002</v>
      </c>
      <c r="G80" s="342">
        <v>0</v>
      </c>
      <c r="H80" s="342">
        <v>0.4</v>
      </c>
    </row>
    <row r="81" spans="1:17">
      <c r="A81" s="307" t="s">
        <v>71</v>
      </c>
      <c r="B81" s="325"/>
      <c r="C81" s="342">
        <v>1.23030594</v>
      </c>
      <c r="D81" s="342">
        <v>0</v>
      </c>
      <c r="E81" s="342">
        <v>0</v>
      </c>
      <c r="F81" s="342"/>
      <c r="G81" s="342">
        <v>0</v>
      </c>
      <c r="H81" s="342">
        <v>0</v>
      </c>
    </row>
    <row r="82" spans="1:17">
      <c r="A82" s="307" t="s">
        <v>233</v>
      </c>
      <c r="B82" s="325"/>
      <c r="C82" s="342">
        <v>0</v>
      </c>
      <c r="D82" s="342">
        <v>0</v>
      </c>
      <c r="E82" s="342">
        <v>0</v>
      </c>
      <c r="F82" s="342">
        <v>0</v>
      </c>
      <c r="G82" s="342">
        <v>0</v>
      </c>
      <c r="H82" s="342">
        <v>0</v>
      </c>
    </row>
    <row r="83" spans="1:17">
      <c r="A83" s="307" t="s">
        <v>234</v>
      </c>
      <c r="B83" s="325"/>
      <c r="C83" s="342">
        <v>0</v>
      </c>
      <c r="D83" s="342">
        <v>0</v>
      </c>
      <c r="E83" s="342">
        <v>0</v>
      </c>
      <c r="F83" s="342">
        <v>0</v>
      </c>
      <c r="G83" s="342">
        <v>0</v>
      </c>
      <c r="H83" s="342">
        <v>0</v>
      </c>
    </row>
    <row r="84" spans="1:17">
      <c r="A84" s="307" t="s">
        <v>235</v>
      </c>
      <c r="B84" s="325"/>
      <c r="C84" s="342">
        <v>0</v>
      </c>
      <c r="D84" s="342">
        <v>0</v>
      </c>
      <c r="E84" s="342">
        <v>0</v>
      </c>
      <c r="F84" s="342">
        <v>0</v>
      </c>
      <c r="G84" s="342">
        <v>0</v>
      </c>
      <c r="H84" s="342">
        <v>0</v>
      </c>
    </row>
    <row r="85" spans="1:17">
      <c r="A85" s="307" t="s">
        <v>236</v>
      </c>
      <c r="B85" s="325"/>
      <c r="C85" s="342">
        <v>0</v>
      </c>
      <c r="D85" s="342">
        <v>0</v>
      </c>
      <c r="E85" s="342">
        <v>0</v>
      </c>
      <c r="F85" s="342">
        <v>0</v>
      </c>
      <c r="G85" s="342">
        <v>0</v>
      </c>
      <c r="H85" s="342">
        <v>0</v>
      </c>
    </row>
    <row r="86" spans="1:17" ht="12.75" customHeight="1">
      <c r="A86" s="307" t="s">
        <v>237</v>
      </c>
      <c r="B86" s="325"/>
      <c r="C86" s="342">
        <v>1.14854572</v>
      </c>
      <c r="D86" s="342">
        <v>1.09342377</v>
      </c>
      <c r="E86" s="342">
        <v>0.62577268000000008</v>
      </c>
      <c r="F86" s="342">
        <v>0.79000826000000002</v>
      </c>
      <c r="G86" s="342">
        <v>1.9858181399999999</v>
      </c>
      <c r="H86" s="342">
        <v>0.60088180999999996</v>
      </c>
      <c r="I86" s="492" t="s">
        <v>244</v>
      </c>
      <c r="J86" s="493" t="s">
        <v>213</v>
      </c>
    </row>
    <row r="87" spans="1:17">
      <c r="A87" s="307" t="s">
        <v>238</v>
      </c>
      <c r="B87" s="325"/>
      <c r="C87" s="342">
        <v>0</v>
      </c>
      <c r="D87" s="342">
        <v>0</v>
      </c>
      <c r="E87" s="342">
        <v>0</v>
      </c>
      <c r="F87" s="342">
        <v>0</v>
      </c>
      <c r="G87" s="342">
        <v>0</v>
      </c>
      <c r="H87" s="342">
        <v>0</v>
      </c>
      <c r="I87" s="492"/>
      <c r="J87" s="493"/>
    </row>
    <row r="88" spans="1:17">
      <c r="A88" s="307" t="s">
        <v>112</v>
      </c>
      <c r="B88" s="325"/>
      <c r="C88" s="344">
        <v>0</v>
      </c>
      <c r="D88" s="344">
        <v>0</v>
      </c>
      <c r="E88" s="344">
        <v>0</v>
      </c>
      <c r="F88" s="344">
        <v>0</v>
      </c>
      <c r="G88" s="344">
        <v>0</v>
      </c>
      <c r="H88" s="342">
        <v>0</v>
      </c>
      <c r="I88" s="492"/>
      <c r="J88" s="493"/>
    </row>
    <row r="89" spans="1:17" ht="19.5" customHeight="1">
      <c r="A89" s="348" t="s">
        <v>76</v>
      </c>
      <c r="B89" s="327"/>
      <c r="C89" s="345">
        <f>SUM(C72:C88)</f>
        <v>10.056723909999999</v>
      </c>
      <c r="D89" s="345">
        <f t="shared" ref="D89:H89" si="2">SUM(D72:D88)</f>
        <v>1.7737432100000001</v>
      </c>
      <c r="E89" s="345">
        <f t="shared" si="2"/>
        <v>0.9383113500000001</v>
      </c>
      <c r="F89" s="345">
        <f t="shared" si="2"/>
        <v>1.3207309899999999</v>
      </c>
      <c r="G89" s="345">
        <f t="shared" si="2"/>
        <v>2.27839898</v>
      </c>
      <c r="H89" s="345">
        <f t="shared" si="2"/>
        <v>1.0008818100000001</v>
      </c>
      <c r="I89" s="350">
        <f>SUM(D89:H89)</f>
        <v>7.3120663400000003</v>
      </c>
      <c r="J89" s="350">
        <f>SUM(C89:H89)</f>
        <v>17.368790249999996</v>
      </c>
      <c r="L89" s="33"/>
      <c r="M89" s="34"/>
      <c r="N89" s="34"/>
      <c r="O89" s="34"/>
      <c r="P89" s="34"/>
      <c r="Q89" s="34"/>
    </row>
    <row r="90" spans="1:17">
      <c r="A90" s="325"/>
      <c r="B90" s="325"/>
      <c r="C90" s="325"/>
      <c r="D90" s="325"/>
      <c r="E90" s="325"/>
      <c r="F90" s="325"/>
      <c r="G90" s="325"/>
      <c r="H90" s="325"/>
    </row>
    <row r="91" spans="1:17">
      <c r="G91" s="325"/>
      <c r="H91" s="325"/>
    </row>
  </sheetData>
  <mergeCells count="14">
    <mergeCell ref="I86:I88"/>
    <mergeCell ref="J86:J88"/>
    <mergeCell ref="I23:I25"/>
    <mergeCell ref="J23:J25"/>
    <mergeCell ref="I44:I46"/>
    <mergeCell ref="J44:J46"/>
    <mergeCell ref="A1:J1"/>
    <mergeCell ref="A7:H7"/>
    <mergeCell ref="A28:H28"/>
    <mergeCell ref="A49:H49"/>
    <mergeCell ref="A70:H70"/>
    <mergeCell ref="A3:N3"/>
    <mergeCell ref="I65:I67"/>
    <mergeCell ref="J65:J67"/>
  </mergeCells>
  <phoneticPr fontId="39" type="noConversion"/>
  <pageMargins left="0.19" right="0.15748031496062992" top="0.27559055118110237" bottom="0.17" header="0.15748031496062992" footer="0.51181102362204722"/>
  <pageSetup paperSize="9" scale="66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6">
    <pageSetUpPr fitToPage="1"/>
  </sheetPr>
  <dimension ref="A1:P73"/>
  <sheetViews>
    <sheetView zoomScale="85" zoomScaleNormal="85" workbookViewId="0">
      <pane ySplit="9" topLeftCell="A31" activePane="bottomLeft" state="frozen"/>
      <selection activeCell="J27" sqref="J27"/>
      <selection pane="bottomLeft" activeCell="J27" sqref="J27"/>
    </sheetView>
  </sheetViews>
  <sheetFormatPr defaultRowHeight="12.75"/>
  <cols>
    <col min="1" max="1" width="10.42578125" customWidth="1"/>
    <col min="2" max="2" width="41.42578125" customWidth="1"/>
    <col min="3" max="3" width="8.85546875" customWidth="1"/>
    <col min="4" max="4" width="9.7109375" customWidth="1"/>
    <col min="5" max="5" width="1" customWidth="1"/>
    <col min="6" max="11" width="7.7109375" customWidth="1"/>
    <col min="12" max="12" width="1.28515625" customWidth="1"/>
    <col min="13" max="13" width="25.7109375" customWidth="1"/>
    <col min="14" max="14" width="12.28515625" customWidth="1"/>
    <col min="15" max="15" width="18.5703125" customWidth="1"/>
    <col min="16" max="16" width="25.42578125" customWidth="1"/>
  </cols>
  <sheetData>
    <row r="1" spans="1:16" ht="18">
      <c r="A1" s="451" t="s">
        <v>85</v>
      </c>
      <c r="B1" s="451"/>
      <c r="C1" s="451"/>
      <c r="D1" s="451"/>
      <c r="E1" s="451"/>
      <c r="F1" s="451"/>
      <c r="G1" s="451"/>
      <c r="H1" s="451"/>
      <c r="I1" s="451"/>
      <c r="J1" s="451"/>
      <c r="K1" s="451"/>
      <c r="L1" s="451"/>
      <c r="M1" s="451"/>
      <c r="N1" s="451"/>
      <c r="O1" s="451"/>
      <c r="P1" s="451"/>
    </row>
    <row r="2" spans="1:16" ht="9.75" customHeight="1">
      <c r="A2" s="62"/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</row>
    <row r="3" spans="1:16" ht="15.75">
      <c r="A3" s="491" t="s">
        <v>129</v>
      </c>
      <c r="B3" s="491"/>
      <c r="C3" s="491"/>
      <c r="D3" s="491"/>
      <c r="E3" s="491"/>
      <c r="F3" s="491"/>
      <c r="G3" s="491"/>
      <c r="H3" s="491"/>
      <c r="I3" s="491"/>
      <c r="J3" s="491"/>
      <c r="K3" s="491"/>
      <c r="L3" s="491"/>
      <c r="M3" s="491"/>
      <c r="N3" s="491"/>
      <c r="O3" s="491"/>
      <c r="P3" s="491"/>
    </row>
    <row r="5" spans="1:16" ht="15.75">
      <c r="A5" s="51" t="s">
        <v>174</v>
      </c>
      <c r="C5" s="77" t="s">
        <v>256</v>
      </c>
      <c r="P5" s="27" t="s">
        <v>86</v>
      </c>
    </row>
    <row r="6" spans="1:16">
      <c r="A6" s="51"/>
      <c r="I6" s="27"/>
    </row>
    <row r="7" spans="1:16">
      <c r="A7" s="207" t="s">
        <v>73</v>
      </c>
      <c r="C7" s="208"/>
      <c r="E7" s="206"/>
      <c r="F7" s="494" t="s">
        <v>113</v>
      </c>
      <c r="G7" s="495"/>
      <c r="H7" s="495"/>
      <c r="I7" s="495"/>
      <c r="J7" s="495"/>
      <c r="K7" s="496"/>
    </row>
    <row r="8" spans="1:16" ht="12.75" customHeight="1">
      <c r="E8" s="209"/>
      <c r="F8" s="497"/>
      <c r="G8" s="498"/>
      <c r="H8" s="498"/>
      <c r="I8" s="498"/>
      <c r="J8" s="498"/>
      <c r="K8" s="499"/>
      <c r="L8" s="206"/>
    </row>
    <row r="9" spans="1:16" s="211" customFormat="1" ht="38.25">
      <c r="A9" s="212" t="s">
        <v>78</v>
      </c>
      <c r="B9" s="212" t="s">
        <v>79</v>
      </c>
      <c r="C9" s="212" t="s">
        <v>84</v>
      </c>
      <c r="D9" s="212" t="s">
        <v>114</v>
      </c>
      <c r="E9" s="277"/>
      <c r="F9" s="212" t="s">
        <v>66</v>
      </c>
      <c r="G9" s="212" t="s">
        <v>67</v>
      </c>
      <c r="H9" s="212" t="s">
        <v>68</v>
      </c>
      <c r="I9" s="212" t="s">
        <v>69</v>
      </c>
      <c r="J9" s="212" t="s">
        <v>70</v>
      </c>
      <c r="K9" s="212" t="s">
        <v>124</v>
      </c>
      <c r="L9" s="213"/>
      <c r="M9" s="212" t="s">
        <v>80</v>
      </c>
      <c r="N9" s="212" t="s">
        <v>81</v>
      </c>
      <c r="O9" s="212" t="s">
        <v>82</v>
      </c>
      <c r="P9" s="212" t="s">
        <v>83</v>
      </c>
    </row>
    <row r="10" spans="1:16">
      <c r="A10" s="435"/>
      <c r="B10" s="435"/>
      <c r="C10" s="445"/>
      <c r="D10" s="278" t="s">
        <v>116</v>
      </c>
      <c r="E10" s="305"/>
      <c r="F10" s="288">
        <v>1.2538405700000002</v>
      </c>
      <c r="G10" s="288">
        <v>1.1378370800000002</v>
      </c>
      <c r="H10" s="288">
        <v>0</v>
      </c>
      <c r="I10" s="379">
        <v>0</v>
      </c>
      <c r="J10" s="288">
        <v>0</v>
      </c>
      <c r="K10" s="288">
        <f t="shared" ref="K10:K41" si="0">SUM(F10:J10)</f>
        <v>2.3916776500000001</v>
      </c>
      <c r="L10" s="305"/>
      <c r="M10" s="319" t="s">
        <v>246</v>
      </c>
      <c r="N10" s="320" t="s">
        <v>247</v>
      </c>
      <c r="O10" s="441"/>
      <c r="P10" s="279"/>
    </row>
    <row r="11" spans="1:16">
      <c r="A11" s="436"/>
      <c r="B11" s="436"/>
      <c r="C11" s="446"/>
      <c r="D11" s="286" t="s">
        <v>116</v>
      </c>
      <c r="E11" s="305"/>
      <c r="F11" s="289">
        <v>0</v>
      </c>
      <c r="G11" s="289">
        <v>0</v>
      </c>
      <c r="H11" s="288">
        <v>1.39982144</v>
      </c>
      <c r="I11" s="288">
        <v>8.9477059999999997E-2</v>
      </c>
      <c r="J11" s="288">
        <v>-2.4292000000000001E-2</v>
      </c>
      <c r="K11" s="288">
        <f t="shared" si="0"/>
        <v>1.4650064999999999</v>
      </c>
      <c r="L11" s="305"/>
      <c r="M11" s="321" t="s">
        <v>250</v>
      </c>
      <c r="N11" s="322" t="s">
        <v>247</v>
      </c>
      <c r="O11" s="442"/>
      <c r="P11" s="287"/>
    </row>
    <row r="12" spans="1:16">
      <c r="A12" s="437"/>
      <c r="B12" s="437"/>
      <c r="C12" s="447"/>
      <c r="D12" s="280" t="s">
        <v>116</v>
      </c>
      <c r="E12" s="305"/>
      <c r="F12" s="289">
        <v>0</v>
      </c>
      <c r="G12" s="289">
        <v>0</v>
      </c>
      <c r="H12" s="289">
        <v>0</v>
      </c>
      <c r="I12" s="289">
        <v>4.410095E-2</v>
      </c>
      <c r="J12" s="289">
        <v>2.4099553899999999</v>
      </c>
      <c r="K12" s="289">
        <f t="shared" si="0"/>
        <v>2.4540563399999997</v>
      </c>
      <c r="L12" s="305"/>
      <c r="M12" s="321" t="s">
        <v>255</v>
      </c>
      <c r="N12" s="322" t="s">
        <v>247</v>
      </c>
      <c r="O12" s="442"/>
      <c r="P12" s="282"/>
    </row>
    <row r="13" spans="1:16">
      <c r="A13" s="437"/>
      <c r="B13" s="437"/>
      <c r="C13" s="447"/>
      <c r="D13" s="280" t="s">
        <v>116</v>
      </c>
      <c r="E13" s="305"/>
      <c r="F13" s="289">
        <v>0</v>
      </c>
      <c r="G13" s="289">
        <v>0</v>
      </c>
      <c r="H13" s="289">
        <v>0.11999939999999999</v>
      </c>
      <c r="I13" s="289">
        <v>0.16859917000000002</v>
      </c>
      <c r="J13" s="289">
        <v>0.82549634999999999</v>
      </c>
      <c r="K13" s="289">
        <f t="shared" si="0"/>
        <v>1.1140949199999999</v>
      </c>
      <c r="L13" s="305"/>
      <c r="M13" s="321" t="s">
        <v>248</v>
      </c>
      <c r="N13" s="322" t="s">
        <v>247</v>
      </c>
      <c r="O13" s="442"/>
      <c r="P13" s="282"/>
    </row>
    <row r="14" spans="1:16">
      <c r="A14" s="437"/>
      <c r="B14" s="437"/>
      <c r="C14" s="447"/>
      <c r="D14" s="280" t="s">
        <v>116</v>
      </c>
      <c r="E14" s="305"/>
      <c r="F14" s="289">
        <v>0</v>
      </c>
      <c r="G14" s="289">
        <v>0</v>
      </c>
      <c r="H14" s="289">
        <v>2.51778E-2</v>
      </c>
      <c r="I14" s="289">
        <v>0.544068</v>
      </c>
      <c r="J14" s="289">
        <v>0.42329985999999997</v>
      </c>
      <c r="K14" s="289">
        <f t="shared" si="0"/>
        <v>0.99254566</v>
      </c>
      <c r="L14" s="305"/>
      <c r="M14" s="321" t="s">
        <v>248</v>
      </c>
      <c r="N14" s="322" t="s">
        <v>247</v>
      </c>
      <c r="O14" s="443"/>
      <c r="P14" s="282"/>
    </row>
    <row r="15" spans="1:16">
      <c r="A15" s="437"/>
      <c r="B15" s="437"/>
      <c r="C15" s="447"/>
      <c r="D15" s="280" t="s">
        <v>116</v>
      </c>
      <c r="E15" s="305"/>
      <c r="F15" s="289">
        <v>0</v>
      </c>
      <c r="G15" s="289">
        <v>0</v>
      </c>
      <c r="H15" s="289">
        <v>8.4054480000000001E-2</v>
      </c>
      <c r="I15" s="289">
        <v>0.13880298999999999</v>
      </c>
      <c r="J15" s="289">
        <v>0</v>
      </c>
      <c r="K15" s="289">
        <f t="shared" si="0"/>
        <v>0.22285747</v>
      </c>
      <c r="L15" s="305"/>
      <c r="M15" s="321" t="s">
        <v>254</v>
      </c>
      <c r="N15" s="322" t="s">
        <v>247</v>
      </c>
      <c r="O15" s="442"/>
      <c r="P15" s="281"/>
    </row>
    <row r="16" spans="1:16">
      <c r="A16" s="437"/>
      <c r="B16" s="437"/>
      <c r="C16" s="447"/>
      <c r="D16" s="280" t="s">
        <v>116</v>
      </c>
      <c r="E16" s="305"/>
      <c r="F16" s="289">
        <v>0</v>
      </c>
      <c r="G16" s="289">
        <v>0</v>
      </c>
      <c r="H16" s="289">
        <v>7.1321780000000001E-2</v>
      </c>
      <c r="I16" s="289">
        <v>2.0973031099999999</v>
      </c>
      <c r="J16" s="289">
        <v>0.49104030999999998</v>
      </c>
      <c r="K16" s="289">
        <f t="shared" si="0"/>
        <v>2.6596651999999996</v>
      </c>
      <c r="L16" s="305"/>
      <c r="M16" s="321" t="s">
        <v>248</v>
      </c>
      <c r="N16" s="322" t="s">
        <v>247</v>
      </c>
      <c r="O16" s="442"/>
      <c r="P16" s="282"/>
    </row>
    <row r="17" spans="1:16">
      <c r="A17" s="437"/>
      <c r="B17" s="437"/>
      <c r="C17" s="447"/>
      <c r="D17" s="280" t="s">
        <v>116</v>
      </c>
      <c r="E17" s="305"/>
      <c r="F17" s="289">
        <v>0</v>
      </c>
      <c r="G17" s="289">
        <v>0</v>
      </c>
      <c r="H17" s="289">
        <v>1.5668886899999999</v>
      </c>
      <c r="I17" s="289">
        <v>2.0406043</v>
      </c>
      <c r="J17" s="289">
        <v>7.4074000000000001E-2</v>
      </c>
      <c r="K17" s="289">
        <f t="shared" si="0"/>
        <v>3.6815669899999999</v>
      </c>
      <c r="L17" s="305"/>
      <c r="M17" s="321" t="s">
        <v>248</v>
      </c>
      <c r="N17" s="322" t="s">
        <v>247</v>
      </c>
      <c r="O17" s="442"/>
      <c r="P17" s="281"/>
    </row>
    <row r="18" spans="1:16">
      <c r="A18" s="437"/>
      <c r="B18" s="437"/>
      <c r="C18" s="447"/>
      <c r="D18" s="280" t="s">
        <v>116</v>
      </c>
      <c r="E18" s="305"/>
      <c r="F18" s="289">
        <v>0</v>
      </c>
      <c r="G18" s="289">
        <v>0</v>
      </c>
      <c r="H18" s="289">
        <v>3.22495E-2</v>
      </c>
      <c r="I18" s="289">
        <v>0.71063672</v>
      </c>
      <c r="J18" s="289">
        <v>3.0082266500000001</v>
      </c>
      <c r="K18" s="289">
        <f t="shared" si="0"/>
        <v>3.75111287</v>
      </c>
      <c r="L18" s="305"/>
      <c r="M18" s="321" t="s">
        <v>248</v>
      </c>
      <c r="N18" s="322" t="s">
        <v>247</v>
      </c>
      <c r="O18" s="442"/>
      <c r="P18" s="282"/>
    </row>
    <row r="19" spans="1:16" s="325" customFormat="1">
      <c r="A19" s="437"/>
      <c r="B19" s="437"/>
      <c r="C19" s="447"/>
      <c r="D19" s="280" t="s">
        <v>116</v>
      </c>
      <c r="E19" s="305"/>
      <c r="F19" s="289">
        <v>0.39696978999999999</v>
      </c>
      <c r="G19" s="289">
        <v>0</v>
      </c>
      <c r="H19" s="289">
        <v>0</v>
      </c>
      <c r="I19" s="289">
        <v>0</v>
      </c>
      <c r="J19" s="289">
        <v>0</v>
      </c>
      <c r="K19" s="289">
        <f t="shared" si="0"/>
        <v>0.39696978999999999</v>
      </c>
      <c r="L19" s="305"/>
      <c r="M19" s="321" t="s">
        <v>248</v>
      </c>
      <c r="N19" s="322" t="s">
        <v>247</v>
      </c>
      <c r="O19" s="442"/>
      <c r="P19" s="281"/>
    </row>
    <row r="20" spans="1:16">
      <c r="A20" s="437"/>
      <c r="B20" s="437"/>
      <c r="C20" s="447"/>
      <c r="D20" s="280" t="s">
        <v>116</v>
      </c>
      <c r="E20" s="305"/>
      <c r="F20" s="289">
        <v>0</v>
      </c>
      <c r="G20" s="289">
        <v>0</v>
      </c>
      <c r="H20" s="289">
        <v>0.24838171000000001</v>
      </c>
      <c r="I20" s="289">
        <v>0.26267640999999997</v>
      </c>
      <c r="J20" s="289">
        <v>1.08184291</v>
      </c>
      <c r="K20" s="289">
        <f t="shared" si="0"/>
        <v>1.5929010299999999</v>
      </c>
      <c r="L20" s="305"/>
      <c r="M20" s="321" t="s">
        <v>255</v>
      </c>
      <c r="N20" s="322" t="s">
        <v>247</v>
      </c>
      <c r="O20" s="442"/>
      <c r="P20" s="282"/>
    </row>
    <row r="21" spans="1:16" s="325" customFormat="1">
      <c r="A21" s="437"/>
      <c r="B21" s="437"/>
      <c r="C21" s="447"/>
      <c r="D21" s="280" t="s">
        <v>116</v>
      </c>
      <c r="E21" s="305"/>
      <c r="F21" s="289">
        <v>1.22008596</v>
      </c>
      <c r="G21" s="289">
        <v>0</v>
      </c>
      <c r="H21" s="289">
        <v>1.954527E-2</v>
      </c>
      <c r="I21" s="289">
        <v>0</v>
      </c>
      <c r="J21" s="289">
        <v>0</v>
      </c>
      <c r="K21" s="289">
        <f t="shared" si="0"/>
        <v>1.2396312300000001</v>
      </c>
      <c r="L21" s="305"/>
      <c r="M21" s="321" t="s">
        <v>246</v>
      </c>
      <c r="N21" s="322" t="s">
        <v>247</v>
      </c>
      <c r="O21" s="442"/>
      <c r="P21" s="282"/>
    </row>
    <row r="22" spans="1:16" s="325" customFormat="1">
      <c r="A22" s="437"/>
      <c r="B22" s="437"/>
      <c r="C22" s="447"/>
      <c r="D22" s="280" t="s">
        <v>116</v>
      </c>
      <c r="E22" s="305"/>
      <c r="F22" s="289">
        <v>0.28193415000000005</v>
      </c>
      <c r="G22" s="289">
        <v>3.4861870000000003E-2</v>
      </c>
      <c r="H22" s="289">
        <v>0</v>
      </c>
      <c r="I22" s="289">
        <v>0</v>
      </c>
      <c r="J22" s="289">
        <v>0</v>
      </c>
      <c r="K22" s="289">
        <f t="shared" si="0"/>
        <v>0.31679602000000007</v>
      </c>
      <c r="L22" s="305"/>
      <c r="M22" s="321" t="s">
        <v>248</v>
      </c>
      <c r="N22" s="322" t="s">
        <v>247</v>
      </c>
      <c r="O22" s="442"/>
      <c r="P22" s="282"/>
    </row>
    <row r="23" spans="1:16" s="325" customFormat="1">
      <c r="A23" s="437"/>
      <c r="B23" s="437"/>
      <c r="C23" s="447"/>
      <c r="D23" s="280" t="s">
        <v>116</v>
      </c>
      <c r="E23" s="305"/>
      <c r="F23" s="289">
        <v>0.22173216000000001</v>
      </c>
      <c r="G23" s="289">
        <v>5.3257599999999995E-2</v>
      </c>
      <c r="H23" s="289">
        <v>0</v>
      </c>
      <c r="I23" s="289">
        <v>0</v>
      </c>
      <c r="J23" s="289">
        <v>0</v>
      </c>
      <c r="K23" s="289">
        <f t="shared" si="0"/>
        <v>0.27498976000000003</v>
      </c>
      <c r="L23" s="305"/>
      <c r="M23" s="321" t="s">
        <v>249</v>
      </c>
      <c r="N23" s="322" t="s">
        <v>247</v>
      </c>
      <c r="O23" s="442"/>
      <c r="P23" s="282"/>
    </row>
    <row r="24" spans="1:16" s="325" customFormat="1">
      <c r="A24" s="437"/>
      <c r="B24" s="437"/>
      <c r="C24" s="447"/>
      <c r="D24" s="280" t="s">
        <v>116</v>
      </c>
      <c r="E24" s="305"/>
      <c r="F24" s="289">
        <v>1.3814E-2</v>
      </c>
      <c r="G24" s="289">
        <v>0.22649041</v>
      </c>
      <c r="H24" s="289">
        <v>0</v>
      </c>
      <c r="I24" s="289">
        <v>0</v>
      </c>
      <c r="J24" s="289">
        <v>0</v>
      </c>
      <c r="K24" s="289">
        <f t="shared" si="0"/>
        <v>0.24030441</v>
      </c>
      <c r="L24" s="305"/>
      <c r="M24" s="321" t="s">
        <v>248</v>
      </c>
      <c r="N24" s="322" t="s">
        <v>247</v>
      </c>
      <c r="O24" s="442"/>
      <c r="P24" s="282"/>
    </row>
    <row r="25" spans="1:16" s="325" customFormat="1">
      <c r="A25" s="437"/>
      <c r="B25" s="437"/>
      <c r="C25" s="447"/>
      <c r="D25" s="280" t="s">
        <v>116</v>
      </c>
      <c r="E25" s="305"/>
      <c r="F25" s="289">
        <v>0</v>
      </c>
      <c r="G25" s="289">
        <v>0</v>
      </c>
      <c r="H25" s="289">
        <v>0</v>
      </c>
      <c r="I25" s="289">
        <v>2.6608207200000003</v>
      </c>
      <c r="J25" s="289">
        <v>2.2757170000000002</v>
      </c>
      <c r="K25" s="289">
        <f t="shared" si="0"/>
        <v>4.9365377200000005</v>
      </c>
      <c r="L25" s="305"/>
      <c r="M25" s="321" t="s">
        <v>248</v>
      </c>
      <c r="N25" s="322" t="s">
        <v>247</v>
      </c>
      <c r="O25" s="442"/>
      <c r="P25" s="282"/>
    </row>
    <row r="26" spans="1:16" s="325" customFormat="1">
      <c r="A26" s="437"/>
      <c r="B26" s="437"/>
      <c r="C26" s="447"/>
      <c r="D26" s="280" t="s">
        <v>116</v>
      </c>
      <c r="E26" s="305"/>
      <c r="F26" s="289">
        <v>0.23578884999999999</v>
      </c>
      <c r="G26" s="289">
        <v>0</v>
      </c>
      <c r="H26" s="289">
        <v>0</v>
      </c>
      <c r="I26" s="289">
        <v>0</v>
      </c>
      <c r="J26" s="289">
        <v>0</v>
      </c>
      <c r="K26" s="289">
        <f t="shared" si="0"/>
        <v>0.23578884999999999</v>
      </c>
      <c r="L26" s="305"/>
      <c r="M26" s="321" t="s">
        <v>255</v>
      </c>
      <c r="N26" s="322" t="s">
        <v>247</v>
      </c>
      <c r="O26" s="442"/>
      <c r="P26" s="282"/>
    </row>
    <row r="27" spans="1:16" s="325" customFormat="1">
      <c r="A27" s="437"/>
      <c r="B27" s="437"/>
      <c r="C27" s="447"/>
      <c r="D27" s="280" t="s">
        <v>116</v>
      </c>
      <c r="E27" s="305"/>
      <c r="F27" s="289">
        <v>5.84287E-2</v>
      </c>
      <c r="G27" s="289">
        <v>0</v>
      </c>
      <c r="H27" s="289">
        <v>0</v>
      </c>
      <c r="I27" s="289">
        <v>0</v>
      </c>
      <c r="J27" s="289">
        <v>0</v>
      </c>
      <c r="K27" s="289">
        <f t="shared" si="0"/>
        <v>5.84287E-2</v>
      </c>
      <c r="L27" s="305"/>
      <c r="M27" s="321" t="s">
        <v>250</v>
      </c>
      <c r="N27" s="322" t="s">
        <v>247</v>
      </c>
      <c r="O27" s="442"/>
      <c r="P27" s="282"/>
    </row>
    <row r="28" spans="1:16" s="325" customFormat="1">
      <c r="A28" s="437"/>
      <c r="B28" s="437"/>
      <c r="C28" s="447"/>
      <c r="D28" s="280" t="s">
        <v>116</v>
      </c>
      <c r="E28" s="305"/>
      <c r="F28" s="289">
        <v>7.2247779999999998E-2</v>
      </c>
      <c r="G28" s="289">
        <v>9.3996750000000004E-2</v>
      </c>
      <c r="H28" s="289">
        <v>0.78428427000000001</v>
      </c>
      <c r="I28" s="289">
        <v>5.8312389999999999E-2</v>
      </c>
      <c r="J28" s="289">
        <v>0</v>
      </c>
      <c r="K28" s="289">
        <f t="shared" si="0"/>
        <v>1.0088411900000001</v>
      </c>
      <c r="L28" s="305"/>
      <c r="M28" s="321" t="s">
        <v>250</v>
      </c>
      <c r="N28" s="322" t="s">
        <v>247</v>
      </c>
      <c r="O28" s="442"/>
      <c r="P28" s="282"/>
    </row>
    <row r="29" spans="1:16" s="325" customFormat="1">
      <c r="A29" s="437"/>
      <c r="B29" s="437"/>
      <c r="C29" s="447"/>
      <c r="D29" s="280" t="s">
        <v>116</v>
      </c>
      <c r="E29" s="305"/>
      <c r="F29" s="289">
        <v>1.8281509999999997E-2</v>
      </c>
      <c r="G29" s="289">
        <v>6.5100599999999995E-2</v>
      </c>
      <c r="H29" s="289">
        <v>0.31236891</v>
      </c>
      <c r="I29" s="289">
        <v>-2.7942199999999996E-3</v>
      </c>
      <c r="J29" s="289">
        <v>0</v>
      </c>
      <c r="K29" s="289">
        <f t="shared" si="0"/>
        <v>0.39295679999999999</v>
      </c>
      <c r="L29" s="305"/>
      <c r="M29" s="321" t="s">
        <v>248</v>
      </c>
      <c r="N29" s="322" t="s">
        <v>247</v>
      </c>
      <c r="O29" s="442"/>
      <c r="P29" s="282"/>
    </row>
    <row r="30" spans="1:16" s="325" customFormat="1">
      <c r="A30" s="437"/>
      <c r="B30" s="437"/>
      <c r="C30" s="447"/>
      <c r="D30" s="280" t="s">
        <v>116</v>
      </c>
      <c r="E30" s="305"/>
      <c r="F30" s="289">
        <v>0</v>
      </c>
      <c r="G30" s="289">
        <v>3.0501360000000002E-2</v>
      </c>
      <c r="H30" s="289">
        <v>0.39135697999999997</v>
      </c>
      <c r="I30" s="289">
        <v>3.9365489999999996E-2</v>
      </c>
      <c r="J30" s="289">
        <v>0</v>
      </c>
      <c r="K30" s="289">
        <f t="shared" si="0"/>
        <v>0.46122382999999995</v>
      </c>
      <c r="L30" s="305"/>
      <c r="M30" s="321" t="s">
        <v>248</v>
      </c>
      <c r="N30" s="322" t="s">
        <v>247</v>
      </c>
      <c r="O30" s="442"/>
      <c r="P30" s="282"/>
    </row>
    <row r="31" spans="1:16" s="325" customFormat="1">
      <c r="A31" s="437"/>
      <c r="B31" s="437"/>
      <c r="C31" s="447"/>
      <c r="D31" s="280" t="s">
        <v>116</v>
      </c>
      <c r="E31" s="305"/>
      <c r="F31" s="289">
        <v>0</v>
      </c>
      <c r="G31" s="289">
        <v>0</v>
      </c>
      <c r="H31" s="289">
        <v>0</v>
      </c>
      <c r="I31" s="289">
        <v>0</v>
      </c>
      <c r="J31" s="289">
        <v>4.1974169999999997</v>
      </c>
      <c r="K31" s="289">
        <f t="shared" si="0"/>
        <v>4.1974169999999997</v>
      </c>
      <c r="L31" s="305"/>
      <c r="M31" s="321" t="s">
        <v>248</v>
      </c>
      <c r="N31" s="322" t="s">
        <v>247</v>
      </c>
      <c r="O31" s="442"/>
      <c r="P31" s="282"/>
    </row>
    <row r="32" spans="1:16" s="325" customFormat="1">
      <c r="A32" s="437"/>
      <c r="B32" s="437"/>
      <c r="C32" s="447"/>
      <c r="D32" s="280" t="s">
        <v>116</v>
      </c>
      <c r="E32" s="305"/>
      <c r="F32" s="289">
        <v>0.63967775000000004</v>
      </c>
      <c r="G32" s="289">
        <v>0</v>
      </c>
      <c r="H32" s="289">
        <v>0</v>
      </c>
      <c r="I32" s="289">
        <v>0</v>
      </c>
      <c r="J32" s="289">
        <v>0</v>
      </c>
      <c r="K32" s="289">
        <f t="shared" si="0"/>
        <v>0.63967775000000004</v>
      </c>
      <c r="L32" s="305"/>
      <c r="M32" s="321" t="s">
        <v>250</v>
      </c>
      <c r="N32" s="322" t="s">
        <v>247</v>
      </c>
      <c r="O32" s="442"/>
      <c r="P32" s="282"/>
    </row>
    <row r="33" spans="1:16" s="325" customFormat="1">
      <c r="A33" s="437"/>
      <c r="B33" s="437"/>
      <c r="C33" s="447"/>
      <c r="D33" s="280" t="s">
        <v>116</v>
      </c>
      <c r="E33" s="305"/>
      <c r="F33" s="289">
        <v>1.4251307600000001</v>
      </c>
      <c r="G33" s="289">
        <v>-8.7119199999999997E-3</v>
      </c>
      <c r="H33" s="289">
        <v>0</v>
      </c>
      <c r="I33" s="289">
        <v>0</v>
      </c>
      <c r="J33" s="289">
        <v>0</v>
      </c>
      <c r="K33" s="289">
        <f t="shared" si="0"/>
        <v>1.41641884</v>
      </c>
      <c r="L33" s="305"/>
      <c r="M33" s="321" t="s">
        <v>250</v>
      </c>
      <c r="N33" s="322" t="s">
        <v>247</v>
      </c>
      <c r="O33" s="442"/>
      <c r="P33" s="282"/>
    </row>
    <row r="34" spans="1:16" s="325" customFormat="1">
      <c r="A34" s="437"/>
      <c r="B34" s="437"/>
      <c r="C34" s="447"/>
      <c r="D34" s="280" t="s">
        <v>116</v>
      </c>
      <c r="E34" s="305"/>
      <c r="F34" s="289">
        <v>0</v>
      </c>
      <c r="G34" s="289">
        <v>0.62471818000000001</v>
      </c>
      <c r="H34" s="289">
        <v>2.3575040000000002E-2</v>
      </c>
      <c r="I34" s="289">
        <v>0</v>
      </c>
      <c r="J34" s="289">
        <v>0</v>
      </c>
      <c r="K34" s="289">
        <f t="shared" si="0"/>
        <v>0.64829322</v>
      </c>
      <c r="L34" s="305"/>
      <c r="M34" s="321" t="s">
        <v>250</v>
      </c>
      <c r="N34" s="322" t="s">
        <v>247</v>
      </c>
      <c r="O34" s="442"/>
      <c r="P34" s="282"/>
    </row>
    <row r="35" spans="1:16" s="325" customFormat="1">
      <c r="A35" s="437"/>
      <c r="B35" s="437"/>
      <c r="C35" s="447"/>
      <c r="D35" s="280" t="s">
        <v>116</v>
      </c>
      <c r="E35" s="305"/>
      <c r="F35" s="289">
        <v>0</v>
      </c>
      <c r="G35" s="289">
        <v>1.2263589399999999</v>
      </c>
      <c r="H35" s="289">
        <v>0.17065186999999998</v>
      </c>
      <c r="I35" s="289">
        <v>0</v>
      </c>
      <c r="J35" s="289">
        <v>0</v>
      </c>
      <c r="K35" s="289">
        <f t="shared" si="0"/>
        <v>1.3970108099999998</v>
      </c>
      <c r="L35" s="305"/>
      <c r="M35" s="321" t="s">
        <v>250</v>
      </c>
      <c r="N35" s="322" t="s">
        <v>247</v>
      </c>
      <c r="O35" s="442"/>
      <c r="P35" s="282"/>
    </row>
    <row r="36" spans="1:16" s="325" customFormat="1">
      <c r="A36" s="437"/>
      <c r="B36" s="437"/>
      <c r="C36" s="447"/>
      <c r="D36" s="280" t="s">
        <v>116</v>
      </c>
      <c r="E36" s="305"/>
      <c r="F36" s="289">
        <v>0</v>
      </c>
      <c r="G36" s="289">
        <v>0</v>
      </c>
      <c r="H36" s="289">
        <v>1.3545219099999999</v>
      </c>
      <c r="I36" s="289">
        <v>0.25726876999999998</v>
      </c>
      <c r="J36" s="289">
        <v>0</v>
      </c>
      <c r="K36" s="289">
        <f t="shared" si="0"/>
        <v>1.6117906799999999</v>
      </c>
      <c r="L36" s="305"/>
      <c r="M36" s="321" t="s">
        <v>250</v>
      </c>
      <c r="N36" s="322" t="s">
        <v>247</v>
      </c>
      <c r="O36" s="442"/>
      <c r="P36" s="282"/>
    </row>
    <row r="37" spans="1:16" s="325" customFormat="1">
      <c r="A37" s="437"/>
      <c r="B37" s="437"/>
      <c r="C37" s="447"/>
      <c r="D37" s="280" t="s">
        <v>116</v>
      </c>
      <c r="E37" s="305"/>
      <c r="F37" s="289">
        <v>0.14601333999999999</v>
      </c>
      <c r="G37" s="289">
        <v>0.19465099999999999</v>
      </c>
      <c r="H37" s="289">
        <v>9.6426499999999998E-2</v>
      </c>
      <c r="I37" s="289">
        <v>6.4436400000000005E-3</v>
      </c>
      <c r="J37" s="289">
        <v>0</v>
      </c>
      <c r="K37" s="289">
        <f t="shared" si="0"/>
        <v>0.44353447999999995</v>
      </c>
      <c r="L37" s="305"/>
      <c r="M37" s="321" t="s">
        <v>250</v>
      </c>
      <c r="N37" s="322" t="s">
        <v>247</v>
      </c>
      <c r="O37" s="442"/>
      <c r="P37" s="282"/>
    </row>
    <row r="38" spans="1:16" s="325" customFormat="1">
      <c r="A38" s="437"/>
      <c r="B38" s="437"/>
      <c r="C38" s="447"/>
      <c r="D38" s="280" t="s">
        <v>116</v>
      </c>
      <c r="E38" s="305"/>
      <c r="F38" s="289">
        <v>1.2695286499999998</v>
      </c>
      <c r="G38" s="289">
        <v>2.285152E-2</v>
      </c>
      <c r="H38" s="289">
        <v>0</v>
      </c>
      <c r="I38" s="289">
        <v>0</v>
      </c>
      <c r="J38" s="289">
        <v>0</v>
      </c>
      <c r="K38" s="289">
        <f t="shared" si="0"/>
        <v>1.2923801699999997</v>
      </c>
      <c r="L38" s="305"/>
      <c r="M38" s="321" t="s">
        <v>249</v>
      </c>
      <c r="N38" s="322" t="s">
        <v>247</v>
      </c>
      <c r="O38" s="442"/>
      <c r="P38" s="282"/>
    </row>
    <row r="39" spans="1:16" s="325" customFormat="1">
      <c r="A39" s="437"/>
      <c r="B39" s="437"/>
      <c r="C39" s="447"/>
      <c r="D39" s="280" t="s">
        <v>116</v>
      </c>
      <c r="E39" s="305"/>
      <c r="F39" s="289">
        <v>0</v>
      </c>
      <c r="G39" s="289">
        <v>0.21675235999999998</v>
      </c>
      <c r="H39" s="289">
        <v>1.10289404</v>
      </c>
      <c r="I39" s="289">
        <v>0.55931681000000011</v>
      </c>
      <c r="J39" s="289">
        <v>0</v>
      </c>
      <c r="K39" s="289">
        <f t="shared" si="0"/>
        <v>1.87896321</v>
      </c>
      <c r="L39" s="305"/>
      <c r="M39" s="321" t="s">
        <v>248</v>
      </c>
      <c r="N39" s="322" t="s">
        <v>247</v>
      </c>
      <c r="O39" s="442"/>
      <c r="P39" s="282"/>
    </row>
    <row r="40" spans="1:16" s="325" customFormat="1">
      <c r="A40" s="437"/>
      <c r="B40" s="437"/>
      <c r="C40" s="447"/>
      <c r="D40" s="280" t="s">
        <v>116</v>
      </c>
      <c r="E40" s="305"/>
      <c r="F40" s="289">
        <v>0</v>
      </c>
      <c r="G40" s="289">
        <v>0</v>
      </c>
      <c r="H40" s="289">
        <v>0.24946241</v>
      </c>
      <c r="I40" s="289">
        <v>5.2344760000000004E-2</v>
      </c>
      <c r="J40" s="289">
        <v>3.7432E-2</v>
      </c>
      <c r="K40" s="289">
        <f t="shared" si="0"/>
        <v>0.33923917000000003</v>
      </c>
      <c r="L40" s="305"/>
      <c r="M40" s="321" t="s">
        <v>251</v>
      </c>
      <c r="N40" s="322" t="s">
        <v>247</v>
      </c>
      <c r="O40" s="442"/>
      <c r="P40" s="282"/>
    </row>
    <row r="41" spans="1:16" s="325" customFormat="1">
      <c r="A41" s="437"/>
      <c r="B41" s="437"/>
      <c r="C41" s="447"/>
      <c r="D41" s="280" t="s">
        <v>116</v>
      </c>
      <c r="E41" s="305"/>
      <c r="F41" s="289">
        <v>7.9457659999999999E-2</v>
      </c>
      <c r="G41" s="289">
        <v>0.45958065000000003</v>
      </c>
      <c r="H41" s="289">
        <v>7.1009999999999997E-3</v>
      </c>
      <c r="I41" s="289">
        <v>0</v>
      </c>
      <c r="J41" s="289">
        <v>0</v>
      </c>
      <c r="K41" s="289">
        <f t="shared" si="0"/>
        <v>0.54613931000000004</v>
      </c>
      <c r="L41" s="305"/>
      <c r="M41" s="321" t="s">
        <v>250</v>
      </c>
      <c r="N41" s="322" t="s">
        <v>247</v>
      </c>
      <c r="O41" s="442"/>
      <c r="P41" s="282"/>
    </row>
    <row r="42" spans="1:16" s="325" customFormat="1">
      <c r="A42" s="437"/>
      <c r="B42" s="437"/>
      <c r="C42" s="447"/>
      <c r="D42" s="280" t="s">
        <v>116</v>
      </c>
      <c r="E42" s="305"/>
      <c r="F42" s="289">
        <v>0.64316448999999998</v>
      </c>
      <c r="G42" s="289">
        <v>0</v>
      </c>
      <c r="H42" s="289">
        <v>0</v>
      </c>
      <c r="I42" s="289">
        <v>0</v>
      </c>
      <c r="J42" s="289">
        <v>0</v>
      </c>
      <c r="K42" s="289">
        <f t="shared" ref="K42:K58" si="1">SUM(F42:J42)</f>
        <v>0.64316448999999998</v>
      </c>
      <c r="L42" s="305"/>
      <c r="M42" s="321" t="s">
        <v>251</v>
      </c>
      <c r="N42" s="322" t="s">
        <v>247</v>
      </c>
      <c r="O42" s="442"/>
      <c r="P42" s="282"/>
    </row>
    <row r="43" spans="1:16" s="325" customFormat="1">
      <c r="A43" s="437"/>
      <c r="B43" s="437"/>
      <c r="C43" s="447"/>
      <c r="D43" s="280" t="s">
        <v>116</v>
      </c>
      <c r="E43" s="305"/>
      <c r="F43" s="289">
        <v>0.21312002999999999</v>
      </c>
      <c r="G43" s="289">
        <v>0.91184045999999996</v>
      </c>
      <c r="H43" s="289">
        <v>9.6052589999999993E-2</v>
      </c>
      <c r="I43" s="289">
        <v>0</v>
      </c>
      <c r="J43" s="289">
        <v>0</v>
      </c>
      <c r="K43" s="289">
        <f t="shared" si="1"/>
        <v>1.2210130799999999</v>
      </c>
      <c r="L43" s="305"/>
      <c r="M43" s="321" t="s">
        <v>248</v>
      </c>
      <c r="N43" s="322" t="s">
        <v>247</v>
      </c>
      <c r="O43" s="442"/>
      <c r="P43" s="282"/>
    </row>
    <row r="44" spans="1:16" s="325" customFormat="1">
      <c r="A44" s="437"/>
      <c r="B44" s="437"/>
      <c r="C44" s="447"/>
      <c r="D44" s="280" t="s">
        <v>116</v>
      </c>
      <c r="E44" s="305"/>
      <c r="F44" s="289">
        <v>0.10367765</v>
      </c>
      <c r="G44" s="289">
        <v>0.25186370000000002</v>
      </c>
      <c r="H44" s="289">
        <v>0</v>
      </c>
      <c r="I44" s="289">
        <v>0</v>
      </c>
      <c r="J44" s="289">
        <v>0</v>
      </c>
      <c r="K44" s="289">
        <f t="shared" si="1"/>
        <v>0.35554135000000003</v>
      </c>
      <c r="L44" s="305"/>
      <c r="M44" s="321" t="s">
        <v>248</v>
      </c>
      <c r="N44" s="322" t="s">
        <v>247</v>
      </c>
      <c r="O44" s="442"/>
      <c r="P44" s="282"/>
    </row>
    <row r="45" spans="1:16" s="325" customFormat="1">
      <c r="A45" s="437"/>
      <c r="B45" s="437"/>
      <c r="C45" s="447"/>
      <c r="D45" s="280" t="s">
        <v>116</v>
      </c>
      <c r="E45" s="305"/>
      <c r="F45" s="289">
        <v>0</v>
      </c>
      <c r="G45" s="289">
        <v>0</v>
      </c>
      <c r="H45" s="289">
        <v>0.14994523000000001</v>
      </c>
      <c r="I45" s="289">
        <v>0.45128047999999998</v>
      </c>
      <c r="J45" s="289">
        <v>0</v>
      </c>
      <c r="K45" s="289">
        <f t="shared" si="1"/>
        <v>0.60122571000000002</v>
      </c>
      <c r="L45" s="305"/>
      <c r="M45" s="321" t="s">
        <v>248</v>
      </c>
      <c r="N45" s="322" t="s">
        <v>247</v>
      </c>
      <c r="O45" s="442"/>
      <c r="P45" s="282"/>
    </row>
    <row r="46" spans="1:16" s="325" customFormat="1">
      <c r="A46" s="437"/>
      <c r="B46" s="437"/>
      <c r="C46" s="447"/>
      <c r="D46" s="280" t="s">
        <v>116</v>
      </c>
      <c r="E46" s="305"/>
      <c r="F46" s="289">
        <v>0</v>
      </c>
      <c r="G46" s="289">
        <v>0</v>
      </c>
      <c r="H46" s="289">
        <v>0.40434798</v>
      </c>
      <c r="I46" s="289">
        <v>6.0000000000000001E-3</v>
      </c>
      <c r="J46" s="289">
        <v>0</v>
      </c>
      <c r="K46" s="289">
        <f t="shared" si="1"/>
        <v>0.41034798</v>
      </c>
      <c r="L46" s="305"/>
      <c r="M46" s="321" t="s">
        <v>248</v>
      </c>
      <c r="N46" s="322" t="s">
        <v>247</v>
      </c>
      <c r="O46" s="442"/>
      <c r="P46" s="282"/>
    </row>
    <row r="47" spans="1:16" s="325" customFormat="1">
      <c r="A47" s="437"/>
      <c r="B47" s="437"/>
      <c r="C47" s="447"/>
      <c r="D47" s="280" t="s">
        <v>116</v>
      </c>
      <c r="E47" s="305"/>
      <c r="F47" s="289">
        <v>0</v>
      </c>
      <c r="G47" s="289">
        <v>0</v>
      </c>
      <c r="H47" s="289">
        <v>0</v>
      </c>
      <c r="I47" s="289">
        <v>0.88553457999999996</v>
      </c>
      <c r="J47" s="289">
        <v>0.53112899999999996</v>
      </c>
      <c r="K47" s="289">
        <f t="shared" si="1"/>
        <v>1.4166635799999998</v>
      </c>
      <c r="L47" s="305"/>
      <c r="M47" s="321" t="s">
        <v>250</v>
      </c>
      <c r="N47" s="322" t="s">
        <v>247</v>
      </c>
      <c r="O47" s="442"/>
      <c r="P47" s="282"/>
    </row>
    <row r="48" spans="1:16" s="325" customFormat="1">
      <c r="A48" s="437"/>
      <c r="B48" s="437"/>
      <c r="C48" s="447"/>
      <c r="D48" s="280" t="s">
        <v>116</v>
      </c>
      <c r="E48" s="305"/>
      <c r="F48" s="289">
        <v>0</v>
      </c>
      <c r="G48" s="289">
        <v>0</v>
      </c>
      <c r="H48" s="289">
        <v>0</v>
      </c>
      <c r="I48" s="289">
        <v>1.5670583</v>
      </c>
      <c r="J48" s="289">
        <v>0.27231899999999998</v>
      </c>
      <c r="K48" s="289">
        <f t="shared" si="1"/>
        <v>1.8393773</v>
      </c>
      <c r="L48" s="305"/>
      <c r="M48" s="321" t="s">
        <v>250</v>
      </c>
      <c r="N48" s="322" t="s">
        <v>247</v>
      </c>
      <c r="O48" s="442"/>
      <c r="P48" s="282"/>
    </row>
    <row r="49" spans="1:16" s="325" customFormat="1">
      <c r="A49" s="437"/>
      <c r="B49" s="437"/>
      <c r="C49" s="447"/>
      <c r="D49" s="280" t="s">
        <v>116</v>
      </c>
      <c r="E49" s="305"/>
      <c r="F49" s="289">
        <v>0</v>
      </c>
      <c r="G49" s="289">
        <v>0</v>
      </c>
      <c r="H49" s="289">
        <v>0</v>
      </c>
      <c r="I49" s="289">
        <v>0</v>
      </c>
      <c r="J49" s="289">
        <v>1.108665</v>
      </c>
      <c r="K49" s="289">
        <f t="shared" si="1"/>
        <v>1.108665</v>
      </c>
      <c r="L49" s="305"/>
      <c r="M49" s="321" t="s">
        <v>248</v>
      </c>
      <c r="N49" s="322" t="s">
        <v>247</v>
      </c>
      <c r="O49" s="442"/>
      <c r="P49" s="282"/>
    </row>
    <row r="50" spans="1:16" s="325" customFormat="1">
      <c r="A50" s="437"/>
      <c r="B50" s="437"/>
      <c r="C50" s="447"/>
      <c r="D50" s="280" t="s">
        <v>116</v>
      </c>
      <c r="E50" s="305"/>
      <c r="F50" s="289">
        <v>0</v>
      </c>
      <c r="G50" s="289">
        <v>0</v>
      </c>
      <c r="H50" s="289">
        <v>0</v>
      </c>
      <c r="I50" s="289">
        <v>1.0873175500000001</v>
      </c>
      <c r="J50" s="289">
        <v>0.59624999999999995</v>
      </c>
      <c r="K50" s="289">
        <f t="shared" si="1"/>
        <v>1.68356755</v>
      </c>
      <c r="L50" s="305"/>
      <c r="M50" s="321" t="s">
        <v>248</v>
      </c>
      <c r="N50" s="322" t="s">
        <v>247</v>
      </c>
      <c r="O50" s="442"/>
      <c r="P50" s="282"/>
    </row>
    <row r="51" spans="1:16" s="325" customFormat="1">
      <c r="A51" s="437"/>
      <c r="B51" s="437"/>
      <c r="C51" s="447"/>
      <c r="D51" s="280" t="s">
        <v>116</v>
      </c>
      <c r="E51" s="305"/>
      <c r="F51" s="289">
        <v>0</v>
      </c>
      <c r="G51" s="289">
        <v>0</v>
      </c>
      <c r="H51" s="289">
        <v>1.1004999999999999E-3</v>
      </c>
      <c r="I51" s="289">
        <v>0.16770219</v>
      </c>
      <c r="J51" s="289">
        <v>0.78183950000000002</v>
      </c>
      <c r="K51" s="289">
        <f t="shared" si="1"/>
        <v>0.95064219000000005</v>
      </c>
      <c r="L51" s="305"/>
      <c r="M51" s="321" t="s">
        <v>248</v>
      </c>
      <c r="N51" s="322" t="s">
        <v>247</v>
      </c>
      <c r="O51" s="442"/>
      <c r="P51" s="282"/>
    </row>
    <row r="52" spans="1:16" s="325" customFormat="1">
      <c r="A52" s="437"/>
      <c r="B52" s="437"/>
      <c r="C52" s="447"/>
      <c r="D52" s="280" t="s">
        <v>116</v>
      </c>
      <c r="E52" s="305"/>
      <c r="F52" s="289">
        <v>0</v>
      </c>
      <c r="G52" s="289">
        <v>0</v>
      </c>
      <c r="H52" s="289">
        <v>0</v>
      </c>
      <c r="I52" s="289">
        <v>0</v>
      </c>
      <c r="J52" s="289">
        <v>1.0206693499999999</v>
      </c>
      <c r="K52" s="289">
        <f t="shared" si="1"/>
        <v>1.0206693499999999</v>
      </c>
      <c r="L52" s="305"/>
      <c r="M52" s="321" t="s">
        <v>248</v>
      </c>
      <c r="N52" s="322" t="s">
        <v>247</v>
      </c>
      <c r="O52" s="442"/>
      <c r="P52" s="282"/>
    </row>
    <row r="53" spans="1:16" s="325" customFormat="1">
      <c r="A53" s="437"/>
      <c r="B53" s="437"/>
      <c r="C53" s="447"/>
      <c r="D53" s="280" t="s">
        <v>116</v>
      </c>
      <c r="E53" s="305"/>
      <c r="F53" s="289">
        <v>0</v>
      </c>
      <c r="G53" s="289">
        <v>0</v>
      </c>
      <c r="H53" s="289">
        <v>0</v>
      </c>
      <c r="I53" s="289">
        <v>0.14725285999999999</v>
      </c>
      <c r="J53" s="289">
        <v>0.85798536999999997</v>
      </c>
      <c r="K53" s="289">
        <f t="shared" si="1"/>
        <v>1.00523823</v>
      </c>
      <c r="L53" s="305"/>
      <c r="M53" s="321" t="s">
        <v>248</v>
      </c>
      <c r="N53" s="322" t="s">
        <v>247</v>
      </c>
      <c r="O53" s="442"/>
      <c r="P53" s="282"/>
    </row>
    <row r="54" spans="1:16" s="325" customFormat="1">
      <c r="A54" s="437"/>
      <c r="B54" s="437"/>
      <c r="C54" s="447"/>
      <c r="D54" s="280" t="s">
        <v>116</v>
      </c>
      <c r="E54" s="305"/>
      <c r="F54" s="289">
        <v>0</v>
      </c>
      <c r="G54" s="289">
        <v>0</v>
      </c>
      <c r="H54" s="289">
        <v>0.54677047999999995</v>
      </c>
      <c r="I54" s="289">
        <v>2.698</v>
      </c>
      <c r="J54" s="289">
        <v>0.80709699999999995</v>
      </c>
      <c r="K54" s="289">
        <f t="shared" si="1"/>
        <v>4.0518674799999994</v>
      </c>
      <c r="L54" s="305"/>
      <c r="M54" s="321" t="s">
        <v>249</v>
      </c>
      <c r="N54" s="322" t="s">
        <v>247</v>
      </c>
      <c r="O54" s="442"/>
      <c r="P54" s="282"/>
    </row>
    <row r="55" spans="1:16" s="325" customFormat="1">
      <c r="A55" s="437"/>
      <c r="B55" s="437"/>
      <c r="C55" s="447"/>
      <c r="D55" s="280" t="s">
        <v>116</v>
      </c>
      <c r="E55" s="305"/>
      <c r="F55" s="289">
        <v>0</v>
      </c>
      <c r="G55" s="289">
        <v>0</v>
      </c>
      <c r="H55" s="289">
        <v>0</v>
      </c>
      <c r="I55" s="289">
        <v>0.28499999999999998</v>
      </c>
      <c r="J55" s="289">
        <v>0.99449799999999999</v>
      </c>
      <c r="K55" s="289">
        <f t="shared" si="1"/>
        <v>1.279498</v>
      </c>
      <c r="L55" s="305"/>
      <c r="M55" s="321" t="s">
        <v>248</v>
      </c>
      <c r="N55" s="322" t="s">
        <v>247</v>
      </c>
      <c r="O55" s="442"/>
      <c r="P55" s="282"/>
    </row>
    <row r="56" spans="1:16" s="325" customFormat="1">
      <c r="A56" s="437"/>
      <c r="B56" s="437"/>
      <c r="C56" s="447"/>
      <c r="D56" s="280" t="s">
        <v>116</v>
      </c>
      <c r="E56" s="305"/>
      <c r="F56" s="289">
        <v>0</v>
      </c>
      <c r="G56" s="289">
        <v>0</v>
      </c>
      <c r="H56" s="289">
        <v>0</v>
      </c>
      <c r="I56" s="289">
        <v>0</v>
      </c>
      <c r="J56" s="289">
        <v>0.409107</v>
      </c>
      <c r="K56" s="289">
        <f t="shared" si="1"/>
        <v>0.409107</v>
      </c>
      <c r="L56" s="305"/>
      <c r="M56" s="321" t="s">
        <v>248</v>
      </c>
      <c r="N56" s="322" t="s">
        <v>247</v>
      </c>
      <c r="O56" s="442"/>
      <c r="P56" s="282"/>
    </row>
    <row r="57" spans="1:16" s="325" customFormat="1">
      <c r="A57" s="437"/>
      <c r="B57" s="437"/>
      <c r="C57" s="447"/>
      <c r="D57" s="280" t="s">
        <v>116</v>
      </c>
      <c r="E57" s="305"/>
      <c r="F57" s="289">
        <v>0</v>
      </c>
      <c r="G57" s="289">
        <v>0</v>
      </c>
      <c r="H57" s="289">
        <v>0</v>
      </c>
      <c r="I57" s="289">
        <v>0</v>
      </c>
      <c r="J57" s="289">
        <v>0.34919</v>
      </c>
      <c r="K57" s="289">
        <f t="shared" si="1"/>
        <v>0.34919</v>
      </c>
      <c r="L57" s="305"/>
      <c r="M57" s="321" t="s">
        <v>248</v>
      </c>
      <c r="N57" s="322" t="s">
        <v>247</v>
      </c>
      <c r="O57" s="442"/>
      <c r="P57" s="282"/>
    </row>
    <row r="58" spans="1:16" s="325" customFormat="1">
      <c r="A58" s="437"/>
      <c r="B58" s="437"/>
      <c r="C58" s="447"/>
      <c r="D58" s="280" t="s">
        <v>116</v>
      </c>
      <c r="E58" s="305"/>
      <c r="F58" s="289">
        <v>0</v>
      </c>
      <c r="G58" s="289">
        <v>0</v>
      </c>
      <c r="H58" s="289">
        <v>0</v>
      </c>
      <c r="I58" s="289">
        <v>0</v>
      </c>
      <c r="J58" s="289">
        <v>0.41867300000000002</v>
      </c>
      <c r="K58" s="289">
        <f t="shared" si="1"/>
        <v>0.41867300000000002</v>
      </c>
      <c r="L58" s="305"/>
      <c r="M58" s="321" t="s">
        <v>248</v>
      </c>
      <c r="N58" s="322" t="s">
        <v>247</v>
      </c>
      <c r="O58" s="442"/>
      <c r="P58" s="282"/>
    </row>
    <row r="59" spans="1:16" s="325" customFormat="1">
      <c r="A59" s="437"/>
      <c r="B59" s="437"/>
      <c r="C59" s="447"/>
      <c r="D59" s="280" t="s">
        <v>116</v>
      </c>
      <c r="E59" s="305"/>
      <c r="F59" s="289">
        <v>-0.39212264000000002</v>
      </c>
      <c r="G59" s="289">
        <v>-0.10130748999999999</v>
      </c>
      <c r="H59" s="289">
        <v>0.47333325000000004</v>
      </c>
      <c r="I59" s="289">
        <v>1.38890231</v>
      </c>
      <c r="J59" s="289">
        <v>7.0868899999999568E-3</v>
      </c>
      <c r="K59" s="289">
        <f t="shared" ref="K59:K68" si="2">SUM(F59:J59)</f>
        <v>1.3758923200000002</v>
      </c>
      <c r="L59" s="305"/>
      <c r="M59" s="351"/>
      <c r="N59" s="322"/>
      <c r="O59" s="442"/>
      <c r="P59" s="282"/>
    </row>
    <row r="60" spans="1:16" s="325" customFormat="1">
      <c r="A60" s="437"/>
      <c r="B60" s="437"/>
      <c r="C60" s="447"/>
      <c r="D60" s="280" t="s">
        <v>116</v>
      </c>
      <c r="E60" s="305"/>
      <c r="F60" s="289">
        <v>6.6001629999999992E-2</v>
      </c>
      <c r="G60" s="289">
        <v>0</v>
      </c>
      <c r="H60" s="289">
        <v>-8.9999999999999993E-3</v>
      </c>
      <c r="I60" s="289">
        <v>0</v>
      </c>
      <c r="J60" s="289">
        <v>0</v>
      </c>
      <c r="K60" s="289">
        <f t="shared" si="2"/>
        <v>5.7001629999999991E-2</v>
      </c>
      <c r="L60" s="305"/>
      <c r="M60" s="351"/>
      <c r="N60" s="322"/>
      <c r="O60" s="442"/>
      <c r="P60" s="282"/>
    </row>
    <row r="61" spans="1:16" s="325" customFormat="1">
      <c r="A61" s="437"/>
      <c r="B61" s="437"/>
      <c r="C61" s="447"/>
      <c r="D61" s="280" t="s">
        <v>117</v>
      </c>
      <c r="E61" s="305"/>
      <c r="F61" s="289">
        <v>1.2832994800000002</v>
      </c>
      <c r="G61" s="289">
        <v>1.8193921600000005</v>
      </c>
      <c r="H61" s="289">
        <v>1.9284034599999997</v>
      </c>
      <c r="I61" s="289">
        <f>1.863-1.986</f>
        <v>-0.123</v>
      </c>
      <c r="J61" s="289">
        <f>1.25262098-0.601</f>
        <v>0.65162098000000013</v>
      </c>
      <c r="K61" s="289">
        <f t="shared" si="2"/>
        <v>5.5597160799999994</v>
      </c>
      <c r="L61" s="305"/>
      <c r="M61" s="321" t="s">
        <v>252</v>
      </c>
      <c r="N61" s="322" t="s">
        <v>121</v>
      </c>
      <c r="O61" s="442"/>
      <c r="P61" s="282"/>
    </row>
    <row r="62" spans="1:16" s="325" customFormat="1">
      <c r="A62" s="437"/>
      <c r="B62" s="437"/>
      <c r="C62" s="447"/>
      <c r="D62" s="280" t="s">
        <v>72</v>
      </c>
      <c r="E62" s="305"/>
      <c r="F62" s="289">
        <v>0.27170820000000007</v>
      </c>
      <c r="G62" s="289">
        <v>0.25058453000000003</v>
      </c>
      <c r="H62" s="289">
        <v>2.6956686999999997</v>
      </c>
      <c r="I62" s="289">
        <v>6.6660000000000004</v>
      </c>
      <c r="J62" s="289">
        <v>1.2510876500000001</v>
      </c>
      <c r="K62" s="289">
        <f t="shared" si="2"/>
        <v>11.13504908</v>
      </c>
      <c r="L62" s="305"/>
      <c r="M62" s="321"/>
      <c r="N62" s="322"/>
      <c r="O62" s="442"/>
      <c r="P62" s="282"/>
    </row>
    <row r="63" spans="1:16" s="325" customFormat="1">
      <c r="A63" s="437"/>
      <c r="B63" s="437"/>
      <c r="C63" s="447"/>
      <c r="D63" s="280" t="s">
        <v>72</v>
      </c>
      <c r="E63" s="305"/>
      <c r="F63" s="289">
        <v>2.8587574999999998</v>
      </c>
      <c r="G63" s="289">
        <v>0</v>
      </c>
      <c r="H63" s="289">
        <v>0</v>
      </c>
      <c r="I63" s="289">
        <v>0</v>
      </c>
      <c r="J63" s="289">
        <v>0</v>
      </c>
      <c r="K63" s="289">
        <f t="shared" si="2"/>
        <v>2.8587574999999998</v>
      </c>
      <c r="L63" s="305"/>
      <c r="M63" s="321" t="s">
        <v>246</v>
      </c>
      <c r="N63" s="322" t="s">
        <v>247</v>
      </c>
      <c r="O63" s="442"/>
      <c r="P63" s="282"/>
    </row>
    <row r="64" spans="1:16" s="325" customFormat="1">
      <c r="A64" s="437"/>
      <c r="B64" s="437"/>
      <c r="C64" s="447"/>
      <c r="D64" s="280" t="s">
        <v>72</v>
      </c>
      <c r="E64" s="305"/>
      <c r="F64" s="289">
        <v>11.243953980000001</v>
      </c>
      <c r="G64" s="289">
        <v>0</v>
      </c>
      <c r="H64" s="289">
        <v>0</v>
      </c>
      <c r="I64" s="289">
        <v>0</v>
      </c>
      <c r="J64" s="289">
        <v>0</v>
      </c>
      <c r="K64" s="289">
        <f t="shared" si="2"/>
        <v>11.243953980000001</v>
      </c>
      <c r="L64" s="305"/>
      <c r="M64" s="321" t="s">
        <v>246</v>
      </c>
      <c r="N64" s="322" t="s">
        <v>253</v>
      </c>
      <c r="O64" s="442"/>
      <c r="P64" s="282"/>
    </row>
    <row r="65" spans="1:16">
      <c r="A65" s="437"/>
      <c r="B65" s="437"/>
      <c r="C65" s="447"/>
      <c r="D65" s="280" t="s">
        <v>75</v>
      </c>
      <c r="E65" s="305"/>
      <c r="F65" s="289">
        <v>0.64738691000000004</v>
      </c>
      <c r="G65" s="289">
        <v>2.525904E-2</v>
      </c>
      <c r="H65" s="289">
        <v>0.54506762000000042</v>
      </c>
      <c r="I65" s="289">
        <v>-0.5333</v>
      </c>
      <c r="J65" s="289">
        <v>-0.35475441000000002</v>
      </c>
      <c r="K65" s="289">
        <f t="shared" si="2"/>
        <v>0.32965916000000034</v>
      </c>
      <c r="L65" s="305"/>
      <c r="M65" s="321"/>
      <c r="N65" s="322"/>
      <c r="O65" s="442"/>
      <c r="P65" s="282"/>
    </row>
    <row r="66" spans="1:16">
      <c r="A66" s="437"/>
      <c r="B66" s="437"/>
      <c r="C66" s="447"/>
      <c r="D66" s="280" t="s">
        <v>115</v>
      </c>
      <c r="E66" s="305"/>
      <c r="F66" s="289">
        <v>0.84031509000000004</v>
      </c>
      <c r="G66" s="289">
        <v>0.97605911000000001</v>
      </c>
      <c r="H66" s="289">
        <v>1.16234003</v>
      </c>
      <c r="I66" s="289">
        <v>1.56332</v>
      </c>
      <c r="J66" s="289">
        <v>1.4813183600000002</v>
      </c>
      <c r="K66" s="289">
        <f t="shared" si="2"/>
        <v>6.0233525900000009</v>
      </c>
      <c r="L66" s="305"/>
      <c r="M66" s="321"/>
      <c r="N66" s="322"/>
      <c r="O66" s="442"/>
      <c r="P66" s="282"/>
    </row>
    <row r="67" spans="1:16">
      <c r="A67" s="437"/>
      <c r="B67" s="437"/>
      <c r="C67" s="447"/>
      <c r="D67" s="280"/>
      <c r="E67" s="305"/>
      <c r="F67" s="289"/>
      <c r="G67" s="289"/>
      <c r="H67" s="289"/>
      <c r="I67" s="289"/>
      <c r="J67" s="289"/>
      <c r="K67" s="289">
        <f t="shared" si="2"/>
        <v>0</v>
      </c>
      <c r="L67" s="305"/>
      <c r="M67" s="351"/>
      <c r="N67" s="352"/>
      <c r="O67" s="437"/>
      <c r="P67" s="282"/>
    </row>
    <row r="68" spans="1:16">
      <c r="A68" s="438"/>
      <c r="B68" s="438"/>
      <c r="C68" s="438"/>
      <c r="D68" s="323"/>
      <c r="E68" s="305"/>
      <c r="F68" s="290"/>
      <c r="G68" s="290"/>
      <c r="H68" s="290"/>
      <c r="I68" s="290"/>
      <c r="J68" s="290"/>
      <c r="K68" s="290">
        <f t="shared" si="2"/>
        <v>0</v>
      </c>
      <c r="L68" s="305"/>
      <c r="M68" s="306"/>
      <c r="N68" s="306"/>
      <c r="O68" s="444"/>
      <c r="P68" s="283"/>
    </row>
    <row r="69" spans="1:16">
      <c r="A69" s="210"/>
      <c r="B69" s="210"/>
      <c r="C69" s="210"/>
      <c r="D69" s="210"/>
      <c r="F69" s="47"/>
      <c r="L69" s="210"/>
      <c r="M69" s="210"/>
      <c r="N69" s="210"/>
    </row>
    <row r="70" spans="1:16">
      <c r="F70" s="276">
        <f t="shared" ref="F70:K70" si="3">SUM(F10:F69)</f>
        <v>25.112193950000002</v>
      </c>
      <c r="G70" s="276">
        <f t="shared" si="3"/>
        <v>8.5119379100000003</v>
      </c>
      <c r="H70" s="276">
        <f t="shared" si="3"/>
        <v>16.054112839999998</v>
      </c>
      <c r="I70" s="276">
        <f t="shared" si="3"/>
        <v>25.984415339999998</v>
      </c>
      <c r="J70" s="276">
        <f t="shared" si="3"/>
        <v>25.983991159999995</v>
      </c>
      <c r="K70" s="276">
        <f t="shared" si="3"/>
        <v>101.64665120000001</v>
      </c>
      <c r="L70" s="205"/>
      <c r="M70" s="382"/>
    </row>
    <row r="72" spans="1:16">
      <c r="H72" s="325"/>
    </row>
    <row r="73" spans="1:16">
      <c r="I73" s="142"/>
      <c r="J73" s="142"/>
    </row>
  </sheetData>
  <protectedRanges>
    <protectedRange sqref="K69:M69 L70" name="Range3_1"/>
    <protectedRange sqref="F69:G69" name="Range1_1"/>
    <protectedRange sqref="F68" name="Range1_2_1"/>
    <protectedRange sqref="G68" name="Range1_1_1_1"/>
  </protectedRanges>
  <sortState ref="A10:P58">
    <sortCondition ref="A10:A58"/>
  </sortState>
  <mergeCells count="3">
    <mergeCell ref="F7:K8"/>
    <mergeCell ref="A3:P3"/>
    <mergeCell ref="A1:P1"/>
  </mergeCells>
  <phoneticPr fontId="39" type="noConversion"/>
  <pageMargins left="0.15748031496062992" right="0.19685039370078741" top="0.27559055118110237" bottom="0.31496062992125984" header="0.51181102362204722" footer="0.15748031496062992"/>
  <pageSetup paperSize="9" scale="56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F40"/>
  <sheetViews>
    <sheetView topLeftCell="A2" zoomScaleNormal="100" workbookViewId="0">
      <selection activeCell="J27" sqref="J27"/>
    </sheetView>
  </sheetViews>
  <sheetFormatPr defaultRowHeight="12.75"/>
  <cols>
    <col min="1" max="1" width="38.42578125" customWidth="1"/>
    <col min="2" max="2" width="14.7109375" customWidth="1"/>
    <col min="3" max="3" width="15.28515625" customWidth="1"/>
    <col min="4" max="4" width="12.7109375" customWidth="1"/>
    <col min="5" max="5" width="10.42578125" bestFit="1" customWidth="1"/>
    <col min="7" max="7" width="3.85546875" customWidth="1"/>
  </cols>
  <sheetData>
    <row r="1" spans="1:6" ht="18">
      <c r="A1" s="451" t="s">
        <v>123</v>
      </c>
      <c r="B1" s="451"/>
      <c r="C1" s="451"/>
      <c r="D1" s="451"/>
      <c r="E1" s="451"/>
      <c r="F1" s="451"/>
    </row>
    <row r="2" spans="1:6" ht="21" customHeight="1"/>
    <row r="3" spans="1:6" ht="15.75">
      <c r="A3" s="25" t="s">
        <v>7</v>
      </c>
      <c r="D3" s="26" t="s">
        <v>256</v>
      </c>
      <c r="F3" s="27" t="s">
        <v>2</v>
      </c>
    </row>
    <row r="4" spans="1:6" ht="18">
      <c r="A4" s="5"/>
      <c r="D4" s="21"/>
      <c r="F4" s="22"/>
    </row>
    <row r="6" spans="1:6" ht="52.5" customHeight="1">
      <c r="A6" s="7" t="s">
        <v>159</v>
      </c>
      <c r="B6" s="9" t="s">
        <v>160</v>
      </c>
      <c r="C6" s="23" t="s">
        <v>161</v>
      </c>
      <c r="D6" s="23" t="s">
        <v>162</v>
      </c>
      <c r="E6" s="23" t="s">
        <v>126</v>
      </c>
      <c r="F6" s="16" t="s">
        <v>163</v>
      </c>
    </row>
    <row r="7" spans="1:6" ht="13.5" thickBot="1">
      <c r="A7" s="14"/>
      <c r="B7" s="15" t="s">
        <v>148</v>
      </c>
      <c r="C7" s="15"/>
      <c r="D7" s="15" t="s">
        <v>148</v>
      </c>
      <c r="E7" s="15" t="s">
        <v>148</v>
      </c>
      <c r="F7" s="19"/>
    </row>
    <row r="8" spans="1:6">
      <c r="A8" s="3"/>
      <c r="B8" s="3"/>
      <c r="C8" s="3"/>
      <c r="D8" s="3"/>
      <c r="E8" s="3"/>
      <c r="F8" s="106"/>
    </row>
    <row r="9" spans="1:6">
      <c r="A9" s="8" t="s">
        <v>139</v>
      </c>
      <c r="B9" s="3"/>
      <c r="C9" s="3"/>
      <c r="D9" s="3"/>
      <c r="E9" s="3"/>
      <c r="F9" s="106"/>
    </row>
    <row r="10" spans="1:6" ht="18" customHeight="1">
      <c r="A10" s="3" t="s">
        <v>131</v>
      </c>
      <c r="B10" s="10">
        <v>1169040</v>
      </c>
      <c r="C10" s="111"/>
      <c r="D10" s="98">
        <v>0</v>
      </c>
      <c r="E10" s="10">
        <v>1169040</v>
      </c>
      <c r="F10" s="107"/>
    </row>
    <row r="11" spans="1:6">
      <c r="A11" s="3" t="s">
        <v>211</v>
      </c>
      <c r="B11" s="98">
        <v>0</v>
      </c>
      <c r="C11" s="269"/>
      <c r="D11" s="98">
        <v>0</v>
      </c>
      <c r="E11" s="98">
        <v>0</v>
      </c>
      <c r="F11" s="107"/>
    </row>
    <row r="12" spans="1:6">
      <c r="A12" s="3" t="s">
        <v>132</v>
      </c>
      <c r="B12" s="10">
        <v>0</v>
      </c>
      <c r="C12" s="111"/>
      <c r="D12" s="98">
        <v>0</v>
      </c>
      <c r="E12" s="10">
        <v>0</v>
      </c>
      <c r="F12" s="107"/>
    </row>
    <row r="13" spans="1:6">
      <c r="A13" s="3" t="s">
        <v>133</v>
      </c>
      <c r="B13" s="10"/>
      <c r="C13" s="371"/>
      <c r="D13" s="99"/>
      <c r="E13" s="10"/>
      <c r="F13" s="108"/>
    </row>
    <row r="14" spans="1:6">
      <c r="A14" s="254" t="s">
        <v>205</v>
      </c>
      <c r="B14" s="10">
        <v>0</v>
      </c>
      <c r="C14" s="371"/>
      <c r="D14" s="98">
        <v>0</v>
      </c>
      <c r="E14" s="10">
        <v>0</v>
      </c>
      <c r="F14" s="107"/>
    </row>
    <row r="15" spans="1:6">
      <c r="A15" s="254" t="s">
        <v>134</v>
      </c>
      <c r="B15" s="10">
        <v>190</v>
      </c>
      <c r="C15" s="372" t="s">
        <v>258</v>
      </c>
      <c r="D15" s="98">
        <v>-53.244079999999997</v>
      </c>
      <c r="E15" s="10">
        <v>136.75592</v>
      </c>
      <c r="F15" s="107"/>
    </row>
    <row r="16" spans="1:6" ht="16.5" customHeight="1" thickBot="1">
      <c r="A16" s="8" t="s">
        <v>140</v>
      </c>
      <c r="B16" s="11">
        <v>1169230</v>
      </c>
      <c r="C16" s="373"/>
      <c r="D16" s="88">
        <v>-53.244079999999997</v>
      </c>
      <c r="E16" s="11">
        <v>1169176.7559199999</v>
      </c>
      <c r="F16" s="106"/>
    </row>
    <row r="17" spans="1:6" ht="13.5" thickTop="1">
      <c r="A17" s="3"/>
      <c r="B17" s="10"/>
      <c r="C17" s="373"/>
      <c r="D17" s="87"/>
      <c r="E17" s="10"/>
      <c r="F17" s="106"/>
    </row>
    <row r="18" spans="1:6">
      <c r="A18" s="8" t="s">
        <v>141</v>
      </c>
      <c r="B18" s="10"/>
      <c r="C18" s="373"/>
      <c r="D18" s="87"/>
      <c r="E18" s="10"/>
      <c r="F18" s="106"/>
    </row>
    <row r="19" spans="1:6" ht="18" customHeight="1">
      <c r="A19" s="3" t="s">
        <v>142</v>
      </c>
      <c r="B19" s="10">
        <v>14269</v>
      </c>
      <c r="C19" s="372"/>
      <c r="D19" s="98">
        <v>0</v>
      </c>
      <c r="E19" s="10">
        <v>14269</v>
      </c>
      <c r="F19" s="107"/>
    </row>
    <row r="20" spans="1:6">
      <c r="A20" s="3" t="s">
        <v>144</v>
      </c>
      <c r="B20" s="10">
        <v>122840</v>
      </c>
      <c r="C20" s="371"/>
      <c r="D20" s="98">
        <v>0</v>
      </c>
      <c r="E20" s="10">
        <v>122840</v>
      </c>
      <c r="F20" s="107"/>
    </row>
    <row r="21" spans="1:6">
      <c r="A21" s="3" t="s">
        <v>206</v>
      </c>
      <c r="B21" s="10">
        <v>70720</v>
      </c>
      <c r="C21" s="371"/>
      <c r="D21" s="98">
        <v>0</v>
      </c>
      <c r="E21" s="10">
        <v>70720</v>
      </c>
      <c r="F21" s="107"/>
    </row>
    <row r="22" spans="1:6">
      <c r="A22" s="3" t="s">
        <v>88</v>
      </c>
      <c r="B22" s="10">
        <v>6718</v>
      </c>
      <c r="C22" s="372" t="s">
        <v>258</v>
      </c>
      <c r="D22" s="98">
        <v>1330.8988053012076</v>
      </c>
      <c r="E22" s="10">
        <v>8048.8988053012072</v>
      </c>
      <c r="F22" s="107"/>
    </row>
    <row r="23" spans="1:6">
      <c r="A23" s="3" t="s">
        <v>89</v>
      </c>
      <c r="B23" s="10">
        <v>583</v>
      </c>
      <c r="C23" s="371"/>
      <c r="D23" s="98">
        <v>0</v>
      </c>
      <c r="E23" s="10">
        <v>583</v>
      </c>
      <c r="F23" s="107"/>
    </row>
    <row r="24" spans="1:6">
      <c r="A24" s="3" t="s">
        <v>143</v>
      </c>
      <c r="B24" s="10">
        <v>1770</v>
      </c>
      <c r="C24" s="269"/>
      <c r="D24" s="98">
        <v>0</v>
      </c>
      <c r="E24" s="10">
        <v>1770</v>
      </c>
      <c r="F24" s="107"/>
    </row>
    <row r="25" spans="1:6">
      <c r="A25" s="3" t="s">
        <v>145</v>
      </c>
      <c r="B25" s="10">
        <v>0</v>
      </c>
      <c r="C25" s="111"/>
      <c r="D25" s="98">
        <v>0</v>
      </c>
      <c r="E25" s="10">
        <v>0</v>
      </c>
      <c r="F25" s="107"/>
    </row>
    <row r="26" spans="1:6">
      <c r="A26" s="3" t="s">
        <v>146</v>
      </c>
      <c r="B26" s="10">
        <v>274595</v>
      </c>
      <c r="C26" s="111"/>
      <c r="D26" s="98">
        <v>0</v>
      </c>
      <c r="E26" s="10">
        <v>274595</v>
      </c>
      <c r="F26" s="107"/>
    </row>
    <row r="27" spans="1:6">
      <c r="A27" s="324" t="s">
        <v>125</v>
      </c>
      <c r="B27" s="10">
        <v>7097</v>
      </c>
      <c r="C27" s="111"/>
      <c r="D27" s="98">
        <v>0</v>
      </c>
      <c r="E27" s="10">
        <v>7097</v>
      </c>
      <c r="F27" s="107"/>
    </row>
    <row r="28" spans="1:6" ht="16.5" customHeight="1">
      <c r="A28" s="86" t="s">
        <v>209</v>
      </c>
      <c r="B28" s="97">
        <v>498592</v>
      </c>
      <c r="C28" s="112"/>
      <c r="D28" s="129">
        <v>1330.8988053012076</v>
      </c>
      <c r="E28" s="97">
        <v>499922.89880530117</v>
      </c>
      <c r="F28" s="107"/>
    </row>
    <row r="29" spans="1:6">
      <c r="A29" s="285"/>
      <c r="B29" s="10"/>
      <c r="C29" s="112"/>
      <c r="D29" s="98"/>
      <c r="E29" s="10"/>
      <c r="F29" s="109"/>
    </row>
    <row r="30" spans="1:6" ht="13.5" thickBot="1">
      <c r="A30" s="8" t="s">
        <v>151</v>
      </c>
      <c r="B30" s="12">
        <v>670638</v>
      </c>
      <c r="C30" s="112"/>
      <c r="D30" s="130">
        <v>-1384.1428853012076</v>
      </c>
      <c r="E30" s="12">
        <v>669253.85711469874</v>
      </c>
      <c r="F30" s="106"/>
    </row>
    <row r="31" spans="1:6" ht="13.5" thickTop="1">
      <c r="A31" s="3"/>
      <c r="B31" s="3"/>
      <c r="C31" s="131"/>
      <c r="D31" s="131"/>
      <c r="E31" s="3"/>
      <c r="F31" s="106"/>
    </row>
    <row r="32" spans="1:6" ht="13.5" thickBot="1">
      <c r="A32" s="8" t="s">
        <v>165</v>
      </c>
      <c r="B32" s="270"/>
      <c r="C32" s="272"/>
      <c r="D32" s="271"/>
      <c r="E32" s="270"/>
      <c r="F32" s="107"/>
    </row>
    <row r="33" spans="1:6" ht="13.5" thickTop="1">
      <c r="A33" s="4"/>
      <c r="B33" s="4"/>
      <c r="C33" s="4"/>
      <c r="D33" s="4"/>
      <c r="E33" s="4"/>
      <c r="F33" s="18"/>
    </row>
    <row r="35" spans="1:6">
      <c r="A35" s="52" t="s">
        <v>195</v>
      </c>
    </row>
    <row r="36" spans="1:6" ht="18" customHeight="1">
      <c r="A36" s="144" t="s">
        <v>0</v>
      </c>
    </row>
    <row r="38" spans="1:6">
      <c r="A38" s="28"/>
    </row>
    <row r="39" spans="1:6">
      <c r="A39" s="29"/>
    </row>
    <row r="40" spans="1:6">
      <c r="A40" s="32"/>
    </row>
  </sheetData>
  <mergeCells count="1">
    <mergeCell ref="A1:F1"/>
  </mergeCells>
  <phoneticPr fontId="0" type="noConversion"/>
  <pageMargins left="0.75" right="0.75" top="1" bottom="1" header="0.5" footer="0.5"/>
  <pageSetup paperSize="9" scale="86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K51"/>
  <sheetViews>
    <sheetView topLeftCell="A6" zoomScaleNormal="100" workbookViewId="0">
      <selection activeCell="J27" sqref="J27"/>
    </sheetView>
  </sheetViews>
  <sheetFormatPr defaultRowHeight="12.75"/>
  <cols>
    <col min="1" max="1" width="31.140625" customWidth="1"/>
    <col min="2" max="2" width="9.85546875" customWidth="1"/>
    <col min="3" max="6" width="13.7109375" customWidth="1"/>
    <col min="7" max="7" width="6.42578125" customWidth="1"/>
    <col min="8" max="8" width="9.5703125" bestFit="1" customWidth="1"/>
  </cols>
  <sheetData>
    <row r="1" spans="1:8" ht="18">
      <c r="A1" s="451" t="s">
        <v>166</v>
      </c>
      <c r="B1" s="451"/>
      <c r="C1" s="451"/>
      <c r="D1" s="451"/>
      <c r="E1" s="451"/>
      <c r="F1" s="451"/>
    </row>
    <row r="2" spans="1:8" ht="19.5" customHeight="1">
      <c r="A2" s="40"/>
    </row>
    <row r="3" spans="1:8" ht="15.75">
      <c r="A3" s="51" t="s">
        <v>174</v>
      </c>
      <c r="C3" s="26" t="s">
        <v>256</v>
      </c>
      <c r="D3" s="26"/>
      <c r="F3" s="27" t="s">
        <v>127</v>
      </c>
    </row>
    <row r="5" spans="1:8" ht="40.5" customHeight="1">
      <c r="B5" s="452" t="s">
        <v>178</v>
      </c>
      <c r="C5" s="9" t="s">
        <v>136</v>
      </c>
      <c r="D5" s="9" t="s">
        <v>6</v>
      </c>
      <c r="E5" s="91" t="s">
        <v>77</v>
      </c>
      <c r="F5" s="41" t="s">
        <v>168</v>
      </c>
    </row>
    <row r="6" spans="1:8" ht="13.5" thickBot="1">
      <c r="B6" s="453"/>
      <c r="C6" s="46" t="s">
        <v>148</v>
      </c>
      <c r="D6" s="15" t="s">
        <v>148</v>
      </c>
      <c r="E6" s="127" t="s">
        <v>148</v>
      </c>
      <c r="F6" s="42" t="s">
        <v>148</v>
      </c>
      <c r="H6" s="33"/>
    </row>
    <row r="7" spans="1:8">
      <c r="B7" s="3"/>
      <c r="C7" s="45"/>
      <c r="D7" s="1"/>
      <c r="E7" s="121"/>
      <c r="F7" s="126"/>
    </row>
    <row r="8" spans="1:8">
      <c r="A8" s="40" t="s">
        <v>167</v>
      </c>
      <c r="B8" s="8"/>
      <c r="C8" s="3"/>
      <c r="D8" s="1"/>
      <c r="E8" s="121"/>
      <c r="F8" s="2"/>
    </row>
    <row r="9" spans="1:8" ht="18" customHeight="1">
      <c r="A9" s="39" t="s">
        <v>142</v>
      </c>
      <c r="B9" s="31"/>
      <c r="C9" s="37">
        <v>14269</v>
      </c>
      <c r="D9" s="401"/>
      <c r="E9" s="402"/>
      <c r="F9" s="43">
        <v>15676</v>
      </c>
    </row>
    <row r="10" spans="1:8">
      <c r="A10" s="39" t="s">
        <v>144</v>
      </c>
      <c r="B10" s="31"/>
      <c r="C10" s="37">
        <v>122840</v>
      </c>
      <c r="D10" s="401"/>
      <c r="E10" s="402"/>
      <c r="F10" s="43">
        <v>128703</v>
      </c>
    </row>
    <row r="11" spans="1:8">
      <c r="A11" s="2" t="s">
        <v>206</v>
      </c>
      <c r="B11" s="31"/>
      <c r="C11" s="37">
        <v>70720</v>
      </c>
      <c r="D11" s="401"/>
      <c r="E11" s="402"/>
      <c r="F11" s="43">
        <v>71840</v>
      </c>
    </row>
    <row r="12" spans="1:8">
      <c r="A12" s="2" t="s">
        <v>88</v>
      </c>
      <c r="B12" s="31"/>
      <c r="C12" s="37">
        <v>8048.8988053012072</v>
      </c>
      <c r="D12" s="401"/>
      <c r="E12" s="402"/>
      <c r="F12" s="43">
        <v>8048.8988053012072</v>
      </c>
    </row>
    <row r="13" spans="1:8">
      <c r="A13" s="2" t="s">
        <v>89</v>
      </c>
      <c r="B13" s="31"/>
      <c r="C13" s="37">
        <v>583</v>
      </c>
      <c r="D13" s="401"/>
      <c r="E13" s="402"/>
      <c r="F13" s="43">
        <v>583</v>
      </c>
    </row>
    <row r="14" spans="1:8">
      <c r="A14" s="39" t="s">
        <v>143</v>
      </c>
      <c r="B14" s="31"/>
      <c r="C14" s="37">
        <v>1770</v>
      </c>
      <c r="D14" s="401"/>
      <c r="E14" s="402"/>
      <c r="F14" s="43">
        <v>1770</v>
      </c>
    </row>
    <row r="15" spans="1:8">
      <c r="A15" s="39" t="s">
        <v>145</v>
      </c>
      <c r="B15" s="31"/>
      <c r="C15" s="37">
        <v>0</v>
      </c>
      <c r="D15" s="401"/>
      <c r="E15" s="402"/>
      <c r="F15" s="43">
        <v>6521</v>
      </c>
    </row>
    <row r="16" spans="1:8">
      <c r="A16" s="39" t="s">
        <v>146</v>
      </c>
      <c r="B16" s="31"/>
      <c r="C16" s="37">
        <v>274595</v>
      </c>
      <c r="D16" s="401"/>
      <c r="E16" s="402"/>
      <c r="F16" s="43">
        <v>307060</v>
      </c>
    </row>
    <row r="17" spans="1:11">
      <c r="A17" s="39" t="s">
        <v>147</v>
      </c>
      <c r="B17" s="18"/>
      <c r="C17" s="100">
        <v>7097</v>
      </c>
      <c r="D17" s="403"/>
      <c r="E17" s="404"/>
      <c r="F17" s="43">
        <v>5385</v>
      </c>
    </row>
    <row r="18" spans="1:11" ht="21" customHeight="1" thickBot="1">
      <c r="A18" s="39"/>
      <c r="B18" s="47" t="s">
        <v>171</v>
      </c>
      <c r="C18" s="11">
        <v>499922.89880530117</v>
      </c>
      <c r="D18" s="405"/>
      <c r="E18" s="406"/>
      <c r="F18" s="44">
        <v>545586.89880530117</v>
      </c>
    </row>
    <row r="19" spans="1:11" ht="19.5" customHeight="1" thickTop="1">
      <c r="A19" s="39"/>
      <c r="B19" s="47"/>
      <c r="C19" s="38"/>
      <c r="D19" s="38"/>
      <c r="E19" s="38"/>
      <c r="F19" s="38"/>
    </row>
    <row r="20" spans="1:11">
      <c r="A20" s="116"/>
      <c r="F20" s="325"/>
    </row>
    <row r="21" spans="1:11" ht="29.25" customHeight="1" thickBot="1">
      <c r="A21" s="39"/>
      <c r="B21" s="56" t="s">
        <v>170</v>
      </c>
      <c r="E21" s="48"/>
    </row>
    <row r="22" spans="1:11">
      <c r="A22" s="57" t="s">
        <v>169</v>
      </c>
      <c r="B22" s="17"/>
      <c r="C22" s="45"/>
      <c r="D22" s="45"/>
      <c r="E22" s="121"/>
      <c r="F22" s="126"/>
    </row>
    <row r="23" spans="1:11" ht="18" customHeight="1">
      <c r="A23" s="39" t="s">
        <v>142</v>
      </c>
      <c r="B23" s="55" t="s">
        <v>217</v>
      </c>
      <c r="C23" s="30">
        <v>0</v>
      </c>
      <c r="D23" s="407"/>
      <c r="E23" s="408"/>
      <c r="F23" s="43">
        <v>0</v>
      </c>
    </row>
    <row r="24" spans="1:11">
      <c r="A24" s="39" t="s">
        <v>144</v>
      </c>
      <c r="B24" s="55" t="s">
        <v>217</v>
      </c>
      <c r="C24" s="30">
        <v>0</v>
      </c>
      <c r="D24" s="407"/>
      <c r="E24" s="408"/>
      <c r="F24" s="43">
        <v>0</v>
      </c>
    </row>
    <row r="25" spans="1:11">
      <c r="A25" s="2" t="s">
        <v>206</v>
      </c>
      <c r="B25" s="284" t="s">
        <v>217</v>
      </c>
      <c r="C25" s="30">
        <v>0</v>
      </c>
      <c r="D25" s="407"/>
      <c r="E25" s="408"/>
      <c r="F25" s="43">
        <v>9859</v>
      </c>
    </row>
    <row r="26" spans="1:11" ht="21" customHeight="1" thickBot="1">
      <c r="B26" s="47" t="s">
        <v>172</v>
      </c>
      <c r="C26" s="11">
        <v>0</v>
      </c>
      <c r="D26" s="405"/>
      <c r="E26" s="406"/>
      <c r="F26" s="44">
        <v>9859</v>
      </c>
    </row>
    <row r="27" spans="1:11" ht="13.5" thickTop="1"/>
    <row r="29" spans="1:11" ht="18" customHeight="1" thickBot="1">
      <c r="B29" s="22" t="s">
        <v>218</v>
      </c>
      <c r="C29" s="49">
        <v>499922.89880530117</v>
      </c>
      <c r="D29" s="409"/>
      <c r="E29" s="409"/>
      <c r="H29" s="33"/>
    </row>
    <row r="30" spans="1:11">
      <c r="J30" s="325"/>
    </row>
    <row r="31" spans="1:11" ht="18" customHeight="1" thickBot="1">
      <c r="C31" s="50"/>
      <c r="D31" s="50"/>
      <c r="E31" s="50" t="s">
        <v>173</v>
      </c>
      <c r="F31" s="49">
        <v>555446</v>
      </c>
      <c r="H31" s="378"/>
      <c r="J31" s="325"/>
      <c r="K31" s="146"/>
    </row>
    <row r="32" spans="1:11">
      <c r="H32" s="142"/>
      <c r="J32" s="146"/>
    </row>
    <row r="34" spans="1:6">
      <c r="A34" s="326" t="s">
        <v>224</v>
      </c>
    </row>
    <row r="42" spans="1:6">
      <c r="A42" s="52" t="s">
        <v>179</v>
      </c>
    </row>
    <row r="43" spans="1:6" ht="18" customHeight="1">
      <c r="A43" s="53" t="s">
        <v>176</v>
      </c>
    </row>
    <row r="44" spans="1:6">
      <c r="A44" s="53" t="s">
        <v>177</v>
      </c>
    </row>
    <row r="45" spans="1:6" ht="18" customHeight="1">
      <c r="A45" s="52" t="s">
        <v>175</v>
      </c>
    </row>
    <row r="46" spans="1:6" ht="30" customHeight="1">
      <c r="A46" s="454" t="s">
        <v>180</v>
      </c>
      <c r="B46" s="454"/>
      <c r="C46" s="454"/>
      <c r="D46" s="454"/>
      <c r="E46" s="454"/>
      <c r="F46" s="454"/>
    </row>
    <row r="50" spans="1:1">
      <c r="A50" s="28"/>
    </row>
    <row r="51" spans="1:1">
      <c r="A51" s="29"/>
    </row>
  </sheetData>
  <mergeCells count="3">
    <mergeCell ref="A1:F1"/>
    <mergeCell ref="B5:B6"/>
    <mergeCell ref="A46:F46"/>
  </mergeCells>
  <phoneticPr fontId="0" type="noConversion"/>
  <pageMargins left="0.26" right="0.32" top="1" bottom="1" header="0.5" footer="0.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H39"/>
  <sheetViews>
    <sheetView topLeftCell="A4" zoomScaleNormal="100" workbookViewId="0">
      <selection activeCell="J27" sqref="J27"/>
    </sheetView>
  </sheetViews>
  <sheetFormatPr defaultRowHeight="12.75"/>
  <cols>
    <col min="1" max="1" width="31" customWidth="1"/>
    <col min="2" max="6" width="12.7109375" customWidth="1"/>
    <col min="7" max="7" width="6.28515625" customWidth="1"/>
  </cols>
  <sheetData>
    <row r="1" spans="1:8" ht="18">
      <c r="A1" s="451" t="s">
        <v>181</v>
      </c>
      <c r="B1" s="451"/>
      <c r="C1" s="451"/>
      <c r="D1" s="451"/>
      <c r="E1" s="451"/>
      <c r="F1" s="451"/>
      <c r="G1" s="50"/>
    </row>
    <row r="2" spans="1:8" ht="13.5" thickBot="1">
      <c r="A2" s="50"/>
      <c r="B2" s="50"/>
      <c r="C2" s="50"/>
      <c r="D2" s="50"/>
      <c r="E2" s="50"/>
      <c r="F2" s="50"/>
      <c r="G2" s="50"/>
    </row>
    <row r="3" spans="1:8" ht="18" customHeight="1" thickBot="1">
      <c r="A3" s="113" t="s">
        <v>212</v>
      </c>
      <c r="B3" s="114" t="s">
        <v>219</v>
      </c>
      <c r="C3" s="152"/>
      <c r="D3" s="50"/>
      <c r="E3" s="50"/>
      <c r="F3" s="50"/>
      <c r="G3" s="50"/>
    </row>
    <row r="5" spans="1:8" ht="15.75">
      <c r="A5" s="51" t="s">
        <v>174</v>
      </c>
      <c r="C5" s="26" t="s">
        <v>256</v>
      </c>
      <c r="F5" s="27" t="s">
        <v>128</v>
      </c>
    </row>
    <row r="8" spans="1:8" ht="36.75" customHeight="1">
      <c r="A8" s="455" t="s">
        <v>182</v>
      </c>
      <c r="B8" s="455"/>
      <c r="C8" s="455"/>
      <c r="D8" s="455"/>
      <c r="E8" s="455"/>
      <c r="F8" s="455"/>
    </row>
    <row r="10" spans="1:8" ht="18.75" customHeight="1">
      <c r="A10" s="57" t="s">
        <v>184</v>
      </c>
      <c r="B10" s="59" t="s">
        <v>204</v>
      </c>
      <c r="C10" s="59"/>
      <c r="D10" s="60"/>
      <c r="E10" s="60"/>
    </row>
    <row r="11" spans="1:8">
      <c r="A11" s="57"/>
      <c r="B11" s="57"/>
      <c r="C11" s="57"/>
      <c r="D11" s="39"/>
      <c r="E11" s="39"/>
    </row>
    <row r="12" spans="1:8">
      <c r="A12" s="39"/>
    </row>
    <row r="13" spans="1:8" ht="42" customHeight="1">
      <c r="A13" s="298"/>
      <c r="B13" s="298" t="s">
        <v>136</v>
      </c>
      <c r="C13" s="298" t="s">
        <v>6</v>
      </c>
      <c r="D13" s="298" t="s">
        <v>77</v>
      </c>
      <c r="E13" s="299" t="s">
        <v>138</v>
      </c>
      <c r="F13" s="300" t="s">
        <v>168</v>
      </c>
    </row>
    <row r="14" spans="1:8" ht="13.5" thickBot="1">
      <c r="A14" s="304"/>
      <c r="B14" s="295" t="s">
        <v>148</v>
      </c>
      <c r="C14" s="295" t="s">
        <v>148</v>
      </c>
      <c r="D14" s="295" t="s">
        <v>148</v>
      </c>
      <c r="E14" s="296" t="s">
        <v>148</v>
      </c>
      <c r="F14" s="297" t="s">
        <v>148</v>
      </c>
      <c r="H14" s="33"/>
    </row>
    <row r="15" spans="1:8">
      <c r="A15" s="260"/>
      <c r="B15" s="292"/>
      <c r="C15" s="292"/>
      <c r="D15" s="292"/>
      <c r="E15" s="293"/>
      <c r="F15" s="294"/>
      <c r="H15" s="33"/>
    </row>
    <row r="16" spans="1:8" ht="13.5" customHeight="1">
      <c r="A16" s="303" t="s">
        <v>216</v>
      </c>
      <c r="B16" s="301"/>
      <c r="C16" s="410"/>
      <c r="D16" s="410"/>
      <c r="E16" s="302"/>
      <c r="F16" s="432">
        <v>1157980</v>
      </c>
    </row>
    <row r="17" spans="1:8" ht="23.25" customHeight="1">
      <c r="A17" s="260" t="s">
        <v>215</v>
      </c>
      <c r="B17" s="3"/>
      <c r="C17" s="440"/>
      <c r="D17" s="440"/>
      <c r="E17" s="121"/>
      <c r="F17" s="2"/>
      <c r="H17" s="33"/>
    </row>
    <row r="18" spans="1:8" ht="19.5" customHeight="1">
      <c r="A18" s="3" t="s">
        <v>142</v>
      </c>
      <c r="B18" s="3"/>
      <c r="C18" s="411"/>
      <c r="D18" s="412"/>
      <c r="E18" s="121"/>
      <c r="F18" s="43">
        <v>0</v>
      </c>
      <c r="H18" s="33"/>
    </row>
    <row r="19" spans="1:8">
      <c r="A19" s="3" t="s">
        <v>144</v>
      </c>
      <c r="B19" s="3"/>
      <c r="C19" s="411"/>
      <c r="D19" s="412"/>
      <c r="E19" s="121"/>
      <c r="F19" s="43">
        <v>0</v>
      </c>
      <c r="H19" s="33"/>
    </row>
    <row r="20" spans="1:8" ht="13.5" customHeight="1">
      <c r="A20" s="3" t="s">
        <v>206</v>
      </c>
      <c r="B20" s="30"/>
      <c r="C20" s="412"/>
      <c r="D20" s="413"/>
      <c r="E20" s="125"/>
      <c r="F20" s="43">
        <v>9859</v>
      </c>
      <c r="H20" s="33"/>
    </row>
    <row r="21" spans="1:8" ht="13.5" thickBot="1">
      <c r="A21" s="4"/>
      <c r="B21" s="30"/>
      <c r="C21" s="439"/>
      <c r="D21" s="439"/>
      <c r="E21" s="125"/>
      <c r="F21" s="43"/>
      <c r="H21" s="34"/>
    </row>
    <row r="22" spans="1:8" ht="21" customHeight="1" thickBot="1">
      <c r="A22" s="154"/>
      <c r="B22" s="58">
        <f>SUM(B18:B21)</f>
        <v>0</v>
      </c>
      <c r="C22" s="414"/>
      <c r="D22" s="414"/>
      <c r="E22" s="433">
        <v>0</v>
      </c>
      <c r="F22" s="434">
        <v>9859</v>
      </c>
    </row>
    <row r="23" spans="1:8" ht="13.5" thickTop="1">
      <c r="A23" s="39"/>
    </row>
    <row r="24" spans="1:8">
      <c r="A24" s="39"/>
    </row>
    <row r="25" spans="1:8">
      <c r="A25" s="39"/>
    </row>
    <row r="26" spans="1:8">
      <c r="A26" s="40" t="s">
        <v>183</v>
      </c>
    </row>
    <row r="37" spans="1:1">
      <c r="A37" s="28"/>
    </row>
    <row r="38" spans="1:1" ht="16.5" customHeight="1">
      <c r="A38" s="29"/>
    </row>
    <row r="39" spans="1:1">
      <c r="A39" s="32"/>
    </row>
  </sheetData>
  <mergeCells count="2">
    <mergeCell ref="A8:F8"/>
    <mergeCell ref="A1:F1"/>
  </mergeCells>
  <phoneticPr fontId="0" type="noConversion"/>
  <pageMargins left="0.42" right="0.75" top="1" bottom="1" header="0.5" footer="0.5"/>
  <pageSetup paperSize="9" scale="96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H40"/>
  <sheetViews>
    <sheetView zoomScaleNormal="100" workbookViewId="0">
      <selection activeCell="J27" sqref="J27"/>
    </sheetView>
  </sheetViews>
  <sheetFormatPr defaultRowHeight="12.75"/>
  <cols>
    <col min="1" max="1" width="9.7109375" customWidth="1"/>
    <col min="2" max="2" width="42" customWidth="1"/>
    <col min="3" max="4" width="12.7109375" customWidth="1"/>
    <col min="5" max="5" width="10.28515625" customWidth="1"/>
  </cols>
  <sheetData>
    <row r="1" spans="1:8" ht="18">
      <c r="A1" s="451" t="s">
        <v>185</v>
      </c>
      <c r="B1" s="451"/>
      <c r="C1" s="451"/>
      <c r="D1" s="451"/>
      <c r="E1" s="451"/>
    </row>
    <row r="2" spans="1:8">
      <c r="A2" s="50"/>
      <c r="B2" s="50"/>
      <c r="C2" s="50"/>
      <c r="D2" s="50"/>
      <c r="E2" s="50"/>
    </row>
    <row r="3" spans="1:8" ht="16.5">
      <c r="A3" s="456" t="s">
        <v>129</v>
      </c>
      <c r="B3" s="456"/>
      <c r="C3" s="456"/>
      <c r="D3" s="456"/>
      <c r="E3" s="456"/>
    </row>
    <row r="4" spans="1:8">
      <c r="A4" s="50"/>
      <c r="B4" s="50"/>
      <c r="C4" s="50"/>
      <c r="D4" s="50"/>
      <c r="E4" s="50"/>
    </row>
    <row r="6" spans="1:8" ht="15.75">
      <c r="A6" s="51" t="s">
        <v>174</v>
      </c>
      <c r="C6" s="26" t="s">
        <v>256</v>
      </c>
      <c r="E6" s="27" t="s">
        <v>191</v>
      </c>
    </row>
    <row r="9" spans="1:8" s="66" customFormat="1" ht="15" customHeight="1">
      <c r="A9" s="63" t="s">
        <v>192</v>
      </c>
      <c r="B9" s="64" t="s">
        <v>186</v>
      </c>
      <c r="C9" s="457" t="s">
        <v>194</v>
      </c>
      <c r="D9" s="458"/>
      <c r="E9" s="65" t="s">
        <v>190</v>
      </c>
    </row>
    <row r="10" spans="1:8" s="66" customFormat="1" ht="15" customHeight="1" thickBot="1">
      <c r="A10" s="255" t="s">
        <v>193</v>
      </c>
      <c r="B10" s="67" t="s">
        <v>187</v>
      </c>
      <c r="C10" s="68" t="s">
        <v>188</v>
      </c>
      <c r="D10" s="69" t="s">
        <v>189</v>
      </c>
      <c r="E10" s="70" t="s">
        <v>130</v>
      </c>
    </row>
    <row r="11" spans="1:8">
      <c r="A11" s="256"/>
      <c r="B11" s="72"/>
      <c r="C11" s="73"/>
      <c r="D11" s="54"/>
      <c r="E11" s="74"/>
    </row>
    <row r="12" spans="1:8">
      <c r="A12" s="132" t="s">
        <v>258</v>
      </c>
      <c r="B12" s="291" t="s">
        <v>88</v>
      </c>
      <c r="C12" s="336">
        <v>1330.8988053012076</v>
      </c>
      <c r="D12" s="337"/>
      <c r="E12" s="135"/>
      <c r="F12" s="309"/>
      <c r="H12" s="325"/>
    </row>
    <row r="13" spans="1:8" s="325" customFormat="1">
      <c r="A13" s="132"/>
      <c r="B13" s="133" t="s">
        <v>133</v>
      </c>
      <c r="C13" s="338">
        <v>53.244079999999997</v>
      </c>
      <c r="D13" s="337"/>
      <c r="E13" s="135"/>
      <c r="F13" s="329"/>
    </row>
    <row r="14" spans="1:8">
      <c r="A14" s="132"/>
      <c r="B14" s="263" t="s">
        <v>109</v>
      </c>
      <c r="C14" s="339"/>
      <c r="D14" s="340">
        <v>1384.1428853012076</v>
      </c>
      <c r="E14" s="135"/>
    </row>
    <row r="15" spans="1:8">
      <c r="A15" s="132"/>
      <c r="B15" s="133"/>
      <c r="C15" s="313"/>
      <c r="D15" s="314"/>
      <c r="E15" s="135"/>
    </row>
    <row r="16" spans="1:8" ht="102">
      <c r="A16" s="132"/>
      <c r="B16" s="318" t="s">
        <v>221</v>
      </c>
      <c r="C16" s="313"/>
      <c r="D16" s="314"/>
      <c r="E16" s="135"/>
      <c r="H16" s="210"/>
    </row>
    <row r="17" spans="1:5" ht="51">
      <c r="A17" s="132"/>
      <c r="B17" s="318" t="s">
        <v>222</v>
      </c>
      <c r="C17" s="73"/>
      <c r="D17" s="54"/>
      <c r="E17" s="135"/>
    </row>
    <row r="18" spans="1:5">
      <c r="A18" s="132"/>
      <c r="B18" s="133"/>
      <c r="C18" s="330"/>
      <c r="D18" s="54"/>
      <c r="E18" s="135"/>
    </row>
    <row r="19" spans="1:5">
      <c r="A19" s="132"/>
      <c r="B19" s="263"/>
      <c r="C19" s="73"/>
      <c r="D19" s="54"/>
      <c r="E19" s="135"/>
    </row>
    <row r="20" spans="1:5">
      <c r="A20" s="132"/>
      <c r="B20" s="133"/>
      <c r="C20" s="73"/>
      <c r="D20" s="54"/>
      <c r="E20" s="135"/>
    </row>
    <row r="21" spans="1:5">
      <c r="A21" s="132"/>
      <c r="B21" s="318"/>
      <c r="C21" s="73"/>
      <c r="D21" s="54"/>
      <c r="E21" s="135"/>
    </row>
    <row r="22" spans="1:5">
      <c r="A22" s="132"/>
      <c r="B22" s="133"/>
      <c r="C22" s="73"/>
      <c r="D22" s="54"/>
      <c r="E22" s="135"/>
    </row>
    <row r="23" spans="1:5">
      <c r="A23" s="132"/>
      <c r="B23" s="291"/>
      <c r="C23" s="73"/>
      <c r="D23" s="54"/>
      <c r="E23" s="135"/>
    </row>
    <row r="24" spans="1:5">
      <c r="A24" s="132"/>
      <c r="B24" s="291"/>
      <c r="C24" s="73"/>
      <c r="D24" s="54"/>
      <c r="E24" s="135"/>
    </row>
    <row r="25" spans="1:5">
      <c r="A25" s="132"/>
      <c r="B25" s="291"/>
      <c r="C25" s="73"/>
      <c r="D25" s="54"/>
      <c r="E25" s="135"/>
    </row>
    <row r="26" spans="1:5">
      <c r="A26" s="132"/>
      <c r="B26" s="317"/>
      <c r="C26" s="73"/>
      <c r="D26" s="54"/>
      <c r="E26" s="135"/>
    </row>
    <row r="27" spans="1:5">
      <c r="A27" s="132"/>
      <c r="B27" s="317"/>
      <c r="C27" s="73"/>
      <c r="D27" s="54"/>
      <c r="E27" s="135"/>
    </row>
    <row r="28" spans="1:5">
      <c r="A28" s="132"/>
      <c r="B28" s="317"/>
      <c r="C28" s="73"/>
      <c r="D28" s="54"/>
      <c r="E28" s="135"/>
    </row>
    <row r="29" spans="1:5">
      <c r="A29" s="132"/>
      <c r="B29" s="318"/>
      <c r="C29" s="73"/>
      <c r="D29" s="54"/>
      <c r="E29" s="135"/>
    </row>
    <row r="30" spans="1:5">
      <c r="A30" s="132"/>
      <c r="B30" s="133"/>
      <c r="C30" s="73"/>
      <c r="D30" s="54"/>
      <c r="E30" s="135"/>
    </row>
    <row r="31" spans="1:5">
      <c r="A31" s="132"/>
      <c r="B31" s="317"/>
      <c r="C31" s="73"/>
      <c r="D31" s="54"/>
      <c r="E31" s="135"/>
    </row>
    <row r="32" spans="1:5">
      <c r="A32" s="132"/>
      <c r="B32" s="318"/>
      <c r="C32" s="73"/>
      <c r="D32" s="54"/>
      <c r="E32" s="135"/>
    </row>
    <row r="33" spans="1:5">
      <c r="A33" s="75"/>
      <c r="B33" s="134"/>
      <c r="C33" s="153"/>
      <c r="D33" s="76"/>
      <c r="E33" s="136"/>
    </row>
    <row r="35" spans="1:5">
      <c r="A35" s="51" t="s">
        <v>195</v>
      </c>
    </row>
    <row r="36" spans="1:5" ht="20.25" customHeight="1">
      <c r="A36" t="s">
        <v>196</v>
      </c>
    </row>
    <row r="37" spans="1:5">
      <c r="A37" s="71"/>
    </row>
    <row r="39" spans="1:5">
      <c r="A39" s="28"/>
    </row>
    <row r="40" spans="1:5">
      <c r="A40" s="29"/>
    </row>
  </sheetData>
  <mergeCells count="3">
    <mergeCell ref="A1:E1"/>
    <mergeCell ref="A3:E3"/>
    <mergeCell ref="C9:D9"/>
  </mergeCells>
  <phoneticPr fontId="0" type="noConversion"/>
  <pageMargins left="0.55000000000000004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D49"/>
  <sheetViews>
    <sheetView topLeftCell="A10" zoomScaleNormal="100" workbookViewId="0">
      <selection activeCell="G18" sqref="G18"/>
    </sheetView>
  </sheetViews>
  <sheetFormatPr defaultRowHeight="12.75"/>
  <cols>
    <col min="1" max="1" width="37" customWidth="1"/>
    <col min="2" max="2" width="6.140625" customWidth="1"/>
    <col min="3" max="4" width="14.7109375" customWidth="1"/>
  </cols>
  <sheetData>
    <row r="1" spans="1:4" ht="18">
      <c r="A1" s="451" t="s">
        <v>201</v>
      </c>
      <c r="B1" s="451"/>
      <c r="C1" s="451"/>
      <c r="D1" s="451"/>
    </row>
    <row r="3" spans="1:4" ht="16.5">
      <c r="A3" s="456" t="s">
        <v>129</v>
      </c>
      <c r="B3" s="456"/>
      <c r="C3" s="456"/>
      <c r="D3" s="456"/>
    </row>
    <row r="6" spans="1:4" ht="15.75">
      <c r="A6" s="51" t="s">
        <v>174</v>
      </c>
      <c r="B6" s="77" t="s">
        <v>256</v>
      </c>
      <c r="D6" s="27" t="s">
        <v>8</v>
      </c>
    </row>
    <row r="9" spans="1:4" ht="16.5" customHeight="1">
      <c r="C9" s="459" t="s">
        <v>200</v>
      </c>
      <c r="D9" s="460"/>
    </row>
    <row r="10" spans="1:4" ht="41.25" customHeight="1">
      <c r="A10" s="39"/>
      <c r="C10" s="9" t="s">
        <v>198</v>
      </c>
      <c r="D10" s="41" t="s">
        <v>199</v>
      </c>
    </row>
    <row r="11" spans="1:4" ht="15" customHeight="1" thickBot="1">
      <c r="A11" s="39"/>
      <c r="C11" s="102" t="s">
        <v>148</v>
      </c>
      <c r="D11" s="103" t="s">
        <v>148</v>
      </c>
    </row>
    <row r="12" spans="1:4" ht="29.25" customHeight="1">
      <c r="A12" s="257" t="s">
        <v>197</v>
      </c>
      <c r="C12" s="3"/>
      <c r="D12" s="2"/>
    </row>
    <row r="13" spans="1:4" ht="30" customHeight="1">
      <c r="A13" s="415"/>
      <c r="C13" s="416"/>
      <c r="D13" s="417"/>
    </row>
    <row r="14" spans="1:4" ht="15" customHeight="1">
      <c r="A14" s="164"/>
      <c r="C14" s="104"/>
      <c r="D14" s="128"/>
    </row>
    <row r="15" spans="1:4" ht="18" customHeight="1" thickBot="1">
      <c r="A15" s="216" t="s">
        <v>202</v>
      </c>
      <c r="C15" s="418"/>
      <c r="D15" s="419"/>
    </row>
    <row r="16" spans="1:4" ht="18" customHeight="1" thickTop="1">
      <c r="A16" s="216"/>
      <c r="D16" s="79"/>
    </row>
    <row r="17" spans="1:4">
      <c r="A17" s="39"/>
    </row>
    <row r="18" spans="1:4" ht="30.75" customHeight="1">
      <c r="A18" s="449" t="s">
        <v>261</v>
      </c>
      <c r="D18" s="39"/>
    </row>
    <row r="19" spans="1:4" ht="21" customHeight="1">
      <c r="A19" s="422"/>
      <c r="C19" s="420"/>
      <c r="D19" s="421"/>
    </row>
    <row r="20" spans="1:4" ht="15" customHeight="1">
      <c r="A20" s="164"/>
      <c r="C20" s="30"/>
      <c r="D20" s="54"/>
    </row>
    <row r="21" spans="1:4" ht="13.5" thickBot="1">
      <c r="A21" s="216" t="s">
        <v>203</v>
      </c>
      <c r="C21" s="418"/>
      <c r="D21" s="419"/>
    </row>
    <row r="22" spans="1:4" ht="13.5" thickTop="1">
      <c r="A22" s="39"/>
    </row>
    <row r="24" spans="1:4">
      <c r="A24" s="448" t="s">
        <v>195</v>
      </c>
    </row>
    <row r="25" spans="1:4" ht="36.75" customHeight="1">
      <c r="A25" s="461" t="s">
        <v>260</v>
      </c>
      <c r="B25" s="461"/>
      <c r="C25" s="461"/>
      <c r="D25" s="461"/>
    </row>
    <row r="27" spans="1:4">
      <c r="A27" s="119" t="s">
        <v>214</v>
      </c>
    </row>
    <row r="48" spans="1:1">
      <c r="A48" s="28"/>
    </row>
    <row r="49" spans="1:1" ht="18" customHeight="1">
      <c r="A49" s="29"/>
    </row>
  </sheetData>
  <mergeCells count="4">
    <mergeCell ref="C9:D9"/>
    <mergeCell ref="A1:D1"/>
    <mergeCell ref="A3:D3"/>
    <mergeCell ref="A25:D25"/>
  </mergeCells>
  <phoneticPr fontId="0" type="noConversion"/>
  <pageMargins left="0.75" right="0.75" top="1" bottom="1" header="0.5" footer="0.5"/>
  <pageSetup paperSize="9" scale="9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>
    <pageSetUpPr fitToPage="1"/>
  </sheetPr>
  <dimension ref="A1:G32"/>
  <sheetViews>
    <sheetView topLeftCell="A12" zoomScaleNormal="100" workbookViewId="0">
      <selection activeCell="E23" sqref="E23"/>
    </sheetView>
  </sheetViews>
  <sheetFormatPr defaultRowHeight="12.75"/>
  <cols>
    <col min="1" max="1" width="39" customWidth="1"/>
    <col min="2" max="2" width="18.7109375" customWidth="1"/>
    <col min="3" max="3" width="29.28515625" customWidth="1"/>
    <col min="4" max="4" width="5.5703125" customWidth="1"/>
    <col min="6" max="6" width="9.7109375" bestFit="1" customWidth="1"/>
  </cols>
  <sheetData>
    <row r="1" spans="1:3" ht="18">
      <c r="A1" s="451" t="s">
        <v>9</v>
      </c>
      <c r="B1" s="451"/>
      <c r="C1" s="451"/>
    </row>
    <row r="3" spans="1:3" ht="16.5">
      <c r="A3" s="456" t="s">
        <v>129</v>
      </c>
      <c r="B3" s="456"/>
      <c r="C3" s="456"/>
    </row>
    <row r="6" spans="1:3" ht="15.75">
      <c r="A6" s="51" t="s">
        <v>174</v>
      </c>
      <c r="B6" s="77" t="s">
        <v>256</v>
      </c>
      <c r="C6" s="27" t="s">
        <v>122</v>
      </c>
    </row>
    <row r="9" spans="1:3" ht="18" customHeight="1">
      <c r="A9" s="466" t="s">
        <v>118</v>
      </c>
      <c r="B9" s="467"/>
      <c r="C9" s="430"/>
    </row>
    <row r="10" spans="1:3" ht="18" customHeight="1">
      <c r="A10" s="253"/>
      <c r="B10" s="161"/>
      <c r="C10" s="214"/>
    </row>
    <row r="11" spans="1:3" ht="15" customHeight="1">
      <c r="A11" s="462" t="s">
        <v>10</v>
      </c>
      <c r="B11" s="463"/>
      <c r="C11" s="157"/>
    </row>
    <row r="12" spans="1:3" ht="21" customHeight="1">
      <c r="A12" s="258" t="s">
        <v>11</v>
      </c>
      <c r="B12" s="2"/>
      <c r="C12" s="423"/>
    </row>
    <row r="13" spans="1:3" ht="15" customHeight="1">
      <c r="A13" s="258" t="s">
        <v>12</v>
      </c>
      <c r="B13" s="2"/>
      <c r="C13" s="423"/>
    </row>
    <row r="14" spans="1:3" ht="15" customHeight="1">
      <c r="A14" s="258" t="s">
        <v>13</v>
      </c>
      <c r="B14" s="2"/>
      <c r="C14" s="424"/>
    </row>
    <row r="15" spans="1:3" ht="15" customHeight="1">
      <c r="A15" s="258" t="s">
        <v>14</v>
      </c>
      <c r="B15" s="2"/>
      <c r="C15" s="425"/>
    </row>
    <row r="16" spans="1:3" ht="15" customHeight="1">
      <c r="A16" s="259" t="s">
        <v>15</v>
      </c>
      <c r="B16" s="2"/>
      <c r="C16" s="426"/>
    </row>
    <row r="17" spans="1:7" ht="15" customHeight="1">
      <c r="A17" s="259" t="s">
        <v>119</v>
      </c>
      <c r="B17" s="2"/>
      <c r="C17" s="426"/>
    </row>
    <row r="18" spans="1:7" ht="15" customHeight="1">
      <c r="A18" s="259" t="s">
        <v>16</v>
      </c>
      <c r="B18" s="2"/>
      <c r="C18" s="426"/>
    </row>
    <row r="19" spans="1:7" ht="15" customHeight="1">
      <c r="A19" s="155"/>
      <c r="B19" s="156"/>
      <c r="C19" s="158"/>
    </row>
    <row r="20" spans="1:7" ht="15" customHeight="1">
      <c r="A20" s="219"/>
      <c r="B20" s="154"/>
      <c r="C20" s="128"/>
    </row>
    <row r="21" spans="1:7" ht="15" customHeight="1">
      <c r="A21" s="162" t="s">
        <v>17</v>
      </c>
      <c r="B21" s="2"/>
      <c r="C21" s="128"/>
    </row>
    <row r="22" spans="1:7">
      <c r="A22" s="464" t="s">
        <v>18</v>
      </c>
      <c r="B22" s="465"/>
      <c r="C22" s="427"/>
      <c r="F22" s="275"/>
      <c r="G22" s="39"/>
    </row>
    <row r="23" spans="1:7" ht="97.5" customHeight="1">
      <c r="A23" s="273"/>
      <c r="B23" s="274"/>
      <c r="C23" s="428"/>
      <c r="F23" s="275"/>
      <c r="G23" s="39"/>
    </row>
    <row r="24" spans="1:7" ht="60.75" customHeight="1">
      <c r="A24" s="155"/>
      <c r="B24" s="156"/>
      <c r="C24" s="429"/>
      <c r="E24" s="33"/>
    </row>
    <row r="25" spans="1:7" ht="18" customHeight="1">
      <c r="A25" s="78"/>
      <c r="C25" s="163"/>
      <c r="E25" s="34"/>
    </row>
    <row r="26" spans="1:7">
      <c r="A26" s="78"/>
      <c r="C26" s="38"/>
      <c r="F26" s="150"/>
    </row>
    <row r="27" spans="1:7">
      <c r="A27" s="78"/>
      <c r="C27" s="38"/>
    </row>
    <row r="28" spans="1:7" ht="19.5" customHeight="1">
      <c r="A28" s="105"/>
      <c r="B28" s="22"/>
    </row>
    <row r="31" spans="1:7">
      <c r="A31" s="28"/>
    </row>
    <row r="32" spans="1:7" ht="18" customHeight="1">
      <c r="A32" s="29"/>
    </row>
  </sheetData>
  <mergeCells count="5">
    <mergeCell ref="A11:B11"/>
    <mergeCell ref="A22:B22"/>
    <mergeCell ref="A1:C1"/>
    <mergeCell ref="A3:C3"/>
    <mergeCell ref="A9:B9"/>
  </mergeCells>
  <phoneticPr fontId="39" type="noConversion"/>
  <pageMargins left="0.47" right="0.75" top="1" bottom="1" header="0.5" footer="0.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>
    <pageSetUpPr fitToPage="1"/>
  </sheetPr>
  <dimension ref="A1:K38"/>
  <sheetViews>
    <sheetView zoomScaleNormal="100" workbookViewId="0">
      <selection activeCell="J27" sqref="J27"/>
    </sheetView>
  </sheetViews>
  <sheetFormatPr defaultRowHeight="12.75"/>
  <cols>
    <col min="1" max="1" width="41.140625" customWidth="1"/>
    <col min="2" max="6" width="12.7109375" customWidth="1"/>
    <col min="7" max="7" width="6.28515625" customWidth="1"/>
    <col min="8" max="8" width="10.28515625" bestFit="1" customWidth="1"/>
    <col min="9" max="9" width="9.7109375" bestFit="1" customWidth="1"/>
    <col min="10" max="10" width="9.7109375" customWidth="1"/>
  </cols>
  <sheetData>
    <row r="1" spans="1:10" ht="18">
      <c r="A1" s="451" t="s">
        <v>20</v>
      </c>
      <c r="B1" s="451"/>
      <c r="C1" s="451"/>
      <c r="D1" s="451"/>
      <c r="E1" s="451"/>
      <c r="F1" s="451"/>
      <c r="G1" s="50"/>
    </row>
    <row r="2" spans="1:10">
      <c r="A2" s="50"/>
      <c r="B2" s="50"/>
      <c r="C2" s="50"/>
      <c r="D2" s="50"/>
      <c r="E2" s="50"/>
      <c r="F2" s="50"/>
      <c r="G2" s="50"/>
    </row>
    <row r="4" spans="1:10" ht="15.75">
      <c r="A4" s="51" t="s">
        <v>174</v>
      </c>
      <c r="B4" s="77" t="s">
        <v>256</v>
      </c>
      <c r="C4" s="77"/>
      <c r="F4" s="27" t="s">
        <v>19</v>
      </c>
    </row>
    <row r="6" spans="1:10">
      <c r="A6" s="80"/>
      <c r="B6" s="80"/>
      <c r="C6" s="80"/>
      <c r="D6" s="80"/>
      <c r="E6" s="80"/>
      <c r="F6" s="80"/>
    </row>
    <row r="8" spans="1:10" ht="38.25">
      <c r="B8" s="9" t="s">
        <v>136</v>
      </c>
      <c r="C8" s="9" t="s">
        <v>6</v>
      </c>
      <c r="D8" s="9" t="s">
        <v>77</v>
      </c>
      <c r="E8" s="91" t="s">
        <v>138</v>
      </c>
      <c r="F8" s="41" t="s">
        <v>168</v>
      </c>
      <c r="H8" s="120"/>
    </row>
    <row r="9" spans="1:10" ht="13.5" thickBot="1">
      <c r="B9" s="61" t="s">
        <v>148</v>
      </c>
      <c r="C9" s="61" t="s">
        <v>148</v>
      </c>
      <c r="D9" s="61" t="s">
        <v>148</v>
      </c>
      <c r="E9" s="92" t="s">
        <v>148</v>
      </c>
      <c r="F9" s="81" t="s">
        <v>148</v>
      </c>
      <c r="H9" s="120"/>
    </row>
    <row r="10" spans="1:10">
      <c r="A10" s="215"/>
      <c r="B10" s="36"/>
      <c r="C10" s="82"/>
      <c r="D10" s="82"/>
      <c r="E10" s="123"/>
      <c r="F10" s="82"/>
    </row>
    <row r="11" spans="1:10">
      <c r="A11" s="160" t="s">
        <v>21</v>
      </c>
      <c r="B11" s="37">
        <v>0</v>
      </c>
      <c r="C11" s="83">
        <v>0</v>
      </c>
      <c r="D11" s="83">
        <v>0</v>
      </c>
      <c r="E11" s="93">
        <v>367230</v>
      </c>
      <c r="F11" s="90">
        <v>367230</v>
      </c>
    </row>
    <row r="12" spans="1:10">
      <c r="A12" s="160"/>
      <c r="B12" s="98"/>
      <c r="C12" s="89"/>
      <c r="D12" s="89"/>
      <c r="E12" s="122"/>
      <c r="F12" s="90"/>
      <c r="I12" s="120"/>
      <c r="J12" s="120"/>
    </row>
    <row r="13" spans="1:10">
      <c r="A13" s="160" t="s">
        <v>22</v>
      </c>
      <c r="B13" s="37">
        <v>0</v>
      </c>
      <c r="C13" s="83">
        <v>0</v>
      </c>
      <c r="D13" s="83">
        <v>0</v>
      </c>
      <c r="E13" s="124">
        <v>-385089</v>
      </c>
      <c r="F13" s="90">
        <v>-385089</v>
      </c>
    </row>
    <row r="14" spans="1:10">
      <c r="A14" s="160"/>
      <c r="B14" s="99"/>
      <c r="C14" s="99"/>
      <c r="D14" s="99"/>
      <c r="E14" s="124"/>
      <c r="F14" s="90"/>
    </row>
    <row r="15" spans="1:10">
      <c r="A15" s="160" t="s">
        <v>23</v>
      </c>
      <c r="B15" s="37">
        <v>0</v>
      </c>
      <c r="C15" s="83">
        <v>0</v>
      </c>
      <c r="D15" s="83">
        <v>0</v>
      </c>
      <c r="E15" s="124">
        <v>-50</v>
      </c>
      <c r="F15" s="90">
        <v>-50</v>
      </c>
    </row>
    <row r="16" spans="1:10">
      <c r="A16" s="160"/>
      <c r="B16" s="99"/>
      <c r="C16" s="99"/>
      <c r="D16" s="99"/>
      <c r="E16" s="124"/>
      <c r="F16" s="90"/>
    </row>
    <row r="17" spans="1:11" ht="13.5" thickBot="1">
      <c r="A17" s="172" t="s">
        <v>24</v>
      </c>
      <c r="B17" s="168">
        <v>0</v>
      </c>
      <c r="C17" s="168">
        <v>0</v>
      </c>
      <c r="D17" s="168">
        <v>0</v>
      </c>
      <c r="E17" s="169">
        <v>-17909</v>
      </c>
      <c r="F17" s="170">
        <v>-17909</v>
      </c>
      <c r="H17" s="146"/>
    </row>
    <row r="18" spans="1:11" ht="13.5" thickTop="1">
      <c r="A18" s="160"/>
      <c r="B18" s="98"/>
      <c r="C18" s="98"/>
      <c r="D18" s="98"/>
      <c r="E18" s="122"/>
      <c r="F18" s="90"/>
    </row>
    <row r="19" spans="1:11">
      <c r="A19" s="160" t="s">
        <v>25</v>
      </c>
      <c r="B19" s="37">
        <v>0</v>
      </c>
      <c r="C19" s="83">
        <v>0</v>
      </c>
      <c r="D19" s="83">
        <v>0</v>
      </c>
      <c r="E19" s="122">
        <v>260885</v>
      </c>
      <c r="F19" s="90">
        <v>260885</v>
      </c>
    </row>
    <row r="20" spans="1:11">
      <c r="A20" s="160"/>
      <c r="B20" s="98"/>
      <c r="C20" s="98"/>
      <c r="D20" s="98"/>
      <c r="E20" s="122"/>
      <c r="F20" s="90"/>
    </row>
    <row r="21" spans="1:11" ht="13.5" thickBot="1">
      <c r="A21" s="159" t="s">
        <v>26</v>
      </c>
      <c r="B21" s="84">
        <v>0</v>
      </c>
      <c r="C21" s="84">
        <v>0</v>
      </c>
      <c r="D21" s="84">
        <v>0</v>
      </c>
      <c r="E21" s="94">
        <v>242976</v>
      </c>
      <c r="F21" s="95">
        <v>242976</v>
      </c>
      <c r="H21" s="146"/>
    </row>
    <row r="22" spans="1:11" ht="13.5" thickTop="1">
      <c r="A22" s="160"/>
      <c r="B22" s="37"/>
      <c r="C22" s="37"/>
      <c r="D22" s="37"/>
      <c r="E22" s="93"/>
      <c r="F22" s="83"/>
    </row>
    <row r="23" spans="1:11">
      <c r="A23" s="159" t="s">
        <v>27</v>
      </c>
      <c r="B23" s="37"/>
      <c r="C23" s="37"/>
      <c r="D23" s="37"/>
      <c r="E23" s="93"/>
      <c r="F23" s="83"/>
    </row>
    <row r="24" spans="1:11">
      <c r="A24" s="160" t="s">
        <v>28</v>
      </c>
      <c r="B24" s="37">
        <v>0</v>
      </c>
      <c r="C24" s="83">
        <v>0</v>
      </c>
      <c r="D24" s="83">
        <v>0</v>
      </c>
      <c r="E24" s="93">
        <v>217597</v>
      </c>
      <c r="F24" s="90">
        <v>217597</v>
      </c>
    </row>
    <row r="25" spans="1:11">
      <c r="A25" s="160" t="s">
        <v>29</v>
      </c>
      <c r="B25" s="37">
        <v>0</v>
      </c>
      <c r="C25" s="83">
        <v>0</v>
      </c>
      <c r="D25" s="83">
        <v>0</v>
      </c>
      <c r="E25" s="93">
        <v>25379</v>
      </c>
      <c r="F25" s="90">
        <v>25379</v>
      </c>
    </row>
    <row r="26" spans="1:11">
      <c r="A26" s="160"/>
      <c r="B26" s="37"/>
      <c r="C26" s="37"/>
      <c r="D26" s="37"/>
      <c r="E26" s="93"/>
      <c r="F26" s="83"/>
      <c r="H26" s="33"/>
      <c r="I26" s="33"/>
      <c r="J26" s="33"/>
    </row>
    <row r="27" spans="1:11" ht="20.25" customHeight="1" thickBot="1">
      <c r="A27" s="171" t="s">
        <v>30</v>
      </c>
      <c r="B27" s="84">
        <v>0</v>
      </c>
      <c r="C27" s="84">
        <v>0</v>
      </c>
      <c r="D27" s="84">
        <v>0</v>
      </c>
      <c r="E27" s="94">
        <v>242976</v>
      </c>
      <c r="F27" s="95">
        <v>242976</v>
      </c>
      <c r="H27" s="96"/>
      <c r="I27" s="115"/>
      <c r="J27" s="115"/>
      <c r="K27" s="115"/>
    </row>
    <row r="28" spans="1:11" ht="13.5" thickTop="1">
      <c r="B28" s="85"/>
      <c r="C28" s="85"/>
      <c r="D28" s="85"/>
      <c r="E28" s="376"/>
      <c r="F28" s="85"/>
      <c r="H28" s="34"/>
      <c r="I28" s="34"/>
      <c r="J28" s="34"/>
      <c r="K28" s="34"/>
    </row>
    <row r="29" spans="1:11">
      <c r="A29" s="146"/>
      <c r="B29" s="85"/>
      <c r="C29" s="85"/>
      <c r="D29" s="85"/>
      <c r="E29" s="85"/>
      <c r="F29" s="85"/>
    </row>
    <row r="30" spans="1:11">
      <c r="D30" s="146"/>
      <c r="H30" s="146"/>
    </row>
    <row r="34" spans="1:1">
      <c r="A34" s="28"/>
    </row>
    <row r="35" spans="1:1" ht="15" customHeight="1">
      <c r="A35" s="29"/>
    </row>
    <row r="36" spans="1:1">
      <c r="A36" s="32"/>
    </row>
    <row r="37" spans="1:1">
      <c r="A37" s="32"/>
    </row>
    <row r="38" spans="1:1">
      <c r="A38" s="32"/>
    </row>
  </sheetData>
  <mergeCells count="1">
    <mergeCell ref="A1:F1"/>
  </mergeCells>
  <phoneticPr fontId="39" type="noConversion"/>
  <pageMargins left="0.75" right="0.75" top="0.67" bottom="1" header="0.5" footer="0.5"/>
  <pageSetup paperSize="9" scale="83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>
    <pageSetUpPr fitToPage="1"/>
  </sheetPr>
  <dimension ref="A1:J60"/>
  <sheetViews>
    <sheetView topLeftCell="A35" zoomScaleNormal="100" workbookViewId="0">
      <selection activeCell="J18" sqref="J18"/>
    </sheetView>
  </sheetViews>
  <sheetFormatPr defaultRowHeight="12.75"/>
  <cols>
    <col min="1" max="1" width="21" customWidth="1"/>
    <col min="2" max="2" width="11.85546875" customWidth="1"/>
    <col min="3" max="3" width="11.28515625" customWidth="1"/>
    <col min="4" max="4" width="17.140625" customWidth="1"/>
    <col min="5" max="5" width="16.85546875" customWidth="1"/>
    <col min="6" max="6" width="14.7109375" customWidth="1"/>
    <col min="7" max="7" width="6.28515625" customWidth="1"/>
    <col min="8" max="8" width="10.28515625" bestFit="1" customWidth="1"/>
    <col min="9" max="9" width="9.7109375" bestFit="1" customWidth="1"/>
    <col min="10" max="10" width="9.7109375" customWidth="1"/>
  </cols>
  <sheetData>
    <row r="1" spans="1:8" ht="18">
      <c r="A1" s="451" t="s">
        <v>31</v>
      </c>
      <c r="B1" s="451"/>
      <c r="C1" s="451"/>
      <c r="D1" s="451"/>
      <c r="E1" s="451"/>
      <c r="F1" s="451"/>
      <c r="G1" s="50"/>
    </row>
    <row r="2" spans="1:8">
      <c r="A2" s="50"/>
      <c r="B2" s="50"/>
      <c r="C2" s="50"/>
      <c r="D2" s="50"/>
      <c r="E2" s="50"/>
      <c r="F2" s="50"/>
      <c r="G2" s="50"/>
    </row>
    <row r="3" spans="1:8" ht="15.75">
      <c r="A3" s="51" t="s">
        <v>174</v>
      </c>
      <c r="B3" s="77" t="s">
        <v>256</v>
      </c>
      <c r="C3" s="77"/>
      <c r="F3" s="27" t="s">
        <v>32</v>
      </c>
    </row>
    <row r="4" spans="1:8" ht="6.75" customHeight="1">
      <c r="A4" s="51"/>
      <c r="B4" s="77"/>
      <c r="C4" s="77"/>
      <c r="F4" s="27"/>
    </row>
    <row r="5" spans="1:8" ht="15.75" customHeight="1">
      <c r="A5" s="479" t="s">
        <v>91</v>
      </c>
      <c r="B5" s="480"/>
      <c r="C5" s="480"/>
      <c r="D5" s="480"/>
      <c r="E5" s="480"/>
      <c r="F5" s="481"/>
    </row>
    <row r="6" spans="1:8" ht="15" customHeight="1">
      <c r="A6" s="251" t="s">
        <v>105</v>
      </c>
      <c r="B6" s="232"/>
      <c r="C6" s="232"/>
      <c r="D6" s="233"/>
      <c r="E6" s="233"/>
      <c r="F6" s="234"/>
    </row>
    <row r="7" spans="1:8" ht="39.75" customHeight="1">
      <c r="A7" s="471" t="str">
        <f>"The parent entity within the Consolidated Entity is Powerlink Queensland.  The ultimate Australian parent entity is the State of Queensland which at "&amp;$B$3&amp;" owned 100% (2016: 100%) of the issued ordinary shares of Powerlink Queensland."</f>
        <v>The parent entity within the Consolidated Entity is Powerlink Queensland.  The ultimate Australian parent entity is the State of Queensland which at 30 June 2017 owned 100% (2016: 100%) of the issued ordinary shares of Powerlink Queensland.</v>
      </c>
      <c r="B7" s="472"/>
      <c r="C7" s="472"/>
      <c r="D7" s="472"/>
      <c r="E7" s="472"/>
      <c r="F7" s="473"/>
    </row>
    <row r="8" spans="1:8" ht="27.75" customHeight="1">
      <c r="A8" s="471" t="s">
        <v>223</v>
      </c>
      <c r="B8" s="472"/>
      <c r="C8" s="472"/>
      <c r="D8" s="472"/>
      <c r="E8" s="472"/>
      <c r="F8" s="473"/>
    </row>
    <row r="9" spans="1:8" ht="14.25" customHeight="1">
      <c r="A9" s="251" t="s">
        <v>106</v>
      </c>
      <c r="B9" s="232"/>
      <c r="C9" s="232"/>
      <c r="D9" s="233"/>
      <c r="E9" s="233"/>
      <c r="F9" s="234"/>
    </row>
    <row r="10" spans="1:8">
      <c r="A10" s="474" t="s">
        <v>220</v>
      </c>
      <c r="B10" s="475"/>
      <c r="C10" s="475"/>
      <c r="D10" s="475"/>
      <c r="E10" s="475"/>
      <c r="F10" s="476"/>
      <c r="H10" s="309"/>
    </row>
    <row r="11" spans="1:8" ht="12.75" customHeight="1">
      <c r="A11" s="252" t="s">
        <v>108</v>
      </c>
      <c r="B11" s="249"/>
      <c r="C11" s="249"/>
      <c r="D11" s="249"/>
      <c r="E11" s="249"/>
      <c r="F11" s="250"/>
    </row>
    <row r="12" spans="1:8" ht="14.25" customHeight="1">
      <c r="A12" s="482" t="s">
        <v>220</v>
      </c>
      <c r="B12" s="483"/>
      <c r="C12" s="483"/>
      <c r="D12" s="483"/>
      <c r="E12" s="483"/>
      <c r="F12" s="484"/>
    </row>
    <row r="14" spans="1:8" ht="38.25">
      <c r="A14" s="477" t="s">
        <v>33</v>
      </c>
      <c r="B14" s="478"/>
      <c r="C14" s="194" t="s">
        <v>34</v>
      </c>
      <c r="D14" s="477" t="s">
        <v>35</v>
      </c>
      <c r="E14" s="478"/>
      <c r="F14" s="195" t="s">
        <v>36</v>
      </c>
    </row>
    <row r="15" spans="1:8">
      <c r="A15" s="225"/>
      <c r="B15" s="220"/>
      <c r="C15" s="191"/>
      <c r="D15" s="485"/>
      <c r="E15" s="486"/>
      <c r="F15" s="192" t="s">
        <v>148</v>
      </c>
    </row>
    <row r="16" spans="1:8">
      <c r="A16" s="226" t="s">
        <v>90</v>
      </c>
      <c r="B16" s="221"/>
      <c r="C16" s="174"/>
      <c r="D16" s="241"/>
      <c r="E16" s="243"/>
      <c r="F16" s="175"/>
    </row>
    <row r="17" spans="1:10">
      <c r="A17" s="229" t="s">
        <v>92</v>
      </c>
      <c r="B17" s="222"/>
      <c r="C17" s="230" t="s">
        <v>98</v>
      </c>
      <c r="D17" s="487" t="s">
        <v>111</v>
      </c>
      <c r="E17" s="488"/>
      <c r="F17" s="231">
        <v>1171609</v>
      </c>
      <c r="H17" s="120"/>
    </row>
    <row r="18" spans="1:10">
      <c r="A18" s="229" t="s">
        <v>93</v>
      </c>
      <c r="B18" s="222"/>
      <c r="C18" s="230" t="s">
        <v>98</v>
      </c>
      <c r="D18" s="487" t="s">
        <v>210</v>
      </c>
      <c r="E18" s="488"/>
      <c r="F18" s="383">
        <v>3921</v>
      </c>
    </row>
    <row r="19" spans="1:10">
      <c r="A19" s="181"/>
      <c r="B19" s="222"/>
      <c r="C19" s="165"/>
      <c r="D19" s="181"/>
      <c r="E19" s="222"/>
      <c r="F19" s="231"/>
    </row>
    <row r="20" spans="1:10">
      <c r="A20" s="226" t="s">
        <v>94</v>
      </c>
      <c r="B20" s="222"/>
      <c r="C20" s="165"/>
      <c r="D20" s="181"/>
      <c r="E20" s="222"/>
      <c r="F20" s="231"/>
    </row>
    <row r="21" spans="1:10">
      <c r="A21" s="229" t="s">
        <v>95</v>
      </c>
      <c r="B21" s="222"/>
      <c r="C21" s="230" t="s">
        <v>98</v>
      </c>
      <c r="D21" s="487" t="s">
        <v>111</v>
      </c>
      <c r="E21" s="488"/>
      <c r="F21" s="231">
        <v>79744</v>
      </c>
    </row>
    <row r="22" spans="1:10">
      <c r="A22" s="229" t="s">
        <v>96</v>
      </c>
      <c r="B22" s="223"/>
      <c r="C22" s="230" t="s">
        <v>98</v>
      </c>
      <c r="D22" s="487" t="s">
        <v>210</v>
      </c>
      <c r="E22" s="488"/>
      <c r="F22" s="90">
        <v>315013</v>
      </c>
    </row>
    <row r="23" spans="1:10">
      <c r="A23" s="229"/>
      <c r="B23" s="223"/>
      <c r="C23" s="166"/>
      <c r="D23" s="227"/>
      <c r="E23" s="223"/>
      <c r="F23" s="166"/>
    </row>
    <row r="24" spans="1:10">
      <c r="A24" s="226" t="s">
        <v>97</v>
      </c>
      <c r="B24" s="222"/>
      <c r="C24" s="165"/>
      <c r="D24" s="181"/>
      <c r="E24" s="222"/>
      <c r="F24" s="375">
        <v>0</v>
      </c>
      <c r="H24" s="33"/>
      <c r="I24" s="33"/>
      <c r="J24" s="33"/>
    </row>
    <row r="25" spans="1:10" ht="8.25" customHeight="1">
      <c r="A25" s="176"/>
      <c r="B25" s="224"/>
      <c r="C25" s="167"/>
      <c r="D25" s="244"/>
      <c r="E25" s="224"/>
      <c r="F25" s="167"/>
    </row>
    <row r="26" spans="1:10">
      <c r="A26" s="247"/>
      <c r="B26" s="178"/>
      <c r="C26" s="178"/>
      <c r="D26" s="178"/>
      <c r="E26" s="178"/>
      <c r="F26" s="178"/>
    </row>
    <row r="27" spans="1:10" ht="15.75" customHeight="1">
      <c r="A27" s="196" t="s">
        <v>38</v>
      </c>
      <c r="B27" s="187"/>
      <c r="C27" s="187"/>
      <c r="D27" s="187"/>
      <c r="E27" s="242"/>
      <c r="F27" s="197" t="s">
        <v>37</v>
      </c>
    </row>
    <row r="28" spans="1:10" ht="5.25" customHeight="1">
      <c r="A28" s="228"/>
      <c r="B28" s="180"/>
      <c r="C28" s="180"/>
      <c r="D28" s="180"/>
      <c r="E28" s="180"/>
      <c r="F28" s="197"/>
    </row>
    <row r="29" spans="1:10">
      <c r="A29" s="226" t="s">
        <v>120</v>
      </c>
      <c r="B29" s="182"/>
      <c r="C29" s="182"/>
      <c r="D29" s="182"/>
      <c r="E29" s="182"/>
      <c r="F29" s="165"/>
    </row>
    <row r="30" spans="1:10">
      <c r="A30" s="229" t="s">
        <v>99</v>
      </c>
      <c r="B30" s="182"/>
      <c r="C30" s="182"/>
      <c r="D30" s="182"/>
      <c r="E30" s="182"/>
      <c r="F30" s="231">
        <v>71184</v>
      </c>
    </row>
    <row r="31" spans="1:10">
      <c r="A31" s="384" t="s">
        <v>257</v>
      </c>
      <c r="B31" s="182"/>
      <c r="C31" s="182"/>
      <c r="D31" s="182"/>
      <c r="E31" s="182"/>
      <c r="F31" s="231">
        <v>264055</v>
      </c>
    </row>
    <row r="32" spans="1:10" s="325" customFormat="1">
      <c r="A32" s="384"/>
      <c r="B32" s="182"/>
      <c r="C32" s="182"/>
      <c r="D32" s="182"/>
      <c r="E32" s="182"/>
      <c r="F32" s="231"/>
    </row>
    <row r="33" spans="1:6">
      <c r="A33" s="226" t="s">
        <v>100</v>
      </c>
      <c r="B33" s="182"/>
      <c r="C33" s="182"/>
      <c r="D33" s="182"/>
      <c r="E33" s="182"/>
      <c r="F33" s="231">
        <v>0</v>
      </c>
    </row>
    <row r="34" spans="1:6">
      <c r="A34" s="181"/>
      <c r="B34" s="182"/>
      <c r="C34" s="182"/>
      <c r="D34" s="182"/>
      <c r="E34" s="182"/>
      <c r="F34" s="165"/>
    </row>
    <row r="35" spans="1:6" ht="13.5" thickBot="1">
      <c r="A35" s="183" t="s">
        <v>3</v>
      </c>
      <c r="B35" s="185"/>
      <c r="C35" s="177"/>
      <c r="D35" s="177"/>
      <c r="E35" s="177"/>
      <c r="F35" s="235">
        <v>335239</v>
      </c>
    </row>
    <row r="36" spans="1:6" ht="6.75" customHeight="1" thickTop="1">
      <c r="A36" s="179"/>
      <c r="B36" s="180"/>
      <c r="C36" s="180"/>
      <c r="D36" s="180"/>
      <c r="E36" s="180"/>
      <c r="F36" s="184"/>
    </row>
    <row r="37" spans="1:6">
      <c r="A37" s="226" t="s">
        <v>101</v>
      </c>
      <c r="B37" s="182"/>
      <c r="C37" s="182"/>
      <c r="D37" s="182"/>
      <c r="E37" s="182"/>
      <c r="F37" s="184"/>
    </row>
    <row r="38" spans="1:6">
      <c r="A38" s="229" t="s">
        <v>102</v>
      </c>
      <c r="B38" s="182"/>
      <c r="C38" s="182"/>
      <c r="D38" s="182"/>
      <c r="E38" s="182"/>
      <c r="F38" s="231">
        <v>0</v>
      </c>
    </row>
    <row r="39" spans="1:6">
      <c r="A39" s="181"/>
      <c r="B39" s="182"/>
      <c r="C39" s="182"/>
      <c r="D39" s="182"/>
      <c r="E39" s="182"/>
      <c r="F39" s="231"/>
    </row>
    <row r="40" spans="1:6">
      <c r="A40" s="226" t="s">
        <v>103</v>
      </c>
      <c r="B40" s="182"/>
      <c r="C40" s="182"/>
      <c r="D40" s="182"/>
      <c r="E40" s="182"/>
      <c r="F40" s="231"/>
    </row>
    <row r="41" spans="1:6">
      <c r="A41" s="229" t="s">
        <v>107</v>
      </c>
      <c r="B41" s="182"/>
      <c r="C41" s="182"/>
      <c r="D41" s="182"/>
      <c r="E41" s="182"/>
      <c r="F41" s="231">
        <v>5265221</v>
      </c>
    </row>
    <row r="42" spans="1:6">
      <c r="A42" s="229"/>
      <c r="B42" s="182"/>
      <c r="C42" s="182"/>
      <c r="D42" s="182"/>
      <c r="E42" s="182"/>
      <c r="F42" s="165"/>
    </row>
    <row r="43" spans="1:6" ht="13.5" thickBot="1">
      <c r="A43" s="183" t="s">
        <v>4</v>
      </c>
      <c r="B43" s="185"/>
      <c r="C43" s="177"/>
      <c r="D43" s="177"/>
      <c r="E43" s="177"/>
      <c r="F43" s="235">
        <v>5265221</v>
      </c>
    </row>
    <row r="44" spans="1:6" ht="13.5" thickTop="1">
      <c r="A44" s="248"/>
      <c r="B44" s="185"/>
      <c r="C44" s="177"/>
      <c r="D44" s="177"/>
      <c r="E44" s="177"/>
      <c r="F44" s="187"/>
    </row>
    <row r="45" spans="1:6" ht="15.75" customHeight="1">
      <c r="A45" s="198" t="s">
        <v>39</v>
      </c>
      <c r="B45" s="199"/>
      <c r="C45" s="199"/>
      <c r="D45" s="187"/>
      <c r="E45" s="187"/>
      <c r="F45" s="188"/>
    </row>
    <row r="46" spans="1:6" ht="31.5" customHeight="1">
      <c r="A46" s="468" t="s">
        <v>40</v>
      </c>
      <c r="B46" s="469"/>
      <c r="C46" s="469"/>
      <c r="D46" s="469"/>
      <c r="E46" s="469"/>
      <c r="F46" s="470"/>
    </row>
    <row r="47" spans="1:6" ht="30" customHeight="1">
      <c r="A47" s="237"/>
      <c r="B47" s="245"/>
      <c r="C47" s="239"/>
      <c r="D47" s="200" t="s">
        <v>41</v>
      </c>
      <c r="E47" s="200" t="s">
        <v>42</v>
      </c>
      <c r="F47" s="200" t="s">
        <v>213</v>
      </c>
    </row>
    <row r="48" spans="1:6">
      <c r="A48" s="238"/>
      <c r="B48" s="246"/>
      <c r="C48" s="240"/>
      <c r="D48" s="192" t="s">
        <v>148</v>
      </c>
      <c r="E48" s="192" t="s">
        <v>148</v>
      </c>
      <c r="F48" s="192" t="s">
        <v>148</v>
      </c>
    </row>
    <row r="49" spans="1:6">
      <c r="A49" s="179" t="s">
        <v>43</v>
      </c>
      <c r="B49" s="182"/>
      <c r="C49" s="222"/>
      <c r="D49" s="165"/>
      <c r="E49" s="165"/>
      <c r="F49" s="201"/>
    </row>
    <row r="50" spans="1:6">
      <c r="A50" s="181" t="s">
        <v>44</v>
      </c>
      <c r="B50" s="182"/>
      <c r="C50" s="222"/>
      <c r="D50" s="37">
        <v>0</v>
      </c>
      <c r="E50" s="37">
        <v>0</v>
      </c>
      <c r="F50" s="90">
        <f>SUM(D50:E50)</f>
        <v>0</v>
      </c>
    </row>
    <row r="51" spans="1:6">
      <c r="A51" s="181" t="s">
        <v>45</v>
      </c>
      <c r="B51" s="182"/>
      <c r="C51" s="222"/>
      <c r="D51" s="37">
        <v>0</v>
      </c>
      <c r="E51" s="37">
        <v>0</v>
      </c>
      <c r="F51" s="90">
        <f>SUM(D51:E51)</f>
        <v>0</v>
      </c>
    </row>
    <row r="52" spans="1:6">
      <c r="A52" s="181" t="s">
        <v>46</v>
      </c>
      <c r="B52" s="182"/>
      <c r="C52" s="222"/>
      <c r="D52" s="37">
        <v>0</v>
      </c>
      <c r="E52" s="37">
        <v>0</v>
      </c>
      <c r="F52" s="90">
        <f>SUM(D52:E52)</f>
        <v>0</v>
      </c>
    </row>
    <row r="53" spans="1:6" ht="6.75" customHeight="1">
      <c r="A53" s="186"/>
      <c r="B53" s="236"/>
      <c r="C53" s="222"/>
      <c r="D53" s="165"/>
      <c r="E53" s="165"/>
      <c r="F53" s="201"/>
    </row>
    <row r="54" spans="1:6">
      <c r="A54" s="183" t="s">
        <v>104</v>
      </c>
      <c r="B54" s="177"/>
      <c r="C54" s="224"/>
      <c r="D54" s="264">
        <f>SUM(D50:D53)</f>
        <v>0</v>
      </c>
      <c r="E54" s="265">
        <f>SUM(E50:E53)</f>
        <v>0</v>
      </c>
      <c r="F54" s="265">
        <f>SUM(F50:F53)</f>
        <v>0</v>
      </c>
    </row>
    <row r="55" spans="1:6">
      <c r="A55" s="189"/>
      <c r="B55" s="189"/>
      <c r="C55" s="189"/>
      <c r="D55" s="189"/>
      <c r="E55" s="189"/>
      <c r="F55" s="189"/>
    </row>
    <row r="59" spans="1:6">
      <c r="A59" s="28"/>
    </row>
    <row r="60" spans="1:6">
      <c r="A60" s="29"/>
    </row>
  </sheetData>
  <mergeCells count="14">
    <mergeCell ref="A1:F1"/>
    <mergeCell ref="A46:F46"/>
    <mergeCell ref="A7:F7"/>
    <mergeCell ref="A8:F8"/>
    <mergeCell ref="A10:F10"/>
    <mergeCell ref="A14:B14"/>
    <mergeCell ref="A5:F5"/>
    <mergeCell ref="A12:F12"/>
    <mergeCell ref="D14:E14"/>
    <mergeCell ref="D15:E15"/>
    <mergeCell ref="D17:E17"/>
    <mergeCell ref="D18:E18"/>
    <mergeCell ref="D21:E21"/>
    <mergeCell ref="D22:E22"/>
  </mergeCells>
  <phoneticPr fontId="39" type="noConversion"/>
  <pageMargins left="0.4" right="0.32" top="1" bottom="1" header="0.5" footer="0.5"/>
  <pageSetup paperSize="9" scale="9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12</vt:i4>
      </vt:variant>
    </vt:vector>
  </HeadingPairs>
  <TitlesOfParts>
    <vt:vector size="24" baseType="lpstr">
      <vt:lpstr>DISAGG Inc</vt:lpstr>
      <vt:lpstr>RFS Inc</vt:lpstr>
      <vt:lpstr>DISAGG Opex</vt:lpstr>
      <vt:lpstr>DISAGG Aloc 1</vt:lpstr>
      <vt:lpstr>PTS ADJ</vt:lpstr>
      <vt:lpstr>PTS PriceRedn</vt:lpstr>
      <vt:lpstr>PTS Pdisc</vt:lpstr>
      <vt:lpstr>DISAGG ProvSum</vt:lpstr>
      <vt:lpstr>INF RelPartTrans</vt:lpstr>
      <vt:lpstr>INF RevRec</vt:lpstr>
      <vt:lpstr>HCE Asset Class</vt:lpstr>
      <vt:lpstr>HCE Non-Network</vt:lpstr>
      <vt:lpstr>'DISAGG Aloc 1'!Print_Area</vt:lpstr>
      <vt:lpstr>'DISAGG Inc'!Print_Area</vt:lpstr>
      <vt:lpstr>'DISAGG Opex'!Print_Area</vt:lpstr>
      <vt:lpstr>'DISAGG ProvSum'!Print_Area</vt:lpstr>
      <vt:lpstr>'HCE Asset Class'!Print_Area</vt:lpstr>
      <vt:lpstr>'HCE Non-Network'!Print_Area</vt:lpstr>
      <vt:lpstr>'INF RelPartTrans'!Print_Area</vt:lpstr>
      <vt:lpstr>'INF RevRec'!Print_Area</vt:lpstr>
      <vt:lpstr>'PTS ADJ'!Print_Area</vt:lpstr>
      <vt:lpstr>'PTS PriceRedn'!Print_Area</vt:lpstr>
      <vt:lpstr>'RFS Inc'!Print_Area</vt:lpstr>
      <vt:lpstr>'HCE Non-Network'!Print_Titles</vt:lpstr>
    </vt:vector>
  </TitlesOfParts>
  <Company>Powerlink Queensland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mbrennan</dc:creator>
  <cp:lastModifiedBy>Bryant, Anita</cp:lastModifiedBy>
  <cp:lastPrinted>2017-10-31T06:08:10Z</cp:lastPrinted>
  <dcterms:created xsi:type="dcterms:W3CDTF">2002-09-01T21:36:52Z</dcterms:created>
  <dcterms:modified xsi:type="dcterms:W3CDTF">2017-11-28T02:13:31Z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A2073664</vt:lpwstr>
  </property>
  <property fmtid="{D5CDD505-2E9C-101B-9397-08002B2CF9AE}" pid="4" name="Objective-Title">
    <vt:lpwstr>2014 Powerlink Regulatory Financial Statements - 2013-14 - INTERNAL</vt:lpwstr>
  </property>
  <property fmtid="{D5CDD505-2E9C-101B-9397-08002B2CF9AE}" pid="5" name="Objective-Comment">
    <vt:lpwstr/>
  </property>
  <property fmtid="{D5CDD505-2E9C-101B-9397-08002B2CF9AE}" pid="6" name="Objective-CreationStamp">
    <vt:filetime>2014-10-23T22:27:31Z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2014-10-23T22:27:31Z</vt:filetime>
  </property>
  <property fmtid="{D5CDD505-2E9C-101B-9397-08002B2CF9AE}" pid="10" name="Objective-ModificationStamp">
    <vt:filetime>2014-10-23T22:27:31Z</vt:filetime>
  </property>
  <property fmtid="{D5CDD505-2E9C-101B-9397-08002B2CF9AE}" pid="11" name="Objective-Owner">
    <vt:lpwstr>BOXALL Dana (Powerlink)</vt:lpwstr>
  </property>
  <property fmtid="{D5CDD505-2E9C-101B-9397-08002B2CF9AE}" pid="12" name="Objective-Path">
    <vt:lpwstr>Objective Global Folder:01. Powerlink Folder Structure:Network Strategy and Performance (NSP):NSP Regulation Strategies and Development (RSD):RSD Regulatory Management:RSD Regulatory Management - Regulatory Reporting:RSD Regulatory Management - Regulatory</vt:lpwstr>
  </property>
  <property fmtid="{D5CDD505-2E9C-101B-9397-08002B2CF9AE}" pid="13" name="Objective-Parent">
    <vt:lpwstr>Regulatory Management - Regulatory Reporting - Regulatory Accounts - 2013/2014</vt:lpwstr>
  </property>
  <property fmtid="{D5CDD505-2E9C-101B-9397-08002B2CF9AE}" pid="14" name="Objective-State">
    <vt:lpwstr>Published</vt:lpwstr>
  </property>
  <property fmtid="{D5CDD505-2E9C-101B-9397-08002B2CF9AE}" pid="15" name="Objective-Version">
    <vt:lpwstr>1.0</vt:lpwstr>
  </property>
  <property fmtid="{D5CDD505-2E9C-101B-9397-08002B2CF9AE}" pid="16" name="Objective-VersionNumber">
    <vt:r8>1</vt:r8>
  </property>
  <property fmtid="{D5CDD505-2E9C-101B-9397-08002B2CF9AE}" pid="17" name="Objective-VersionComment">
    <vt:lpwstr>First version</vt:lpwstr>
  </property>
  <property fmtid="{D5CDD505-2E9C-101B-9397-08002B2CF9AE}" pid="18" name="Objective-FileNumber">
    <vt:lpwstr>qA311254</vt:lpwstr>
  </property>
  <property fmtid="{D5CDD505-2E9C-101B-9397-08002B2CF9AE}" pid="19" name="Objective-Classification">
    <vt:lpwstr>[Inherited - none]</vt:lpwstr>
  </property>
  <property fmtid="{D5CDD505-2E9C-101B-9397-08002B2CF9AE}" pid="20" name="Objective-Caveats">
    <vt:lpwstr>groups: Active Users - Powerlink; </vt:lpwstr>
  </property>
  <property fmtid="{D5CDD505-2E9C-101B-9397-08002B2CF9AE}" pid="21" name="Objective-Project Governance [system]">
    <vt:bool>false</vt:bool>
  </property>
  <property fmtid="{D5CDD505-2E9C-101B-9397-08002B2CF9AE}" pid="22" name="Objective-SAP Project [system]">
    <vt:lpwstr/>
  </property>
  <property fmtid="{D5CDD505-2E9C-101B-9397-08002B2CF9AE}" pid="23" name="BExAnalyzer_OldName">
    <vt:lpwstr>2017 Powerlink Regulatory Financial Statements - 2016-17 - PROVIDED - PUBLIC.xlsx</vt:lpwstr>
  </property>
</Properties>
</file>