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ustomProperty3.bin" ContentType="application/vnd.openxmlformats-officedocument.spreadsheetml.customProperty"/>
  <Override PartName="/xl/drawings/drawing2.xml" ContentType="application/vnd.openxmlformats-officedocument.drawing+xml"/>
  <Override PartName="/xl/ctrlProps/ctrlProp2.xml" ContentType="application/vnd.ms-excel.controlproperties+xml"/>
  <Override PartName="/xl/customProperty4.bin" ContentType="application/vnd.openxmlformats-officedocument.spreadsheetml.customProperty"/>
  <Override PartName="/xl/drawings/drawing3.xml" ContentType="application/vnd.openxmlformats-officedocument.drawing+xml"/>
  <Override PartName="/xl/ctrlProps/ctrlProp3.xml" ContentType="application/vnd.ms-excel.controlproperties+xml"/>
  <Override PartName="/xl/customProperty5.bin" ContentType="application/vnd.openxmlformats-officedocument.spreadsheetml.customProperty"/>
  <Override PartName="/xl/drawings/drawing4.xml" ContentType="application/vnd.openxmlformats-officedocument.drawing+xml"/>
  <Override PartName="/xl/ctrlProps/ctrlProp4.xml" ContentType="application/vnd.ms-excel.controlproperties+xml"/>
  <Override PartName="/xl/customProperty6.bin" ContentType="application/vnd.openxmlformats-officedocument.spreadsheetml.customProperty"/>
  <Override PartName="/xl/drawings/drawing5.xml" ContentType="application/vnd.openxmlformats-officedocument.drawing+xml"/>
  <Override PartName="/xl/ctrlProps/ctrlProp5.xml" ContentType="application/vnd.ms-excel.controlproperties+xml"/>
  <Override PartName="/xl/customProperty7.bin" ContentType="application/vnd.openxmlformats-officedocument.spreadsheetml.customProperty"/>
  <Override PartName="/xl/drawings/drawing6.xml" ContentType="application/vnd.openxmlformats-officedocument.drawing+xml"/>
  <Override PartName="/xl/ctrlProps/ctrlProp6.xml" ContentType="application/vnd.ms-excel.controlproperties+xml"/>
  <Override PartName="/xl/customProperty8.bin" ContentType="application/vnd.openxmlformats-officedocument.spreadsheetml.customProperty"/>
  <Override PartName="/xl/drawings/drawing7.xml" ContentType="application/vnd.openxmlformats-officedocument.drawing+xml"/>
  <Override PartName="/xl/ctrlProps/ctrlProp7.xml" ContentType="application/vnd.ms-excel.controlproperties+xml"/>
  <Override PartName="/xl/customProperty9.bin" ContentType="application/vnd.openxmlformats-officedocument.spreadsheetml.customProperty"/>
  <Override PartName="/xl/drawings/drawing8.xml" ContentType="application/vnd.openxmlformats-officedocument.drawing+xml"/>
  <Override PartName="/xl/ctrlProps/ctrlProp8.xml" ContentType="application/vnd.ms-excel.controlproperties+xml"/>
  <Override PartName="/xl/customProperty10.bin" ContentType="application/vnd.openxmlformats-officedocument.spreadsheetml.customProperty"/>
  <Override PartName="/xl/drawings/drawing9.xml" ContentType="application/vnd.openxmlformats-officedocument.drawing+xml"/>
  <Override PartName="/xl/ctrlProps/ctrlProp9.xml" ContentType="application/vnd.ms-excel.controlproperties+xml"/>
  <Override PartName="/xl/customProperty11.bin" ContentType="application/vnd.openxmlformats-officedocument.spreadsheetml.customProperty"/>
  <Override PartName="/xl/drawings/drawing10.xml" ContentType="application/vnd.openxmlformats-officedocument.drawing+xml"/>
  <Override PartName="/xl/ctrlProps/ctrlProp10.xml" ContentType="application/vnd.ms-excel.controlproperties+xml"/>
  <Override PartName="/xl/customProperty12.bin" ContentType="application/vnd.openxmlformats-officedocument.spreadsheetml.customProperty"/>
  <Override PartName="/xl/drawings/drawing11.xml" ContentType="application/vnd.openxmlformats-officedocument.drawing+xml"/>
  <Override PartName="/xl/ctrlProps/ctrlProp11.xml" ContentType="application/vnd.ms-excel.controlproperties+xml"/>
  <Override PartName="/xl/customProperty13.bin" ContentType="application/vnd.openxmlformats-officedocument.spreadsheetml.customProperty"/>
  <Override PartName="/xl/drawings/drawing1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ustomProperty14.bin" ContentType="application/vnd.openxmlformats-officedocument.spreadsheetml.customProperty"/>
  <Override PartName="/xl/drawings/drawing1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3040" windowHeight="8175" tabRatio="716"/>
  </bookViews>
  <sheets>
    <sheet name="Index" sheetId="1" r:id="rId1"/>
    <sheet name="RFS Inc" sheetId="2" r:id="rId2"/>
    <sheet name="DISAGG Inc" sheetId="3" r:id="rId3"/>
    <sheet name="DISAGG Opex" sheetId="4" r:id="rId4"/>
    <sheet name="DISAGG Aloc1" sheetId="5" r:id="rId5"/>
    <sheet name="DISAGG Aloc2" sheetId="6" r:id="rId6"/>
    <sheet name="PTS Adj" sheetId="7" r:id="rId7"/>
    <sheet name="PTS PriceRedn" sheetId="8" r:id="rId8"/>
    <sheet name="PTS PDisc" sheetId="9" r:id="rId9"/>
    <sheet name="DISAGG ProvSum" sheetId="14" r:id="rId10"/>
    <sheet name="INF RelPartTrans" sheetId="16" r:id="rId11"/>
    <sheet name="INF RevRec" sheetId="17" r:id="rId12"/>
    <sheet name="Hist Capex by Asset Class " sheetId="26" r:id="rId13"/>
    <sheet name="Hist Capex - Non-Network" sheetId="28"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A66444">Index!$A$11408</definedName>
    <definedName name="anscount">1</definedName>
    <definedName name="CostElements">#REF!</definedName>
    <definedName name="CRCP_span">CONCATENATE(CRCP_y1, " to ",CRCP_y5)</definedName>
    <definedName name="CRCP_y1">'[1]Business &amp; other details'!$D$38</definedName>
    <definedName name="CRCP_y2">'[1]Business &amp; other details'!$E$38</definedName>
    <definedName name="CRCP_y3">'[1]Business &amp; other details'!$F$38</definedName>
    <definedName name="CRCP_y4">'[1]Business &amp; other details'!$G$38</definedName>
    <definedName name="CRCP_y5">'[1]Business &amp; other details'!$H$38</definedName>
    <definedName name="CRY">'[1]Business &amp; other details'!$D$45</definedName>
    <definedName name="dms_0203_02_ProjectType">'[2]AER only'!$N$47:$N$54</definedName>
    <definedName name="dms_021001_01_Negotiated_Rows">#REF!</definedName>
    <definedName name="dms_021001_01_Negotiated_Values">#REF!</definedName>
    <definedName name="dms_021001_01_Prescribed_Rows">#REF!</definedName>
    <definedName name="dms_021001_01_Prescribed_Values">#REF!</definedName>
    <definedName name="dms_021001_01_Unregulated_Rows">#REF!</definedName>
    <definedName name="dms_021001_01_Unregulated_Values">#REF!</definedName>
    <definedName name="dms_021001_02_Negotiated_Values">#REF!</definedName>
    <definedName name="dms_021001_02_Prescribed_Rows">#REF!</definedName>
    <definedName name="dms_021001_02_Prescribed_Values">#REF!</definedName>
    <definedName name="dms_021001_02_Unregulated_Values">#REF!</definedName>
    <definedName name="dms_021001_03_Negotiated_Values">#REF!</definedName>
    <definedName name="dms_021001_03_Prescribed_Rows">#REF!</definedName>
    <definedName name="dms_021001_03_Prescribed_Values">#REF!</definedName>
    <definedName name="dms_021001_03_Unregulated_Values">#REF!</definedName>
    <definedName name="dms_021001_capex_Alt_Values">#REF!</definedName>
    <definedName name="dms_021001_capex_Rows">#REF!</definedName>
    <definedName name="dms_021001_capex_SCS_Values">#REF!</definedName>
    <definedName name="dms_021001_opex_Alt_Values">#REF!</definedName>
    <definedName name="dms_021001_opex_Rows">#REF!</definedName>
    <definedName name="dms_021001_opex_SCS_Values">#REF!</definedName>
    <definedName name="dms_021001a_Negotiated_Rows">#REF!</definedName>
    <definedName name="dms_021001a_Negotiated_Values">#REF!</definedName>
    <definedName name="dms_021001a_Unregulated_Rows">#REF!</definedName>
    <definedName name="dms_021001a_Unregulated_Values">#REF!</definedName>
    <definedName name="dms_021002_01_Negotiated_Values">#REF!</definedName>
    <definedName name="dms_021002_01_Prescribed_Rows">#REF!</definedName>
    <definedName name="dms_021002_01_Prescribed_Values">#REF!</definedName>
    <definedName name="dms_021002_01_Unregulated_Values">#REF!</definedName>
    <definedName name="dms_021002_capex_Alt_Values">#REF!</definedName>
    <definedName name="dms_021002_capex_SCS_Values">#REF!</definedName>
    <definedName name="dms_021002_opex_Alt_Values">#REF!</definedName>
    <definedName name="dms_021002_opex_SCS_Values">#REF!</definedName>
    <definedName name="dms_021002a_Negotiated_Rows">#REF!</definedName>
    <definedName name="dms_021002a_Negotiated_Values">#REF!</definedName>
    <definedName name="dms_021002a_Unregulated_Rows">#REF!</definedName>
    <definedName name="dms_021002a_Unregulated_Values">#REF!</definedName>
    <definedName name="dms_663_List">'[2]AER only'!$M$8:$M$41</definedName>
    <definedName name="dms_ABN_List">'[1]Business &amp; other details'!$M$29:$M$56</definedName>
    <definedName name="dms_Addr1_List">'[2]AER only'!$P$8:$P$41</definedName>
    <definedName name="dms_Addr2_List">'[2]AER only'!$Q$8:$Q$41</definedName>
    <definedName name="dms_CFinalYear_List">'[2]AER only'!$H$65:$H$79</definedName>
    <definedName name="dms_ContactEmail_List">'[2]AER only'!$AB$8:$AB$41</definedName>
    <definedName name="dms_ContactName1_List">'[2]AER only'!$Z$8:$Z$41</definedName>
    <definedName name="dms_ContactPh1_List">'[2]AER only'!$AA$8:$AA$41</definedName>
    <definedName name="dms_CRCP_FinalYear_Result">'[2]Business &amp; other details'!$C$80</definedName>
    <definedName name="dms_CRCP_FirstYear_Result">'[2]Business &amp; other details'!$C$79</definedName>
    <definedName name="dms_CRCP_index">'[2]AER only'!$M$65:$M$79</definedName>
    <definedName name="dms_CRCP_years">'[2]AER only'!$K$65:$K$79</definedName>
    <definedName name="dms_CRCP_yM">'[2]AER only'!$K$78</definedName>
    <definedName name="dms_CRCP_yN">'[2]AER only'!$K$77</definedName>
    <definedName name="dms_CRCP_yO">'[2]AER only'!$K$76</definedName>
    <definedName name="dms_CRCP_yP">'[2]AER only'!$K$75</definedName>
    <definedName name="dms_CRCP_yQ">'[2]AER only'!$K$74</definedName>
    <definedName name="dms_CRCP_yR">'[2]AER only'!$K$73</definedName>
    <definedName name="dms_CRCP_yS">'[2]AER only'!$K$72</definedName>
    <definedName name="dms_CRCP_yT">'[2]AER only'!$K$71</definedName>
    <definedName name="dms_CRCP_yU">'[2]AER only'!$K$70</definedName>
    <definedName name="dms_CRCP_yV">'[2]AER only'!$K$69</definedName>
    <definedName name="dms_CRCP_yW">'[2]AER only'!$K$68</definedName>
    <definedName name="dms_CRCP_yX">'[2]AER only'!$K$67</definedName>
    <definedName name="dms_CRCP_yY">'[2]AER only'!$K$66</definedName>
    <definedName name="dms_CRCP_yZ">'[2]AER only'!$K$65</definedName>
    <definedName name="dms_CRCPlength_List">'[1]Business &amp; other details'!$R$29:$R$56</definedName>
    <definedName name="dms_CRCPlength_Num">'[2]Business &amp; other details'!$C$77</definedName>
    <definedName name="dms_CRCPlength_Num_List">'[2]AER only'!$G$65:$G$79</definedName>
    <definedName name="dms_CRY_ListC">'[2]AER only'!$G$83:$G$97</definedName>
    <definedName name="dms_CRY_ListF">'[2]AER only'!$F$83:$F$97</definedName>
    <definedName name="dms_CRYc_y1">'[3]AER only'!$O$88</definedName>
    <definedName name="dms_CRYc_y10">'[3]AER only'!$O$97</definedName>
    <definedName name="dms_CRYc_y11">'[3]AER only'!$O$98</definedName>
    <definedName name="dms_CRYc_y12">'[3]AER only'!$O$99</definedName>
    <definedName name="dms_CRYc_y13">'[3]AER only'!$O$100</definedName>
    <definedName name="dms_CRYc_y14">'[3]AER only'!$O$101</definedName>
    <definedName name="dms_CRYc_y15">'[3]AER only'!$O$102</definedName>
    <definedName name="dms_CRYc_y16">'[3]AER only'!$O$103</definedName>
    <definedName name="dms_CRYc_y17">'[3]AER only'!$O$104</definedName>
    <definedName name="dms_CRYc_y18">'[3]AER only'!$O$105</definedName>
    <definedName name="dms_CRYc_y19">'[3]AER only'!$O$106</definedName>
    <definedName name="dms_CRYc_y2">'[3]AER only'!$O$89</definedName>
    <definedName name="dms_CRYc_y3">'[3]AER only'!$O$90</definedName>
    <definedName name="dms_CRYc_y4">'[3]AER only'!$O$91</definedName>
    <definedName name="dms_CRYc_y5">'[3]AER only'!$O$92</definedName>
    <definedName name="dms_CRYc_y6">'[3]AER only'!$O$93</definedName>
    <definedName name="dms_CRYc_y7">'[3]AER only'!$O$94</definedName>
    <definedName name="dms_CRYc_y8">'[3]AER only'!$O$95</definedName>
    <definedName name="dms_CRYc_y9">'[3]AER only'!$O$96</definedName>
    <definedName name="dms_CRYf_y1">'[3]AER only'!$M$88</definedName>
    <definedName name="dms_CRYf_y10">'[3]AER only'!$M$97</definedName>
    <definedName name="dms_CRYf_y11">'[3]AER only'!$M$98</definedName>
    <definedName name="dms_CRYf_y12">'[3]AER only'!$M$99</definedName>
    <definedName name="dms_CRYf_y13">'[3]AER only'!$M$100</definedName>
    <definedName name="dms_CRYf_y14">'[3]AER only'!$M$101</definedName>
    <definedName name="dms_CRYf_y15">'[3]AER only'!$M$102</definedName>
    <definedName name="dms_CRYf_y16">'[3]AER only'!$M$103</definedName>
    <definedName name="dms_CRYf_y17">'[3]AER only'!$M$104</definedName>
    <definedName name="dms_CRYf_y18">'[3]AER only'!$M$105</definedName>
    <definedName name="dms_CRYf_y19">'[3]AER only'!$M$106</definedName>
    <definedName name="dms_CRYf_y2">'[3]AER only'!$M$89</definedName>
    <definedName name="dms_CRYf_y3">'[3]AER only'!$M$90</definedName>
    <definedName name="dms_CRYf_y4">'[3]AER only'!$M$91</definedName>
    <definedName name="dms_CRYf_y5">'[3]AER only'!$M$92</definedName>
    <definedName name="dms_CRYf_y6">'[3]AER only'!$M$93</definedName>
    <definedName name="dms_CRYf_y7">'[3]AER only'!$M$94</definedName>
    <definedName name="dms_CRYf_y8">'[3]AER only'!$M$95</definedName>
    <definedName name="dms_CRYf_y9">'[3]AER only'!$M$96</definedName>
    <definedName name="dms_DataQuality">'[1]Business &amp; other details'!$D$57</definedName>
    <definedName name="dms_DeterminationRef_List">'[2]AER only'!$N$8:$N$41</definedName>
    <definedName name="dms_FinalYear_List">'[2]AER only'!$F$65:$F$79</definedName>
    <definedName name="dms_FormControl_List">'[1]Business &amp; other details'!$Q$29:$Q$56</definedName>
    <definedName name="dms_FRCP_y1">'[2]AER only'!$I$65</definedName>
    <definedName name="dms_FRCP_y10">'[2]AER only'!$I$74</definedName>
    <definedName name="dms_FRCP_y11">'[2]AER only'!$I$75</definedName>
    <definedName name="dms_FRCP_y12">'[2]AER only'!$I$76</definedName>
    <definedName name="dms_FRCP_y13">'[2]AER only'!$I$77</definedName>
    <definedName name="dms_FRCP_y14">'[2]AER only'!$I$78</definedName>
    <definedName name="dms_FRCP_y2">'[2]AER only'!$I$66</definedName>
    <definedName name="dms_FRCP_y3">'[2]AER only'!$I$67</definedName>
    <definedName name="dms_FRCP_y4">'[2]AER only'!$I$68</definedName>
    <definedName name="dms_FRCP_y5">'[2]AER only'!$I$69</definedName>
    <definedName name="dms_FRCP_y6">'[2]AER only'!$I$70</definedName>
    <definedName name="dms_FRCP_y7">'[2]AER only'!$I$71</definedName>
    <definedName name="dms_FRCP_y8">'[2]AER only'!$I$72</definedName>
    <definedName name="dms_FRCP_y9">'[2]AER only'!$I$73</definedName>
    <definedName name="dms_FRCPlength_List">'[1]Business &amp; other details'!$S$29:$S$56</definedName>
    <definedName name="dms_FRCPlength_Num">'[2]Business &amp; other details'!$C$74</definedName>
    <definedName name="dms_FRCPlength_Num_List">'[2]AER only'!$E$65:$E$79</definedName>
    <definedName name="dms_JurisdictionList">'[1]Business &amp; other details'!$T$29:$T$56</definedName>
    <definedName name="dms_Model">'[1]Business &amp; other details'!$D$55</definedName>
    <definedName name="dms_Model_List">'[1]Business &amp; other details'!$L$18:$L$25</definedName>
    <definedName name="dms_MultiYear_FinalYear_Ref">'[2]Business &amp; other details'!$C$75</definedName>
    <definedName name="dms_MultiYear_FinalYear_Result">'[3]Business &amp; other details'!$C$76</definedName>
    <definedName name="dms_MultiYear_Flag">'[2]Business &amp; other details'!$C$67</definedName>
    <definedName name="dms_PAddr1_List">'[2]AER only'!$U$8:$U$41</definedName>
    <definedName name="dms_PAddr2_List">'[2]AER only'!$V$8:$V$41</definedName>
    <definedName name="dms_PostCode_List">'[2]AER only'!$T$8:$T$41</definedName>
    <definedName name="dms_PPostCode_List">'[2]AER only'!$Y$8:$Y$41</definedName>
    <definedName name="dms_PState_List">'[2]AER only'!$X$8:$X$41</definedName>
    <definedName name="dms_PSuburb_List">'[2]AER only'!$W$8:$W$41</definedName>
    <definedName name="dms_RPT">'[1]Business &amp; other details'!$D$54</definedName>
    <definedName name="dms_RPT_List">'[2]AER only'!$I$8:$I$41</definedName>
    <definedName name="dms_RPTMonth">'[2]Business &amp; other details'!$C$62</definedName>
    <definedName name="dms_RPTMonth_List">'[2]AER only'!$J$8:$J$41</definedName>
    <definedName name="dms_RYE">'[1]Business &amp; other details'!$D$53</definedName>
    <definedName name="dms_RYE_Formula_Result">'[2]AER only'!$E$47:$E$54</definedName>
    <definedName name="dms_RYE_List2">'[1]Business &amp; other details'!$P$18:$P$25</definedName>
    <definedName name="dms_Sector_List">'[1]Business &amp; other details'!$O$29:$O$56</definedName>
    <definedName name="dms_Segment_List">'[1]Business &amp; other details'!$P$29:$P$56</definedName>
    <definedName name="dms_SingleYear_FinalYear_Ref">'[2]Business &amp; other details'!$C$72</definedName>
    <definedName name="dms_SingleYear_FinalYear_Result">'[3]Business &amp; other details'!$C$73</definedName>
    <definedName name="dms_SingleYear_Model">'[2]Business &amp; other details'!$C$69:$C$71</definedName>
    <definedName name="dms_SourceList">'[1]Business &amp; other details'!$L$62:$L$75</definedName>
    <definedName name="dms_Specified_FinalYear">'[2]Business &amp; other details'!$C$68</definedName>
    <definedName name="dms_State_List">'[1]Business &amp; other details'!$N$29:$N$56</definedName>
    <definedName name="dms_Suburb_List">'[2]AER only'!$R$8:$R$41</definedName>
    <definedName name="dms_TradingName">'[1]Business &amp; other details'!$D$14</definedName>
    <definedName name="dms_TradingName_List">'[1]Business &amp; other details'!$L$29:$L$56</definedName>
    <definedName name="dms_TradingNameFull_List">'[2]AER only'!$C$8:$C$41</definedName>
    <definedName name="dms_Worksheet_List">'[1]Business &amp; other details'!$M$18:$M$25</definedName>
    <definedName name="dms_worksheet210flag">#REF!</definedName>
    <definedName name="e">[4]Strategies!$B$6:$Q$160</definedName>
    <definedName name="FRCP_1to5">"2015-16 to 2019-20"</definedName>
    <definedName name="FRCP_span">"2015-20"</definedName>
    <definedName name="FRCP_y1">'[1]Business &amp; other details'!$D$35</definedName>
    <definedName name="FRCP_y2">'[1]Business &amp; other details'!$E$35</definedName>
    <definedName name="FRCP_y3">'[1]Business &amp; other details'!$F$35</definedName>
    <definedName name="FRCP_y4">'[1]Business &amp; other details'!$G$35</definedName>
    <definedName name="FRCP_y5">'[1]Business &amp; other details'!$H$35</definedName>
    <definedName name="FRCP_y6">'[2]Business &amp; other details'!$H$35</definedName>
    <definedName name="OLE_LINK3" localSheetId="11">'INF RevRec'!#REF!</definedName>
    <definedName name="PRCP_y2">'[1]Business &amp; other details'!$E$41</definedName>
    <definedName name="PRCP_y3">'[1]Business &amp; other details'!$F$41</definedName>
    <definedName name="PRCP_y4">'[1]Business &amp; other details'!$G$41</definedName>
    <definedName name="PRCP_y5">'[1]Business &amp; other details'!$H$41</definedName>
    <definedName name="_xlnm.Print_Area" localSheetId="4">'DISAGG Aloc1'!$A$1:$H$44</definedName>
    <definedName name="_xlnm.Print_Area" localSheetId="5">'DISAGG Aloc2'!$A$1:$H$60</definedName>
    <definedName name="_xlnm.Print_Area" localSheetId="2">'DISAGG Inc'!$A$1:$J$52</definedName>
    <definedName name="_xlnm.Print_Area" localSheetId="3">'DISAGG Opex'!$A$1:$M$48</definedName>
    <definedName name="_xlnm.Print_Area" localSheetId="9">'DISAGG ProvSum'!$A$1:$H$41</definedName>
    <definedName name="_xlnm.Print_Area" localSheetId="13">'Hist Capex - Non-Network'!$A$1:$R$139</definedName>
    <definedName name="_xlnm.Print_Area" localSheetId="12">'Hist Capex by Asset Class '!$A$1:$P$115</definedName>
    <definedName name="_xlnm.Print_Area" localSheetId="0">Index!$B$1:$E$64</definedName>
    <definedName name="_xlnm.Print_Area" localSheetId="10">'INF RelPartTrans'!$A$1:$E$68</definedName>
    <definedName name="_xlnm.Print_Area" localSheetId="11">'INF RevRec'!$A$1:$F$22</definedName>
    <definedName name="_xlnm.Print_Area" localSheetId="6">'PTS Adj'!$A$1:$F$54</definedName>
    <definedName name="_xlnm.Print_Area" localSheetId="8">'PTS PDisc'!$A$1:$H$50</definedName>
    <definedName name="_xlnm.Print_Area" localSheetId="7">'PTS PriceRedn'!$A$1:$E$44</definedName>
    <definedName name="_xlnm.Print_Area" localSheetId="1">'RFS Inc'!$A$1:$H$41</definedName>
    <definedName name="Project_Lead_Times">'[5]Lead times'!$A$7:$D$23</definedName>
    <definedName name="Project_Lead_Times_Local">'[6]Lead times'!$A$5:$D$22</definedName>
    <definedName name="qryXLDateListOutput">#REF!</definedName>
    <definedName name="qryXLOutput">#REF!</definedName>
    <definedName name="qryXLOutputAssetClass">#REF!</definedName>
    <definedName name="qryXLOutputAssetClassGroups">#REF!</definedName>
    <definedName name="RCP_1to5">"2015-16 to 2019-20"</definedName>
    <definedName name="Recovery">#REF!</definedName>
    <definedName name="SAPBEXdnldView">"9TBQQ3NCWST3RM5B0G39PE629"</definedName>
    <definedName name="SAPBEXhrIndnt">"Wide"</definedName>
    <definedName name="SAPBEXsysID">"BWP"</definedName>
    <definedName name="SAPsysID">"708C5W7SBKP804JT78WJ0JNKI"</definedName>
    <definedName name="SAPwbID">"ARS"</definedName>
    <definedName name="Source_Cost">'[7]Source Data'!$A$58:$AG$381</definedName>
    <definedName name="Strategies">[8]Strategies!$B$7:$Q$141</definedName>
    <definedName name="Title">[1]Contents!$C$1</definedName>
    <definedName name="VL_CC2">#REF!</definedName>
    <definedName name="vl_ce">#REF!</definedName>
    <definedName name="Z_1F91C3F2_787D_11D6_AA44_00025598F12B_.wvu.Cols" localSheetId="10" hidden="1">'INF RelPartTrans'!$G:$G</definedName>
    <definedName name="Z_1F91C3F2_787D_11D6_AA44_00025598F12B_.wvu.Cols" localSheetId="11" hidden="1">'INF RevRec'!$H:$H</definedName>
    <definedName name="Z_1F91C3F2_787D_11D6_AA44_00025598F12B_.wvu.Cols" localSheetId="8" hidden="1">'PTS PDisc'!$H:$H</definedName>
    <definedName name="Z_70A3F900_0B28_11D6_ACAF_000255731A15_.wvu.Cols" localSheetId="10" hidden="1">'INF RelPartTrans'!$G:$G</definedName>
    <definedName name="Z_70A3F900_0B28_11D6_ACAF_000255731A15_.wvu.Cols" localSheetId="11" hidden="1">'INF RevRec'!$H:$H</definedName>
    <definedName name="Z_70A3F900_0B28_11D6_ACAF_000255731A15_.wvu.Cols" localSheetId="8" hidden="1">'PTS PDisc'!$H:$H</definedName>
  </definedNames>
  <calcPr calcId="162913"/>
</workbook>
</file>

<file path=xl/calcChain.xml><?xml version="1.0" encoding="utf-8"?>
<calcChain xmlns="http://schemas.openxmlformats.org/spreadsheetml/2006/main">
  <c r="F18" i="2" l="1"/>
  <c r="F25" i="2"/>
  <c r="F20" i="17" l="1"/>
  <c r="F17" i="17"/>
  <c r="F27" i="2" l="1"/>
  <c r="G16" i="14" l="1"/>
  <c r="G14" i="14"/>
  <c r="G12" i="14"/>
  <c r="L33" i="28" l="1"/>
  <c r="L34" i="28"/>
  <c r="L35" i="28"/>
  <c r="L36" i="28"/>
  <c r="L37" i="28"/>
  <c r="L38" i="28"/>
  <c r="L39" i="28"/>
  <c r="L40" i="28"/>
  <c r="L41" i="28"/>
  <c r="L42" i="28"/>
  <c r="L43" i="28"/>
  <c r="L44" i="28"/>
  <c r="L45" i="28"/>
  <c r="L46" i="28"/>
  <c r="L47" i="28"/>
  <c r="L48" i="28"/>
  <c r="L49" i="28"/>
  <c r="L50" i="28"/>
  <c r="L51" i="28"/>
  <c r="L52" i="28"/>
  <c r="K137" i="28" l="1"/>
  <c r="J137" i="28"/>
  <c r="I137" i="28"/>
  <c r="H137" i="28"/>
  <c r="G137" i="28"/>
  <c r="L135" i="28"/>
  <c r="L134" i="28"/>
  <c r="L133" i="28"/>
  <c r="L132" i="28"/>
  <c r="L131" i="28"/>
  <c r="L130" i="28"/>
  <c r="L129" i="28"/>
  <c r="L128" i="28"/>
  <c r="L127" i="28"/>
  <c r="L126" i="28"/>
  <c r="L125" i="28"/>
  <c r="L124" i="28"/>
  <c r="L123" i="28"/>
  <c r="L122" i="28"/>
  <c r="L121" i="28"/>
  <c r="L120" i="28"/>
  <c r="L119" i="28"/>
  <c r="L118" i="28"/>
  <c r="L117" i="28"/>
  <c r="L116" i="28"/>
  <c r="L115" i="28"/>
  <c r="L114" i="28"/>
  <c r="L113" i="28"/>
  <c r="L112" i="28"/>
  <c r="L111" i="28"/>
  <c r="L110" i="28"/>
  <c r="L109" i="28"/>
  <c r="L108" i="28"/>
  <c r="L107" i="28"/>
  <c r="L106" i="28"/>
  <c r="L105" i="28"/>
  <c r="L104" i="28"/>
  <c r="L103" i="28"/>
  <c r="L102" i="28"/>
  <c r="L101" i="28"/>
  <c r="L100" i="28"/>
  <c r="L99" i="28"/>
  <c r="L98" i="28"/>
  <c r="L97" i="28"/>
  <c r="L96" i="28"/>
  <c r="L95" i="28"/>
  <c r="L94" i="28"/>
  <c r="L93" i="28"/>
  <c r="L92" i="28"/>
  <c r="L91" i="28"/>
  <c r="L90" i="28"/>
  <c r="L89" i="28"/>
  <c r="L88" i="28"/>
  <c r="L87" i="28"/>
  <c r="L86" i="28"/>
  <c r="L85" i="28"/>
  <c r="L84" i="28"/>
  <c r="L83" i="28"/>
  <c r="L82" i="28"/>
  <c r="L81" i="28"/>
  <c r="L80" i="28"/>
  <c r="L79" i="28"/>
  <c r="L78" i="28"/>
  <c r="L77" i="28"/>
  <c r="L76" i="28"/>
  <c r="L75" i="28"/>
  <c r="L74" i="28"/>
  <c r="L73" i="28"/>
  <c r="L72" i="28"/>
  <c r="L71" i="28"/>
  <c r="L70" i="28"/>
  <c r="L69" i="28"/>
  <c r="L68" i="28"/>
  <c r="L67" i="28"/>
  <c r="L66" i="28"/>
  <c r="L65" i="28"/>
  <c r="L64" i="28"/>
  <c r="L63" i="28"/>
  <c r="L62" i="28"/>
  <c r="L32" i="28"/>
  <c r="L31" i="28"/>
  <c r="L30" i="28"/>
  <c r="L29" i="28"/>
  <c r="L28" i="28"/>
  <c r="L27" i="28"/>
  <c r="L26" i="28"/>
  <c r="L25" i="28"/>
  <c r="L24" i="28"/>
  <c r="L23" i="28"/>
  <c r="L22" i="28"/>
  <c r="L21" i="28"/>
  <c r="L20" i="28"/>
  <c r="L19" i="28"/>
  <c r="L18" i="28"/>
  <c r="C9" i="26"/>
  <c r="C11" i="28"/>
  <c r="L137" i="28" l="1"/>
  <c r="D7" i="17"/>
  <c r="E54" i="16"/>
  <c r="E43" i="16"/>
  <c r="B7" i="16"/>
  <c r="H28" i="14"/>
  <c r="H27" i="14"/>
  <c r="G30" i="14"/>
  <c r="H16" i="14"/>
  <c r="H14" i="14"/>
  <c r="H12" i="14"/>
  <c r="F18" i="14"/>
  <c r="E18" i="14"/>
  <c r="D18" i="14"/>
  <c r="G18" i="14"/>
  <c r="G22" i="14" s="1"/>
  <c r="D7" i="14"/>
  <c r="D7" i="9"/>
  <c r="B7" i="8"/>
  <c r="C7" i="7"/>
  <c r="H18" i="14" l="1"/>
  <c r="H30" i="14"/>
  <c r="L29" i="4"/>
  <c r="L28" i="4"/>
  <c r="L27" i="4"/>
  <c r="I29" i="4"/>
  <c r="I28" i="4"/>
  <c r="I27" i="4"/>
  <c r="L22" i="4"/>
  <c r="C7" i="5"/>
  <c r="D7" i="4"/>
  <c r="L33" i="4" l="1"/>
  <c r="L36" i="4" s="1"/>
  <c r="M27" i="4"/>
  <c r="M28" i="4"/>
  <c r="I33" i="4"/>
  <c r="M33" i="4" l="1"/>
  <c r="G26" i="5"/>
  <c r="D26" i="5"/>
  <c r="D32" i="2"/>
  <c r="G32" i="2" s="1"/>
  <c r="I21" i="4" s="1"/>
  <c r="D31" i="2"/>
  <c r="G31" i="2" s="1"/>
  <c r="I20" i="4" s="1"/>
  <c r="D30" i="2"/>
  <c r="G30" i="2" s="1"/>
  <c r="I19" i="4" s="1"/>
  <c r="D29" i="2"/>
  <c r="G29" i="2" s="1"/>
  <c r="I18" i="4" s="1"/>
  <c r="D28" i="2"/>
  <c r="G28" i="2" s="1"/>
  <c r="I17" i="4" s="1"/>
  <c r="D27" i="2"/>
  <c r="D26" i="2"/>
  <c r="G26" i="2" s="1"/>
  <c r="I15" i="4" s="1"/>
  <c r="D25" i="2"/>
  <c r="D24" i="2"/>
  <c r="G24" i="2" s="1"/>
  <c r="I13" i="4" s="1"/>
  <c r="D18" i="2"/>
  <c r="G18" i="2" s="1"/>
  <c r="D17" i="2"/>
  <c r="D16" i="2"/>
  <c r="D15" i="2"/>
  <c r="D14" i="2"/>
  <c r="D13" i="2"/>
  <c r="H30" i="3"/>
  <c r="G30" i="3"/>
  <c r="H18" i="3"/>
  <c r="G18" i="3"/>
  <c r="F33" i="2"/>
  <c r="G25" i="2" l="1"/>
  <c r="I14" i="4" s="1"/>
  <c r="G27" i="2"/>
  <c r="G33" i="2" s="1"/>
  <c r="G32" i="3"/>
  <c r="D20" i="2"/>
  <c r="D33" i="2"/>
  <c r="H32" i="3"/>
  <c r="I30" i="3"/>
  <c r="I18" i="3"/>
  <c r="I16" i="4" l="1"/>
  <c r="I32" i="3"/>
  <c r="D35" i="2"/>
  <c r="G13" i="2"/>
  <c r="I22" i="4" l="1"/>
  <c r="I36" i="4" s="1"/>
  <c r="M22" i="4"/>
  <c r="M40" i="4" s="1"/>
  <c r="J86" i="26"/>
  <c r="J113" i="26"/>
  <c r="J58" i="26"/>
  <c r="J32" i="26"/>
  <c r="I113" i="26" l="1"/>
  <c r="H113" i="26"/>
  <c r="G113" i="26"/>
  <c r="F113" i="26"/>
  <c r="E113" i="26"/>
  <c r="I86" i="26"/>
  <c r="H86" i="26"/>
  <c r="G86" i="26"/>
  <c r="F86" i="26"/>
  <c r="E86" i="26"/>
  <c r="I58" i="26"/>
  <c r="H58" i="26"/>
  <c r="G58" i="26"/>
  <c r="F58" i="26"/>
  <c r="E58" i="26"/>
  <c r="L58" i="26" l="1"/>
  <c r="K58" i="26"/>
  <c r="L86" i="26"/>
  <c r="L113" i="26"/>
  <c r="K86" i="26"/>
  <c r="K113" i="26"/>
  <c r="F32" i="26"/>
  <c r="G32" i="26"/>
  <c r="H32" i="26"/>
  <c r="I32" i="26"/>
  <c r="E32" i="26"/>
  <c r="K32" i="26" l="1"/>
  <c r="L32" i="26"/>
  <c r="G20" i="2"/>
  <c r="G35" i="2" s="1"/>
  <c r="F20" i="2"/>
  <c r="F35" i="2" s="1"/>
  <c r="H20" i="14" l="1"/>
  <c r="H22" i="14" s="1"/>
</calcChain>
</file>

<file path=xl/sharedStrings.xml><?xml version="1.0" encoding="utf-8"?>
<sst xmlns="http://schemas.openxmlformats.org/spreadsheetml/2006/main" count="743" uniqueCount="372">
  <si>
    <r>
      <t xml:space="preserve">Numeric quantity of allocator </t>
    </r>
    <r>
      <rPr>
        <i/>
        <sz val="10"/>
        <rFont val="Arial"/>
        <family val="2"/>
      </rPr>
      <t xml:space="preserve"> (eg no of man-hours)</t>
    </r>
  </si>
  <si>
    <r>
      <t xml:space="preserve">A copy of this workpaper is to be produced for each </t>
    </r>
    <r>
      <rPr>
        <b/>
        <i/>
        <sz val="10"/>
        <rFont val="Arial"/>
        <family val="2"/>
      </rPr>
      <t>Non-causal</t>
    </r>
    <r>
      <rPr>
        <b/>
        <sz val="10"/>
        <rFont val="Arial"/>
        <family val="2"/>
      </rPr>
      <t xml:space="preserve"> basis that has been used to
 allocate costs between </t>
    </r>
    <r>
      <rPr>
        <b/>
        <i/>
        <sz val="10"/>
        <rFont val="Arial"/>
        <family val="2"/>
      </rPr>
      <t>Business Segments.</t>
    </r>
  </si>
  <si>
    <r>
      <t xml:space="preserve">2.  Complete the table set out below to indicate the </t>
    </r>
    <r>
      <rPr>
        <b/>
        <i/>
        <sz val="10"/>
        <rFont val="Arial"/>
        <family val="2"/>
      </rPr>
      <t>Account Headings</t>
    </r>
    <r>
      <rPr>
        <b/>
        <sz val="10"/>
        <rFont val="Arial"/>
        <family val="2"/>
      </rPr>
      <t xml:space="preserve"> and the 
amounts subject to this non-causal basis.</t>
    </r>
  </si>
  <si>
    <r>
      <t xml:space="preserve">(List all </t>
    </r>
    <r>
      <rPr>
        <b/>
        <i/>
        <sz val="10"/>
        <rFont val="Arial"/>
        <family val="2"/>
      </rPr>
      <t>Account Headings</t>
    </r>
    <r>
      <rPr>
        <i/>
        <sz val="10"/>
        <rFont val="Arial"/>
        <family val="2"/>
      </rPr>
      <t xml:space="preserve"> that 
have been allocated on this basis)</t>
    </r>
  </si>
  <si>
    <t>Disaggregation Statement  -  Prescribed Transmission Services</t>
  </si>
  <si>
    <t>Prescribed</t>
  </si>
  <si>
    <t>Not recognised as liabilities</t>
  </si>
  <si>
    <t>Date of AER approval, if given</t>
  </si>
  <si>
    <t>Segment a supporting workpaper that includes the following:</t>
  </si>
  <si>
    <t xml:space="preserve">     </t>
  </si>
  <si>
    <t>5.  Explain the reasons for choosing this non-causal basis and why it was 
preferred over others:</t>
  </si>
  <si>
    <t>Taxation</t>
  </si>
  <si>
    <t>Earnings before Interest and Tax (EBIT)</t>
  </si>
  <si>
    <t>Total Revenue</t>
  </si>
  <si>
    <t xml:space="preserve">Profit(loss) before Income Tax Expense </t>
  </si>
  <si>
    <t>Retained Profit(Loss)</t>
  </si>
  <si>
    <t>Negotiated Transmission Services</t>
  </si>
  <si>
    <t>Non-Regulated Transmission Services</t>
  </si>
  <si>
    <t>Number of discounts recovered in previous year</t>
  </si>
  <si>
    <t>Expiry date</t>
  </si>
  <si>
    <t>Party receiving the discount</t>
  </si>
  <si>
    <t>Load subject to discount (max, min, average)</t>
  </si>
  <si>
    <t>Current provisions</t>
  </si>
  <si>
    <t>Non-current provision</t>
  </si>
  <si>
    <t>Total per balance sheet</t>
  </si>
  <si>
    <t>Not Allocated</t>
  </si>
  <si>
    <r>
      <t xml:space="preserve">     </t>
    </r>
    <r>
      <rPr>
        <b/>
        <sz val="10"/>
        <rFont val="Arial"/>
        <family val="2"/>
      </rPr>
      <t>Total Reduction</t>
    </r>
  </si>
  <si>
    <r>
      <t xml:space="preserve">     </t>
    </r>
    <r>
      <rPr>
        <b/>
        <sz val="10"/>
        <rFont val="Arial"/>
        <family val="2"/>
      </rPr>
      <t>Total Recovery</t>
    </r>
  </si>
  <si>
    <t>Related Party Transactions</t>
  </si>
  <si>
    <t>Inf Rel Part Trans</t>
  </si>
  <si>
    <t>Asset schedules and supporting papers:</t>
  </si>
  <si>
    <t>Historic Opex by Category 2nd FY</t>
  </si>
  <si>
    <t>Historic Opex by Category 3rd FY</t>
  </si>
  <si>
    <t>Historic Opex by Category 4th FY</t>
  </si>
  <si>
    <t>Historic Opex by Category 5th FY</t>
  </si>
  <si>
    <t>Historic Opex by Category base year</t>
  </si>
  <si>
    <t>Historic Opex by Category 1st FY</t>
  </si>
  <si>
    <t>HOE Sum</t>
  </si>
  <si>
    <t>HOE Base</t>
  </si>
  <si>
    <t>HOE 1st FY</t>
  </si>
  <si>
    <t>HOE 2ndt FY</t>
  </si>
  <si>
    <t>HOE 3rdt FY</t>
  </si>
  <si>
    <t>HOE 4th FY</t>
  </si>
  <si>
    <t>HOE 5th FY</t>
  </si>
  <si>
    <t>Non-financial Schedules</t>
  </si>
  <si>
    <t>NFS Curr Map Netw</t>
  </si>
  <si>
    <t>HCE Cat</t>
  </si>
  <si>
    <t>HCE Ass Cls</t>
  </si>
  <si>
    <t>HCE Netw</t>
  </si>
  <si>
    <t>HCE Non Netw</t>
  </si>
  <si>
    <t>Comm Opex</t>
  </si>
  <si>
    <t>Comm Hist Capex</t>
  </si>
  <si>
    <t>Ins Opex</t>
  </si>
  <si>
    <t>Ins Capex</t>
  </si>
  <si>
    <t>Account code or reference to Account Code</t>
  </si>
  <si>
    <t>Income Statement</t>
  </si>
  <si>
    <t>DISAGG Inc</t>
  </si>
  <si>
    <t>RFS Inc</t>
  </si>
  <si>
    <t>Total</t>
  </si>
  <si>
    <t>Other</t>
  </si>
  <si>
    <t>Historic Capex by Category</t>
  </si>
  <si>
    <t>Commentary</t>
  </si>
  <si>
    <t>Commentary on Historic Capex</t>
  </si>
  <si>
    <t>Historic Capex Instructions</t>
  </si>
  <si>
    <t>Commentary on Opex</t>
  </si>
  <si>
    <t>Opex Instructions</t>
  </si>
  <si>
    <t xml:space="preserve">Historic Capex by Asset Class </t>
  </si>
  <si>
    <t>Discount</t>
  </si>
  <si>
    <t>Historic Opex by Category - Summary</t>
  </si>
  <si>
    <t>Historic Capex - Non-Network</t>
  </si>
  <si>
    <t>Historic Capex - Network</t>
  </si>
  <si>
    <t>Revenue Reconciliation</t>
  </si>
  <si>
    <t>CPI (March Tx)</t>
  </si>
  <si>
    <t>CPI (March Tx+1)</t>
  </si>
  <si>
    <t>Change in CPI</t>
  </si>
  <si>
    <t>X-factor</t>
  </si>
  <si>
    <t>AR (Tx)</t>
  </si>
  <si>
    <t>$</t>
  </si>
  <si>
    <t>AR (Tx+1)</t>
  </si>
  <si>
    <t>S-factor (Tx)</t>
  </si>
  <si>
    <t>Under/over recovery AR (Tx)</t>
  </si>
  <si>
    <t>Revenue Cap Tx+1</t>
  </si>
  <si>
    <t>Per cent</t>
  </si>
  <si>
    <t>Unit type</t>
  </si>
  <si>
    <t>Unit</t>
  </si>
  <si>
    <t>As above</t>
  </si>
  <si>
    <t>CPI – All Groups Weighted Average of 8 
Capital Cities (ABS)</t>
  </si>
  <si>
    <t>Inf Rev Rec</t>
  </si>
  <si>
    <t>Regulatory Financial Statements</t>
  </si>
  <si>
    <t>Disaggregation Statements</t>
  </si>
  <si>
    <t>Operations and maintenance expenditure</t>
  </si>
  <si>
    <t>DISAGG Opex</t>
  </si>
  <si>
    <t>Causal allocations</t>
  </si>
  <si>
    <t>Non-causal allocations</t>
  </si>
  <si>
    <t>Prescribed Transmission Services</t>
  </si>
  <si>
    <t>Regulatory adjustment journals</t>
  </si>
  <si>
    <t xml:space="preserve">Price reduction/recovery </t>
  </si>
  <si>
    <t>PTS PriceRedn</t>
  </si>
  <si>
    <t>Revenue analysis</t>
  </si>
  <si>
    <t>PTS Rev</t>
  </si>
  <si>
    <t>Asset Aging Schedule</t>
  </si>
  <si>
    <t>PTS Asset Aging</t>
  </si>
  <si>
    <t>Provisions Schedules:</t>
  </si>
  <si>
    <t>Provisions Summary</t>
  </si>
  <si>
    <t>Current Map of the Network</t>
  </si>
  <si>
    <t>TYPE</t>
  </si>
  <si>
    <t>PROFORMA STATEMENT</t>
  </si>
  <si>
    <t>STATEMENT NUMBER</t>
  </si>
  <si>
    <t>PAGE</t>
  </si>
  <si>
    <t>TABLE OF CONTENTS</t>
  </si>
  <si>
    <t>INFORMATION DISCLOSURE REQUIREMENTS</t>
  </si>
  <si>
    <t>Instructions</t>
  </si>
  <si>
    <t>Historic Operating Expenditure (Opex)</t>
  </si>
  <si>
    <t>Historic Capital Expenditure (Capex)</t>
  </si>
  <si>
    <t>Regulatory financial statements</t>
  </si>
  <si>
    <t>Description</t>
  </si>
  <si>
    <t>Journal number</t>
  </si>
  <si>
    <t>Regulatory adjustments</t>
  </si>
  <si>
    <t>Support reference</t>
  </si>
  <si>
    <t>$'000</t>
  </si>
  <si>
    <t>Dr/(Cr)</t>
  </si>
  <si>
    <t>-</t>
  </si>
  <si>
    <t>Depreciation</t>
  </si>
  <si>
    <t>Note:</t>
  </si>
  <si>
    <t xml:space="preserve">c) a description of the allocation basis </t>
  </si>
  <si>
    <t>d) the numeric quantity of each allocator.</t>
  </si>
  <si>
    <t>Audited financial statements</t>
  </si>
  <si>
    <t>Workpaper reference</t>
  </si>
  <si>
    <t xml:space="preserve">Depreciation </t>
  </si>
  <si>
    <t>Australian income tax expense</t>
  </si>
  <si>
    <t>Deferred income tax</t>
  </si>
  <si>
    <t>Profit(loss) after income tax expense</t>
  </si>
  <si>
    <t>Account code or reference to account code</t>
  </si>
  <si>
    <t>Account Heading</t>
  </si>
  <si>
    <t>Ticks to indicate which rows are intersegmental costs</t>
  </si>
  <si>
    <t>Directly Attributed Costs</t>
  </si>
  <si>
    <t>Allocated Costs</t>
  </si>
  <si>
    <t>Basis of allocation</t>
  </si>
  <si>
    <t xml:space="preserve"> Total</t>
  </si>
  <si>
    <t>*</t>
  </si>
  <si>
    <t>Delete as appropriate</t>
  </si>
  <si>
    <t>**</t>
  </si>
  <si>
    <t xml:space="preserve">2.  Complete the table set out below to indicate: </t>
  </si>
  <si>
    <t>3.   Provide a detailed description and explanation of the basis of allocation:</t>
  </si>
  <si>
    <t>1.   Non-causal basis of allocation ………………………………………</t>
  </si>
  <si>
    <t>4.   Explain why no causal basis could be established:</t>
  </si>
  <si>
    <t>Journal</t>
  </si>
  <si>
    <t>Account Debited</t>
  </si>
  <si>
    <t>Amount</t>
  </si>
  <si>
    <t>Supporting</t>
  </si>
  <si>
    <t>number</t>
  </si>
  <si>
    <t>Account Credited</t>
  </si>
  <si>
    <t>Debit</t>
  </si>
  <si>
    <t>Credit</t>
  </si>
  <si>
    <t>Statement</t>
  </si>
  <si>
    <t>No.</t>
  </si>
  <si>
    <t xml:space="preserve">This schedule must contain for each Regulatory Adjustment made on </t>
  </si>
  <si>
    <t>a) a journal entry showing accounts debited and credited</t>
  </si>
  <si>
    <t>b) an explanation of why the adjustment has been made.</t>
  </si>
  <si>
    <t>Reduction in prices payable</t>
  </si>
  <si>
    <t>general charges</t>
  </si>
  <si>
    <t>charges</t>
  </si>
  <si>
    <t>Each instance of a price reduction/recovery should be detailed.</t>
  </si>
  <si>
    <t>Revenue</t>
  </si>
  <si>
    <t>Amount set aside to provisions</t>
  </si>
  <si>
    <t>Expenditure incurred debited to provisions</t>
  </si>
  <si>
    <t>Amounts written back from provisions</t>
  </si>
  <si>
    <t>Net movement in provisions</t>
  </si>
  <si>
    <t>Balance at start of period</t>
  </si>
  <si>
    <t>Balance at end of period</t>
  </si>
  <si>
    <t>Comprising:</t>
  </si>
  <si>
    <t>Current liabilities</t>
  </si>
  <si>
    <t>Non-current liabilities</t>
  </si>
  <si>
    <t>for the period ended: [type here]</t>
  </si>
  <si>
    <t>Other income tax</t>
  </si>
  <si>
    <t>na</t>
  </si>
  <si>
    <t>Description of transaction</t>
  </si>
  <si>
    <t>Monetary value of transaction</t>
  </si>
  <si>
    <t>Details of related party</t>
  </si>
  <si>
    <t>Procurement process</t>
  </si>
  <si>
    <t>Expense</t>
  </si>
  <si>
    <t>Capital</t>
  </si>
  <si>
    <t>Balances with related parties at regulatory accounting date</t>
  </si>
  <si>
    <t>Current assets</t>
  </si>
  <si>
    <t>Non-current assets</t>
  </si>
  <si>
    <t>Total assets</t>
  </si>
  <si>
    <t>Total liabilities</t>
  </si>
  <si>
    <t>Payable:</t>
  </si>
  <si>
    <t>Not later than one year</t>
  </si>
  <si>
    <t>Later than five years</t>
  </si>
  <si>
    <t>Later than one year and not later than five years</t>
  </si>
  <si>
    <t>Total commitments</t>
  </si>
  <si>
    <t>Recognised as liabilities</t>
  </si>
  <si>
    <t>Commitments with related parties at regulatory accounting period</t>
  </si>
  <si>
    <t>Value of commitments with related parties that are expected to result in related party transactions in future regulatory accounting periods:</t>
  </si>
  <si>
    <r>
      <t xml:space="preserve">In addition it is mandatory to produce for each cost or revenue item that has been allocated to the </t>
    </r>
    <r>
      <rPr>
        <b/>
        <i/>
        <sz val="10"/>
        <rFont val="Arial"/>
        <family val="2"/>
      </rPr>
      <t>Prescribed Services 
Segment</t>
    </r>
    <r>
      <rPr>
        <sz val="10"/>
        <rFont val="Arial"/>
        <family val="2"/>
      </rPr>
      <t xml:space="preserve"> a supporting workpaper that includes the following: </t>
    </r>
  </si>
  <si>
    <r>
      <t xml:space="preserve">a) the amounts that have been directly attributed to the </t>
    </r>
    <r>
      <rPr>
        <b/>
        <i/>
        <sz val="10"/>
        <rFont val="Arial"/>
        <family val="2"/>
      </rPr>
      <t>Prescribed Services Segment</t>
    </r>
  </si>
  <si>
    <r>
      <t xml:space="preserve">b) the amounts that have been allocated to each </t>
    </r>
    <r>
      <rPr>
        <b/>
        <i/>
        <sz val="10"/>
        <rFont val="Arial"/>
        <family val="2"/>
      </rPr>
      <t>Prescribed Services Segment</t>
    </r>
  </si>
  <si>
    <r>
      <t xml:space="preserve">In addition it is mandatory to produce for each cost or revenue item that has been allocated to the </t>
    </r>
    <r>
      <rPr>
        <b/>
        <i/>
        <sz val="10"/>
        <rFont val="Arial"/>
        <family val="2"/>
      </rPr>
      <t>Prescribed Services 
Segment</t>
    </r>
    <r>
      <rPr>
        <sz val="10"/>
        <rFont val="Arial"/>
        <family val="2"/>
      </rPr>
      <t xml:space="preserve"> a supporting workpaper that includes the following:</t>
    </r>
  </si>
  <si>
    <r>
      <t xml:space="preserve">b) the amounts that have been allocated to the </t>
    </r>
    <r>
      <rPr>
        <b/>
        <i/>
        <sz val="10"/>
        <rFont val="Arial"/>
        <family val="2"/>
      </rPr>
      <t>Prescribed Services Segment</t>
    </r>
  </si>
  <si>
    <r>
      <t xml:space="preserve">Subtotal of </t>
    </r>
    <r>
      <rPr>
        <b/>
        <i/>
        <sz val="10"/>
        <rFont val="Arial"/>
        <family val="2"/>
      </rPr>
      <t>Directly Attributed</t>
    </r>
    <r>
      <rPr>
        <sz val="10"/>
        <rFont val="Arial"/>
        <family val="2"/>
      </rPr>
      <t xml:space="preserve"> costs</t>
    </r>
  </si>
  <si>
    <r>
      <t xml:space="preserve">Explanation of opex costs required by the </t>
    </r>
    <r>
      <rPr>
        <b/>
        <i/>
        <sz val="10"/>
        <rFont val="Arial"/>
        <family val="2"/>
      </rPr>
      <t xml:space="preserve">Commission </t>
    </r>
    <r>
      <rPr>
        <sz val="10"/>
        <rFont val="Arial"/>
        <family val="2"/>
      </rPr>
      <t>(for example, bushfire costs, insurance etc)</t>
    </r>
  </si>
  <si>
    <r>
      <t xml:space="preserve">For each </t>
    </r>
    <r>
      <rPr>
        <b/>
        <i/>
        <sz val="10"/>
        <rFont val="Arial"/>
        <family val="2"/>
      </rPr>
      <t>Account Heading</t>
    </r>
    <r>
      <rPr>
        <sz val="10"/>
        <rFont val="Arial"/>
        <family val="2"/>
      </rPr>
      <t xml:space="preserve"> item subject to </t>
    </r>
    <r>
      <rPr>
        <b/>
        <i/>
        <sz val="10"/>
        <rFont val="Arial"/>
        <family val="2"/>
      </rPr>
      <t>Causal</t>
    </r>
    <r>
      <rPr>
        <sz val="10"/>
        <rFont val="Arial"/>
        <family val="2"/>
      </rPr>
      <t xml:space="preserve"> allocation, ensure that it is included on a  workpaper  Aloc 1</t>
    </r>
  </si>
  <si>
    <r>
      <t xml:space="preserve">For each </t>
    </r>
    <r>
      <rPr>
        <b/>
        <i/>
        <sz val="10"/>
        <rFont val="Arial"/>
        <family val="2"/>
      </rPr>
      <t>Account Heading</t>
    </r>
    <r>
      <rPr>
        <sz val="10"/>
        <rFont val="Arial"/>
        <family val="2"/>
      </rPr>
      <t xml:space="preserve"> item subject to Non-</t>
    </r>
    <r>
      <rPr>
        <b/>
        <i/>
        <sz val="10"/>
        <rFont val="Arial"/>
        <family val="2"/>
      </rPr>
      <t>Causal</t>
    </r>
    <r>
      <rPr>
        <sz val="10"/>
        <rFont val="Arial"/>
        <family val="2"/>
      </rPr>
      <t xml:space="preserve"> allocation, ensure that it is included on a  workpaper  Aloc 2</t>
    </r>
  </si>
  <si>
    <r>
      <t xml:space="preserve">Note:  Where </t>
    </r>
    <r>
      <rPr>
        <b/>
        <i/>
        <sz val="10"/>
        <rFont val="Arial"/>
        <family val="2"/>
      </rPr>
      <t>Intersegmental</t>
    </r>
    <r>
      <rPr>
        <sz val="10"/>
        <rFont val="Arial"/>
        <family val="2"/>
      </rPr>
      <t xml:space="preserve"> costs arise, the total costs of all </t>
    </r>
    <r>
      <rPr>
        <b/>
        <i/>
        <sz val="10"/>
        <rFont val="Arial"/>
        <family val="2"/>
      </rPr>
      <t>Business Segments</t>
    </r>
    <r>
      <rPr>
        <sz val="10"/>
        <rFont val="Arial"/>
        <family val="2"/>
      </rPr>
      <t xml:space="preserve"> will be greater than the costs 
in the </t>
    </r>
    <r>
      <rPr>
        <b/>
        <i/>
        <sz val="10"/>
        <rFont val="Arial"/>
        <family val="2"/>
      </rPr>
      <t>Base Accounts. This is why the reconciliation to the Base Accounts is required on this schedule.</t>
    </r>
  </si>
  <si>
    <r>
      <t xml:space="preserve">A copy of this workpaper is to be produced for each </t>
    </r>
    <r>
      <rPr>
        <b/>
        <i/>
        <sz val="10"/>
        <rFont val="Arial"/>
        <family val="2"/>
      </rPr>
      <t>Causal</t>
    </r>
    <r>
      <rPr>
        <b/>
        <sz val="10"/>
        <rFont val="Arial"/>
        <family val="2"/>
      </rPr>
      <t xml:space="preserve"> basis that has been used to allocate costs between </t>
    </r>
    <r>
      <rPr>
        <b/>
        <i/>
        <sz val="10"/>
        <rFont val="Arial"/>
        <family val="2"/>
      </rPr>
      <t>Business Segments</t>
    </r>
    <r>
      <rPr>
        <b/>
        <sz val="10"/>
        <rFont val="Arial"/>
        <family val="2"/>
      </rPr>
      <t>.</t>
    </r>
  </si>
  <si>
    <r>
      <t xml:space="preserve">-   the </t>
    </r>
    <r>
      <rPr>
        <b/>
        <i/>
        <sz val="10"/>
        <rFont val="Arial"/>
        <family val="2"/>
      </rPr>
      <t>Account Headings</t>
    </r>
    <r>
      <rPr>
        <b/>
        <sz val="10"/>
        <rFont val="Arial"/>
        <family val="2"/>
      </rPr>
      <t xml:space="preserve"> and the amounts subject to this </t>
    </r>
    <r>
      <rPr>
        <b/>
        <i/>
        <sz val="10"/>
        <rFont val="Arial"/>
        <family val="2"/>
      </rPr>
      <t>Causal</t>
    </r>
    <r>
      <rPr>
        <b/>
        <sz val="10"/>
        <rFont val="Arial"/>
        <family val="2"/>
      </rPr>
      <t xml:space="preserve"> basis; and</t>
    </r>
  </si>
  <si>
    <r>
      <t xml:space="preserve">-   the </t>
    </r>
    <r>
      <rPr>
        <b/>
        <i/>
        <sz val="10"/>
        <rFont val="Arial"/>
        <family val="2"/>
      </rPr>
      <t>description and quanta of allocator that has been used</t>
    </r>
  </si>
  <si>
    <r>
      <t xml:space="preserve">In addition it is mandatory to produce for each item that has been allocated to the </t>
    </r>
    <r>
      <rPr>
        <b/>
        <i/>
        <sz val="10"/>
        <rFont val="Arial"/>
        <family val="2"/>
      </rPr>
      <t xml:space="preserve">Prescribed Services </t>
    </r>
  </si>
  <si>
    <r>
      <t xml:space="preserve">The basis of attribution of provisions to the </t>
    </r>
    <r>
      <rPr>
        <b/>
        <i/>
        <sz val="10"/>
        <rFont val="Arial"/>
        <family val="2"/>
      </rPr>
      <t>Prescribed Services Segment</t>
    </r>
    <r>
      <rPr>
        <sz val="10"/>
        <rFont val="Arial"/>
        <family val="2"/>
      </rPr>
      <t xml:space="preserve">, should follow the attribution of the </t>
    </r>
  </si>
  <si>
    <r>
      <t>expenses to which they relate. Taxation, interest and dividend provisions should be attributed  to the</t>
    </r>
    <r>
      <rPr>
        <b/>
        <i/>
        <sz val="10"/>
        <rFont val="Arial"/>
        <family val="2"/>
      </rPr>
      <t xml:space="preserve"> Not Allocated Segment</t>
    </r>
    <r>
      <rPr>
        <i/>
        <sz val="10"/>
        <rFont val="Arial"/>
        <family val="2"/>
      </rPr>
      <t>.</t>
    </r>
  </si>
  <si>
    <r>
      <t>$</t>
    </r>
    <r>
      <rPr>
        <u/>
        <sz val="10"/>
        <rFont val="Times New Roman"/>
        <family val="1"/>
      </rPr>
      <t>+</t>
    </r>
  </si>
  <si>
    <t>for the year ended [type here]</t>
  </si>
  <si>
    <t>DISAGG ProvSum</t>
  </si>
  <si>
    <t>PTS Adj</t>
  </si>
  <si>
    <t>DISAGG Aloc1</t>
  </si>
  <si>
    <t>DISAGG Aloc2</t>
  </si>
  <si>
    <t>PTS  Disc</t>
  </si>
  <si>
    <t>Workpapers supporting the Disaggregation Statements:</t>
  </si>
  <si>
    <t>and/or common service charges recovered from other transmission customers under clause 6A.26.1</t>
  </si>
  <si>
    <t xml:space="preserve">of the Rules. </t>
  </si>
  <si>
    <r>
      <t xml:space="preserve">6.  Date on which the </t>
    </r>
    <r>
      <rPr>
        <b/>
        <i/>
        <sz val="10"/>
        <rFont val="Arial"/>
        <family val="2"/>
      </rPr>
      <t>Commission/AER</t>
    </r>
    <r>
      <rPr>
        <b/>
        <sz val="10"/>
        <rFont val="Arial"/>
        <family val="2"/>
      </rPr>
      <t xml:space="preserve"> granted approval:</t>
    </r>
  </si>
  <si>
    <t>INCOME STATEMENT - PRESCRIBED TRANSMISSION SERVICES</t>
  </si>
  <si>
    <t>DISAGGREGATION STATEMENT - INCOME</t>
  </si>
  <si>
    <t>OPERATIONS AND MAINTENANCE EXPENDITURE</t>
  </si>
  <si>
    <t>CAUSAL ALLOCATION</t>
  </si>
  <si>
    <t>NON-CAUSAL ALLOCATION</t>
  </si>
  <si>
    <t>REGULATORY ADJUSTMENT JOURNALS - PRESCRIBED TRANSMISSION SERVICES</t>
  </si>
  <si>
    <t>PRICE REDUCTION/RECOVERY - PRESCRIBED TRANSMISSION SERVICES</t>
  </si>
  <si>
    <t>PRUDENT DISCOUNTS - PRESCRIBED TRANSMISSION SERVICES</t>
  </si>
  <si>
    <t>SUMMARY OF PROVISIONS</t>
  </si>
  <si>
    <t xml:space="preserve">REVENUE RECONCILIATION </t>
  </si>
  <si>
    <t>RELATED PARTY TRANSACTIONS</t>
  </si>
  <si>
    <t>Year 1</t>
  </si>
  <si>
    <t>Year 2</t>
  </si>
  <si>
    <t>Year 3</t>
  </si>
  <si>
    <t>Year 4</t>
  </si>
  <si>
    <t>Year 5</t>
  </si>
  <si>
    <t>Easements</t>
  </si>
  <si>
    <t>Any Part Year</t>
  </si>
  <si>
    <t>TOTAL</t>
  </si>
  <si>
    <t>$M nominal</t>
  </si>
  <si>
    <t>Buildings</t>
  </si>
  <si>
    <t>Subtotal</t>
  </si>
  <si>
    <t>Project ID</t>
  </si>
  <si>
    <t>Project Description</t>
  </si>
  <si>
    <t xml:space="preserve"> Commissioning Date</t>
  </si>
  <si>
    <t>Category^</t>
  </si>
  <si>
    <t>REASON FOR PROJECT</t>
  </si>
  <si>
    <t>Reg Test / Business Case (Y/N)</t>
  </si>
  <si>
    <t>Reg Test / Business Case Cost Estimate</t>
  </si>
  <si>
    <t>Reason for Variance from Cost Estimate / Expected Commissioning Date</t>
  </si>
  <si>
    <t>*Note that values in these columns are estimates only</t>
  </si>
  <si>
    <t>HISTORIC CAPEX by asset class</t>
  </si>
  <si>
    <t>HISTORIC CAPEX - NON-NETWORK- by project</t>
  </si>
  <si>
    <t>For each discount recovered:</t>
  </si>
  <si>
    <t>Beneficiary of discount</t>
  </si>
  <si>
    <t>Amount of discount offered in previous year</t>
  </si>
  <si>
    <t>Compliance with conditions - for each condition imposed provide information demonstrating that the condition has been met.</t>
  </si>
  <si>
    <t>For each discount approved by the AER:</t>
  </si>
  <si>
    <t>Amount recovered from the other custumers in previous year</t>
  </si>
  <si>
    <t>Actual Gross Capital Expenditure – As Incurred ($m Nominal)</t>
  </si>
  <si>
    <t>Year</t>
  </si>
  <si>
    <t xml:space="preserve">Year 2 </t>
  </si>
  <si>
    <t>Asset Class</t>
  </si>
  <si>
    <t>Sub total</t>
  </si>
  <si>
    <t>Actual Asset Disposal – As Incurred ($m Nominal)</t>
  </si>
  <si>
    <t>Actual Gross Capital Expenditure – As Commissioned ($m Nominal)</t>
  </si>
  <si>
    <t>Actual Asset Disposal – As De-Commissioned ($m Nominal)</t>
  </si>
  <si>
    <t>the Income Statement, the following:</t>
  </si>
  <si>
    <t xml:space="preserve">Year 1 </t>
  </si>
  <si>
    <t xml:space="preserve">Year 4 </t>
  </si>
  <si>
    <t xml:space="preserve"> Year -1</t>
  </si>
  <si>
    <t>Year -1</t>
  </si>
  <si>
    <t xml:space="preserve"> Year-1</t>
  </si>
  <si>
    <t>Total Yrs 1-5</t>
  </si>
  <si>
    <t>Other Information</t>
  </si>
  <si>
    <t>Provisions Reconciliation</t>
  </si>
  <si>
    <t>PTS ProvRec</t>
  </si>
  <si>
    <r>
      <rPr>
        <b/>
        <sz val="10"/>
        <rFont val="Arial"/>
        <family val="2"/>
      </rPr>
      <t>Notes</t>
    </r>
    <r>
      <rPr>
        <sz val="10"/>
        <rFont val="Arial"/>
        <family val="2"/>
      </rPr>
      <t xml:space="preserve">: 
 - Exclude half year rate of return. Inputs are assumed to be in middle of year terms because actual capex is reported evenly over a financial year.
- The asset classes inputed by each TNSP must be the same as those used in the RFM/PTRM.
-  Yr -1 is the final year of the previous regulatory control period.
 - Capex should be adjusted for any movements in capitalised provisions and be net of customer contributions. Where relevant please note the amount of any customer contributions excluded. 
- TNSPs are to update capex as incurred for previous years of the regulatory control period to reflect any movements that may have occurred (e.g. due to the final commissioning of assets). When this information is updated TNSPs must also note the reason for the movement.
- Where capex related to Network Capability Incentive Parameter Action Plan (NCIPAP) projects has been incurred and reported across asset classes, the total amount for each project should be noted.
</t>
    </r>
  </si>
  <si>
    <r>
      <rPr>
        <b/>
        <sz val="10"/>
        <rFont val="Arial"/>
        <family val="2"/>
      </rPr>
      <t>Notes</t>
    </r>
    <r>
      <rPr>
        <sz val="10"/>
        <rFont val="Arial"/>
        <family val="2"/>
      </rPr>
      <t xml:space="preserve">: 
- Exclude half year rate of return. Inputs are assumed to be in middle of year terms because actual disposal is reported evenly over a financial year.
- The asset classes inputed by each TNSP must be the same as those used in the RFM/PTRM.
-  Yr -1 is the final year of the previous regulatory control period.
</t>
    </r>
  </si>
  <si>
    <t xml:space="preserve">^refers to Categories (e.g Augmentation, Replacement, etc) as defined in  “Historic Capex Instructions” worksheet  </t>
  </si>
  <si>
    <t>Customer Works</t>
  </si>
  <si>
    <t xml:space="preserve">Other costs </t>
  </si>
  <si>
    <t>Corporate / Business Support</t>
  </si>
  <si>
    <t>Insurance and Self Insurance</t>
  </si>
  <si>
    <t>Debt Management Costs</t>
  </si>
  <si>
    <t>Grid Support</t>
  </si>
  <si>
    <t>Grid Support Under Recovery Accrual</t>
  </si>
  <si>
    <t>External Project Work</t>
  </si>
  <si>
    <t>Net Loss/(Gain) on Disposal of Property, Plant &amp; Equipment</t>
  </si>
  <si>
    <t>Total Operating Costs</t>
  </si>
  <si>
    <t>Share of Net Profit/(Loss) of Associates</t>
  </si>
  <si>
    <t>Retained Earnings Adjustments</t>
  </si>
  <si>
    <t>Dividends Provided for / Paid</t>
  </si>
  <si>
    <t xml:space="preserve">1.   Causal basis of allocation </t>
  </si>
  <si>
    <t>GROSS BOOK VALUE</t>
  </si>
  <si>
    <r>
      <t xml:space="preserve">Powerlink does </t>
    </r>
    <r>
      <rPr>
        <u/>
        <sz val="10"/>
        <rFont val="Arial"/>
        <family val="2"/>
      </rPr>
      <t>not</t>
    </r>
    <r>
      <rPr>
        <sz val="10"/>
        <rFont val="Arial"/>
        <family val="2"/>
      </rPr>
      <t xml:space="preserve"> separately account for the above "Negotiated"  and "Non-Regulated" Corporate / Business Support  operating costs.</t>
    </r>
  </si>
  <si>
    <t>These costs have been allocated on the basis of Opening Gross Book Value.</t>
  </si>
  <si>
    <t>Network Operations</t>
  </si>
  <si>
    <t>Network Maintenance</t>
  </si>
  <si>
    <t xml:space="preserve">for the period ended: </t>
  </si>
  <si>
    <t>for the period ended:</t>
  </si>
  <si>
    <t>Causal</t>
  </si>
  <si>
    <r>
      <t xml:space="preserve">Subtotal of </t>
    </r>
    <r>
      <rPr>
        <b/>
        <i/>
        <sz val="10"/>
        <rFont val="Arial"/>
        <family val="2"/>
      </rPr>
      <t>Allocated</t>
    </r>
    <r>
      <rPr>
        <sz val="10"/>
        <rFont val="Arial"/>
        <family val="2"/>
      </rPr>
      <t xml:space="preserve"> costs</t>
    </r>
  </si>
  <si>
    <r>
      <t xml:space="preserve">Total Opex Costs per DISAGG Fperf </t>
    </r>
    <r>
      <rPr>
        <b/>
        <vertAlign val="superscript"/>
        <sz val="10"/>
        <rFont val="Arial"/>
        <family val="2"/>
      </rPr>
      <t>1</t>
    </r>
  </si>
  <si>
    <r>
      <rPr>
        <vertAlign val="superscript"/>
        <sz val="10"/>
        <rFont val="Arial"/>
        <family val="2"/>
      </rPr>
      <t>1</t>
    </r>
    <r>
      <rPr>
        <sz val="10"/>
        <rFont val="Arial"/>
        <family val="2"/>
      </rPr>
      <t xml:space="preserve"> Including Regulatory Adjustments as per RFS Inc</t>
    </r>
  </si>
  <si>
    <t>Other Revenue</t>
  </si>
  <si>
    <t>Self Insurance Provision</t>
  </si>
  <si>
    <t>Revenue disclosed in the Financial Statements includes insurance proceeds.  For regulatory accounts, this is presented as an offset against self insurance costs.</t>
  </si>
  <si>
    <t>Provision for self insurance has been provided in the Powerlink Queensland Transmission Network Revenue Cap 2017-18 to 2021-22.  This provision has only been made in the regulatory accounts due to AASB 137 - Provisions, Contingent Liabilities and Contingent Assets not allowing any provision for unidentifiable or unmeasurable costs.</t>
  </si>
  <si>
    <t>$'000 Customer TUOS</t>
  </si>
  <si>
    <t>$'000 Common service</t>
  </si>
  <si>
    <t>Recovery of  above reduction in prices</t>
  </si>
  <si>
    <r>
      <t xml:space="preserve">from other transmission customers </t>
    </r>
    <r>
      <rPr>
        <b/>
        <vertAlign val="superscript"/>
        <sz val="10"/>
        <rFont val="Arial"/>
        <family val="2"/>
      </rPr>
      <t>1</t>
    </r>
  </si>
  <si>
    <r>
      <rPr>
        <vertAlign val="superscript"/>
        <sz val="10"/>
        <rFont val="Arial"/>
        <family val="2"/>
      </rPr>
      <t xml:space="preserve">1 </t>
    </r>
    <r>
      <rPr>
        <sz val="10"/>
        <rFont val="Arial"/>
        <family val="2"/>
      </rPr>
      <t xml:space="preserve">The amount of any reduction in a transmission customer's Customer TUOS general charges </t>
    </r>
  </si>
  <si>
    <t>COMMENTS</t>
  </si>
  <si>
    <t>Note: The above numbers have been derived from Powerlink Queensland's financial reporting systems.</t>
  </si>
  <si>
    <t>Work paper Ref.</t>
  </si>
  <si>
    <t>- Sale of Goods and Services</t>
  </si>
  <si>
    <t>- Dividend and Interest Income</t>
  </si>
  <si>
    <t>Part</t>
  </si>
  <si>
    <t>Competitive Process</t>
  </si>
  <si>
    <t>N/A</t>
  </si>
  <si>
    <t>- Receivables</t>
  </si>
  <si>
    <t>- Advances</t>
  </si>
  <si>
    <t>- Cash and cash equivalents</t>
  </si>
  <si>
    <t>- Payables</t>
  </si>
  <si>
    <t>- Loans</t>
  </si>
  <si>
    <t xml:space="preserve">N/A    </t>
  </si>
  <si>
    <t>Transmission Lines - Overhead</t>
  </si>
  <si>
    <t>Transmission Lines - Underground</t>
  </si>
  <si>
    <t>Transmission Lines - Refit</t>
  </si>
  <si>
    <t>Substations Primary Plant</t>
  </si>
  <si>
    <t>Substations Secondary Systems</t>
  </si>
  <si>
    <t>Communications Other Assets</t>
  </si>
  <si>
    <t>Comms - Civil Works</t>
  </si>
  <si>
    <t>Network Switching Centres</t>
  </si>
  <si>
    <t>Land</t>
  </si>
  <si>
    <t>Commercial Buildings</t>
  </si>
  <si>
    <t>Computer Equipment</t>
  </si>
  <si>
    <t>Office Furniture &amp; Miscellaneous</t>
  </si>
  <si>
    <t>Office Machines</t>
  </si>
  <si>
    <t>Vehicles</t>
  </si>
  <si>
    <t>Moveable Plant</t>
  </si>
  <si>
    <t>Insurance Spares</t>
  </si>
  <si>
    <t>IT</t>
  </si>
  <si>
    <t>MV</t>
  </si>
  <si>
    <t>Tools</t>
  </si>
  <si>
    <t>Yearly expenditure by project (exclusive of FDC)</t>
  </si>
  <si>
    <t>Obsolescence/Strategic</t>
  </si>
  <si>
    <t>Operational</t>
  </si>
  <si>
    <t>Age/Condition/Obsolescence</t>
  </si>
  <si>
    <t>Security</t>
  </si>
  <si>
    <t>Annual Cycle</t>
  </si>
  <si>
    <t>Additional requirements</t>
  </si>
  <si>
    <t>Bus Case</t>
  </si>
  <si>
    <t xml:space="preserve">  - Borrowing Costs</t>
  </si>
  <si>
    <t xml:space="preserve">  - Purchases of Goods and Services</t>
  </si>
  <si>
    <t>Network Charges</t>
  </si>
  <si>
    <t xml:space="preserve">Other Revenue </t>
  </si>
  <si>
    <r>
      <t>Opex Costs</t>
    </r>
    <r>
      <rPr>
        <i/>
        <sz val="10"/>
        <rFont val="Arial"/>
        <family val="2"/>
      </rPr>
      <t xml:space="preserve"> </t>
    </r>
  </si>
  <si>
    <r>
      <t>Network Maintenance</t>
    </r>
    <r>
      <rPr>
        <b/>
        <i/>
        <sz val="10"/>
        <rFont val="Arial"/>
        <family val="2"/>
      </rPr>
      <t xml:space="preserve"> </t>
    </r>
  </si>
  <si>
    <t xml:space="preserve">Other Costs </t>
  </si>
  <si>
    <t xml:space="preserve">Network Operations </t>
  </si>
  <si>
    <t>Interest and Dividend Income</t>
  </si>
  <si>
    <t>Finance Charges</t>
  </si>
  <si>
    <t>30 June 2019</t>
  </si>
  <si>
    <t>2019-01</t>
  </si>
  <si>
    <t>Strategic</t>
  </si>
  <si>
    <t>Maintenance - Condition based</t>
  </si>
  <si>
    <t>Powerlink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</si>
</sst>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00_);_(* \(#,##0.00\);_(* &quot;-&quot;??_);_(@_)"/>
    <numFmt numFmtId="165" formatCode="_(* #,##0_);_(* \(#,##0\);_(* &quot;-&quot;_);_(@_)"/>
    <numFmt numFmtId="166" formatCode="_(&quot;$&quot;* #,##0_);_(&quot;$&quot;* \(#,##0\);_(&quot;$&quot;* &quot;-&quot;_);_(@_)"/>
    <numFmt numFmtId="167" formatCode="0.0000"/>
    <numFmt numFmtId="168" formatCode="0.0"/>
    <numFmt numFmtId="169" formatCode="_(* #,##0_);_(* \(#,##0\);_(* &quot;-&quot;??_);_(@_)"/>
    <numFmt numFmtId="170" formatCode="_-* #,##0.0_-;\-* #,##0.0_-;_-* &quot;-&quot;??_-;_-@_-"/>
    <numFmt numFmtId="171" formatCode="_-* #,##0_-;\-* #,##0_-;_-* &quot;-&quot;??_-;_-@_-"/>
    <numFmt numFmtId="172" formatCode="#,##0\ ;\(#,##0\)\ ;\ _*&quot; &quot;??_ "/>
    <numFmt numFmtId="173" formatCode="#,##0.0\ ;\(#,##0.0\)\ ;\ _*&quot; &quot;??_ "/>
    <numFmt numFmtId="174" formatCode="#,##0.00\ ;\(#,##0.00\)\ ;\ _*&quot; &quot;??_ "/>
    <numFmt numFmtId="175" formatCode="_(* #,##0.000_);_(* \(#,##0.000\);_(* &quot;-&quot;??_);_(@_)"/>
    <numFmt numFmtId="176" formatCode="#,##0.0;\-#,##0.0"/>
    <numFmt numFmtId="177" formatCode="#,##0.000\ ;\(#,##0.000\)\ ;\ _*&quot; &quot;??_ "/>
  </numFmts>
  <fonts count="55">
    <font>
      <sz val="10"/>
      <name val="Arial"/>
    </font>
    <font>
      <sz val="11"/>
      <color theme="1"/>
      <name val="Calibri"/>
      <family val="2"/>
      <scheme val="minor"/>
    </font>
    <font>
      <sz val="10"/>
      <name val="Arial"/>
      <family val="2"/>
    </font>
    <font>
      <b/>
      <sz val="10"/>
      <name val="Arial"/>
      <family val="2"/>
    </font>
    <font>
      <u/>
      <sz val="10"/>
      <color indexed="12"/>
      <name val="MS Sans Serif"/>
      <family val="2"/>
    </font>
    <font>
      <sz val="8"/>
      <name val="Arial"/>
      <family val="2"/>
    </font>
    <font>
      <sz val="10"/>
      <name val="Arial"/>
      <family val="2"/>
    </font>
    <font>
      <sz val="10"/>
      <name val="Arial Black"/>
      <family val="2"/>
    </font>
    <font>
      <sz val="10"/>
      <name val="Palatino"/>
    </font>
    <font>
      <sz val="8"/>
      <name val="Palatino"/>
    </font>
    <font>
      <sz val="10"/>
      <color indexed="8"/>
      <name val="Arial"/>
      <family val="2"/>
    </font>
    <font>
      <b/>
      <sz val="11"/>
      <name val="Arial"/>
      <family val="2"/>
    </font>
    <font>
      <sz val="11"/>
      <name val="Arial"/>
      <family val="2"/>
    </font>
    <font>
      <i/>
      <sz val="11"/>
      <name val="Arial"/>
      <family val="2"/>
    </font>
    <font>
      <sz val="10"/>
      <name val="Palatino"/>
      <family val="1"/>
    </font>
    <font>
      <u/>
      <sz val="10"/>
      <name val="Palatino"/>
      <family val="1"/>
    </font>
    <font>
      <sz val="11"/>
      <color indexed="12"/>
      <name val="Arial"/>
      <family val="2"/>
    </font>
    <font>
      <b/>
      <sz val="14"/>
      <color indexed="9"/>
      <name val="Arial"/>
      <family val="2"/>
    </font>
    <font>
      <sz val="14"/>
      <color indexed="9"/>
      <name val="Arial"/>
      <family val="2"/>
    </font>
    <font>
      <b/>
      <sz val="12"/>
      <color indexed="9"/>
      <name val="Arial"/>
      <family val="2"/>
    </font>
    <font>
      <b/>
      <sz val="12"/>
      <color indexed="8"/>
      <name val="Arial"/>
      <family val="2"/>
    </font>
    <font>
      <u/>
      <sz val="10"/>
      <color indexed="12"/>
      <name val="Arial"/>
      <family val="2"/>
    </font>
    <font>
      <b/>
      <sz val="14"/>
      <color indexed="18"/>
      <name val="Arial"/>
      <family val="2"/>
    </font>
    <font>
      <sz val="14"/>
      <color indexed="18"/>
      <name val="Arial"/>
      <family val="2"/>
    </font>
    <font>
      <b/>
      <sz val="10"/>
      <color indexed="9"/>
      <name val="Arial"/>
      <family val="2"/>
    </font>
    <font>
      <i/>
      <sz val="10"/>
      <name val="Arial"/>
      <family val="2"/>
    </font>
    <font>
      <b/>
      <i/>
      <sz val="10"/>
      <name val="Arial"/>
      <family val="2"/>
    </font>
    <font>
      <b/>
      <sz val="12"/>
      <color indexed="51"/>
      <name val="Arial"/>
      <family val="2"/>
    </font>
    <font>
      <sz val="10"/>
      <color indexed="18"/>
      <name val="Arial"/>
      <family val="2"/>
    </font>
    <font>
      <b/>
      <i/>
      <sz val="10"/>
      <color indexed="9"/>
      <name val="Arial"/>
      <family val="2"/>
    </font>
    <font>
      <sz val="10"/>
      <color indexed="51"/>
      <name val="Arial"/>
      <family val="2"/>
    </font>
    <font>
      <sz val="10"/>
      <name val="Arial"/>
      <family val="2"/>
    </font>
    <font>
      <sz val="10"/>
      <color indexed="9"/>
      <name val="Arial"/>
      <family val="2"/>
    </font>
    <font>
      <b/>
      <sz val="14"/>
      <color indexed="62"/>
      <name val="Arial"/>
      <family val="2"/>
    </font>
    <font>
      <sz val="10"/>
      <color indexed="62"/>
      <name val="Arial"/>
      <family val="2"/>
    </font>
    <font>
      <i/>
      <sz val="10"/>
      <color indexed="9"/>
      <name val="Arial"/>
      <family val="2"/>
    </font>
    <font>
      <b/>
      <sz val="11"/>
      <color indexed="51"/>
      <name val="Arial"/>
      <family val="2"/>
    </font>
    <font>
      <u/>
      <sz val="10"/>
      <name val="Arial"/>
      <family val="2"/>
    </font>
    <font>
      <b/>
      <u/>
      <sz val="10"/>
      <name val="Arial"/>
      <family val="2"/>
    </font>
    <font>
      <u/>
      <sz val="10"/>
      <name val="Times New Roman"/>
      <family val="1"/>
    </font>
    <font>
      <sz val="10"/>
      <color indexed="8"/>
      <name val="Arial Black"/>
      <family val="2"/>
    </font>
    <font>
      <b/>
      <sz val="10"/>
      <name val="Arial"/>
      <family val="2"/>
    </font>
    <font>
      <b/>
      <sz val="16"/>
      <color indexed="18"/>
      <name val="Arial"/>
      <family val="2"/>
    </font>
    <font>
      <b/>
      <sz val="11"/>
      <color rgb="FF000080"/>
      <name val="Arial"/>
      <family val="2"/>
    </font>
    <font>
      <b/>
      <sz val="10"/>
      <color rgb="FF000080"/>
      <name val="Arial"/>
      <family val="2"/>
    </font>
    <font>
      <b/>
      <sz val="10"/>
      <color theme="0"/>
      <name val="Arial"/>
      <family val="2"/>
    </font>
    <font>
      <b/>
      <sz val="11"/>
      <color rgb="FF333399"/>
      <name val="Arial"/>
      <family val="2"/>
    </font>
    <font>
      <sz val="10"/>
      <name val="Arial"/>
      <family val="2"/>
    </font>
    <font>
      <b/>
      <vertAlign val="superscript"/>
      <sz val="10"/>
      <name val="Arial"/>
      <family val="2"/>
    </font>
    <font>
      <vertAlign val="superscript"/>
      <sz val="10"/>
      <name val="Arial"/>
      <family val="2"/>
    </font>
    <font>
      <b/>
      <sz val="10"/>
      <name val="Arial "/>
    </font>
    <font>
      <sz val="10"/>
      <color rgb="FFFF0000"/>
      <name val="Arial"/>
      <family val="2"/>
    </font>
    <font>
      <sz val="10"/>
      <color theme="0"/>
      <name val="Arial"/>
      <family val="2"/>
    </font>
    <font>
      <sz val="11"/>
      <color theme="0"/>
      <name val="Calibri"/>
      <family val="2"/>
      <scheme val="minor"/>
    </font>
    <font>
      <b/>
      <sz val="11"/>
      <color theme="0"/>
      <name val="Arial Black"/>
      <family val="2"/>
    </font>
  </fonts>
  <fills count="19">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18"/>
        <bgColor indexed="64"/>
      </patternFill>
    </fill>
    <fill>
      <patternFill patternType="mediumGray"/>
    </fill>
    <fill>
      <patternFill patternType="solid">
        <fgColor indexed="62"/>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rgb="FF000080"/>
        <bgColor rgb="FF000000"/>
      </patternFill>
    </fill>
    <fill>
      <patternFill patternType="solid">
        <fgColor rgb="FFCCFFFF"/>
        <bgColor indexed="64"/>
      </patternFill>
    </fill>
    <fill>
      <patternFill patternType="solid">
        <fgColor rgb="FFFFCC99"/>
        <bgColor indexed="64"/>
      </patternFill>
    </fill>
    <fill>
      <patternFill patternType="solid">
        <fgColor theme="0" tint="-0.14996795556505021"/>
        <bgColor indexed="64"/>
      </patternFill>
    </fill>
    <fill>
      <patternFill patternType="solid">
        <fgColor rgb="FFFF99CC"/>
        <bgColor indexed="64"/>
      </patternFill>
    </fill>
    <fill>
      <patternFill patternType="solid">
        <fgColor theme="1"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theme="5"/>
      </patternFill>
    </fill>
  </fills>
  <borders count="44">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s>
  <cellStyleXfs count="10">
    <xf numFmtId="0" fontId="0" fillId="0" borderId="0"/>
    <xf numFmtId="164" fontId="8" fillId="0" borderId="0" applyFont="0" applyFill="0" applyBorder="0" applyAlignment="0" applyProtection="0"/>
    <xf numFmtId="0" fontId="4" fillId="0" borderId="0" applyNumberFormat="0" applyFill="0" applyBorder="0" applyAlignment="0" applyProtection="0"/>
    <xf numFmtId="0" fontId="8" fillId="0" borderId="0"/>
    <xf numFmtId="0" fontId="2" fillId="0" borderId="0"/>
    <xf numFmtId="164" fontId="47" fillId="0" borderId="0" applyFont="0" applyFill="0" applyBorder="0" applyAlignment="0" applyProtection="0"/>
    <xf numFmtId="164" fontId="2" fillId="0" borderId="0" applyFont="0" applyFill="0" applyBorder="0" applyAlignment="0" applyProtection="0"/>
    <xf numFmtId="0" fontId="1" fillId="0" borderId="0"/>
    <xf numFmtId="164" fontId="1" fillId="0" borderId="0" applyFont="0" applyFill="0" applyBorder="0" applyAlignment="0" applyProtection="0"/>
    <xf numFmtId="0" fontId="53" fillId="18" borderId="0" applyNumberFormat="0" applyBorder="0" applyAlignment="0" applyProtection="0"/>
  </cellStyleXfs>
  <cellXfs count="757">
    <xf numFmtId="0" fontId="0" fillId="0" borderId="0" xfId="0"/>
    <xf numFmtId="0" fontId="6" fillId="0" borderId="0" xfId="3" applyFont="1" applyAlignment="1">
      <alignment horizontal="center"/>
    </xf>
    <xf numFmtId="0" fontId="6" fillId="0" borderId="0" xfId="3" applyFont="1"/>
    <xf numFmtId="168" fontId="6" fillId="0" borderId="0" xfId="3" applyNumberFormat="1" applyFont="1" applyAlignment="1">
      <alignment horizontal="left"/>
    </xf>
    <xf numFmtId="49" fontId="6" fillId="0" borderId="0" xfId="3" applyNumberFormat="1" applyFont="1"/>
    <xf numFmtId="49" fontId="12" fillId="0" borderId="0" xfId="3" applyNumberFormat="1" applyFont="1"/>
    <xf numFmtId="165" fontId="12" fillId="0" borderId="0" xfId="3" applyNumberFormat="1" applyFont="1" applyBorder="1"/>
    <xf numFmtId="165" fontId="12" fillId="0" borderId="0" xfId="3" applyNumberFormat="1" applyFont="1" applyBorder="1" applyAlignment="1">
      <alignment horizontal="center"/>
    </xf>
    <xf numFmtId="0" fontId="12" fillId="0" borderId="0" xfId="3" applyFont="1"/>
    <xf numFmtId="0" fontId="12" fillId="0" borderId="0" xfId="3" applyFont="1" applyAlignment="1">
      <alignment horizontal="right"/>
    </xf>
    <xf numFmtId="168" fontId="11" fillId="2" borderId="0" xfId="3" applyNumberFormat="1" applyFont="1" applyFill="1" applyBorder="1" applyAlignment="1">
      <alignment horizontal="center" vertical="top" wrapText="1"/>
    </xf>
    <xf numFmtId="49" fontId="11" fillId="2" borderId="0" xfId="3" applyNumberFormat="1" applyFont="1" applyFill="1" applyBorder="1" applyAlignment="1">
      <alignment horizontal="center" vertical="top" wrapText="1"/>
    </xf>
    <xf numFmtId="0" fontId="3" fillId="0" borderId="0" xfId="3" applyFont="1"/>
    <xf numFmtId="0" fontId="12" fillId="0" borderId="0" xfId="3" applyFont="1" applyBorder="1"/>
    <xf numFmtId="0" fontId="6" fillId="0" borderId="0" xfId="3" applyFont="1" applyAlignment="1">
      <alignment vertical="top"/>
    </xf>
    <xf numFmtId="0" fontId="6" fillId="0" borderId="0" xfId="3" applyFont="1" applyAlignment="1"/>
    <xf numFmtId="49" fontId="6" fillId="0" borderId="0" xfId="3" quotePrefix="1" applyNumberFormat="1" applyFont="1" applyAlignment="1">
      <alignment horizontal="left"/>
    </xf>
    <xf numFmtId="168" fontId="11" fillId="0" borderId="0" xfId="3" applyNumberFormat="1" applyFont="1" applyFill="1" applyBorder="1" applyAlignment="1">
      <alignment horizontal="center"/>
    </xf>
    <xf numFmtId="168" fontId="6" fillId="0" borderId="0" xfId="3" applyNumberFormat="1" applyFont="1" applyAlignment="1">
      <alignment horizontal="right"/>
    </xf>
    <xf numFmtId="168" fontId="3" fillId="0" borderId="0" xfId="3" applyNumberFormat="1" applyFont="1" applyBorder="1" applyAlignment="1">
      <alignment horizontal="left"/>
    </xf>
    <xf numFmtId="49" fontId="6" fillId="0" borderId="0" xfId="3" applyNumberFormat="1" applyFont="1" applyBorder="1"/>
    <xf numFmtId="165" fontId="6" fillId="0" borderId="0" xfId="3" applyNumberFormat="1" applyFont="1" applyBorder="1"/>
    <xf numFmtId="165" fontId="6" fillId="0" borderId="0" xfId="3" applyNumberFormat="1" applyFont="1" applyBorder="1" applyAlignment="1"/>
    <xf numFmtId="168" fontId="6" fillId="0" borderId="0" xfId="3" applyNumberFormat="1" applyFont="1" applyBorder="1" applyAlignment="1">
      <alignment horizontal="left"/>
    </xf>
    <xf numFmtId="49" fontId="3" fillId="0" borderId="0" xfId="3" applyNumberFormat="1" applyFont="1" applyBorder="1"/>
    <xf numFmtId="165" fontId="6" fillId="0" borderId="0" xfId="3" applyNumberFormat="1" applyFont="1" applyBorder="1" applyAlignment="1">
      <alignment horizontal="right"/>
    </xf>
    <xf numFmtId="165" fontId="6" fillId="0" borderId="0" xfId="3" applyNumberFormat="1" applyFont="1" applyFill="1" applyBorder="1" applyAlignment="1">
      <alignment horizontal="right"/>
    </xf>
    <xf numFmtId="2" fontId="6" fillId="0" borderId="0" xfId="3" applyNumberFormat="1" applyFont="1" applyFill="1" applyBorder="1" applyAlignment="1">
      <alignment horizontal="right"/>
    </xf>
    <xf numFmtId="168" fontId="6" fillId="0" borderId="0" xfId="3" applyNumberFormat="1" applyFont="1" applyFill="1" applyBorder="1" applyAlignment="1">
      <alignment horizontal="center"/>
    </xf>
    <xf numFmtId="0" fontId="6" fillId="0" borderId="0" xfId="3" applyFont="1" applyAlignment="1">
      <alignment horizontal="left" vertical="top"/>
    </xf>
    <xf numFmtId="168" fontId="6" fillId="0" borderId="0" xfId="3" applyNumberFormat="1" applyFont="1" applyAlignment="1">
      <alignment horizontal="right" vertical="top"/>
    </xf>
    <xf numFmtId="49" fontId="6" fillId="0" borderId="0" xfId="3" applyNumberFormat="1" applyFont="1" applyAlignment="1">
      <alignment vertical="top"/>
    </xf>
    <xf numFmtId="0" fontId="6" fillId="0" borderId="0" xfId="3" applyFont="1" applyAlignment="1">
      <alignment horizontal="center" vertical="top"/>
    </xf>
    <xf numFmtId="165" fontId="6" fillId="0" borderId="0" xfId="3" applyNumberFormat="1" applyFont="1" applyBorder="1" applyAlignment="1">
      <alignment horizontal="center"/>
    </xf>
    <xf numFmtId="165" fontId="6" fillId="0" borderId="0" xfId="3" applyNumberFormat="1" applyFont="1"/>
    <xf numFmtId="0" fontId="6" fillId="0" borderId="0" xfId="3" applyFont="1" applyBorder="1"/>
    <xf numFmtId="0" fontId="6" fillId="0" borderId="0" xfId="3" applyFont="1" applyBorder="1" applyAlignment="1">
      <alignment vertical="top"/>
    </xf>
    <xf numFmtId="169" fontId="6" fillId="0" borderId="0" xfId="3" applyNumberFormat="1" applyFont="1"/>
    <xf numFmtId="169" fontId="12" fillId="0" borderId="0" xfId="3" applyNumberFormat="1" applyFont="1"/>
    <xf numFmtId="169" fontId="11" fillId="0" borderId="0" xfId="3" quotePrefix="1" applyNumberFormat="1" applyFont="1" applyBorder="1" applyAlignment="1">
      <alignment horizontal="left"/>
    </xf>
    <xf numFmtId="169" fontId="6" fillId="0" borderId="0" xfId="3" applyNumberFormat="1" applyFont="1" applyAlignment="1">
      <alignment vertical="top"/>
    </xf>
    <xf numFmtId="169" fontId="3" fillId="0" borderId="0" xfId="3" quotePrefix="1" applyNumberFormat="1" applyFont="1" applyBorder="1" applyAlignment="1">
      <alignment horizontal="left"/>
    </xf>
    <xf numFmtId="169" fontId="6" fillId="0" borderId="0" xfId="3" quotePrefix="1" applyNumberFormat="1" applyFont="1" applyAlignment="1">
      <alignment horizontal="left"/>
    </xf>
    <xf numFmtId="169" fontId="6" fillId="0" borderId="2" xfId="3" applyNumberFormat="1" applyFont="1" applyBorder="1"/>
    <xf numFmtId="169" fontId="6" fillId="0" borderId="3" xfId="3" applyNumberFormat="1" applyFont="1" applyBorder="1"/>
    <xf numFmtId="169" fontId="6" fillId="0" borderId="4" xfId="3" applyNumberFormat="1" applyFont="1" applyBorder="1"/>
    <xf numFmtId="0" fontId="6" fillId="0" borderId="0" xfId="3" applyNumberFormat="1" applyFont="1"/>
    <xf numFmtId="0" fontId="12" fillId="0" borderId="0" xfId="3" applyFont="1" applyBorder="1" applyAlignment="1">
      <alignment horizontal="right"/>
    </xf>
    <xf numFmtId="165" fontId="6" fillId="0" borderId="0" xfId="3" quotePrefix="1" applyNumberFormat="1" applyFont="1" applyAlignment="1">
      <alignment horizontal="left"/>
    </xf>
    <xf numFmtId="0" fontId="8" fillId="3" borderId="0" xfId="3" applyFill="1"/>
    <xf numFmtId="168" fontId="3" fillId="3" borderId="0" xfId="3" applyNumberFormat="1" applyFont="1" applyFill="1" applyBorder="1" applyAlignment="1">
      <alignment horizontal="left"/>
    </xf>
    <xf numFmtId="0" fontId="6" fillId="0" borderId="0" xfId="3" applyFont="1" applyBorder="1" applyAlignment="1">
      <alignment horizontal="right"/>
    </xf>
    <xf numFmtId="49" fontId="3" fillId="0" borderId="0" xfId="3" applyNumberFormat="1" applyFont="1" applyBorder="1" applyAlignment="1">
      <alignment horizontal="left"/>
    </xf>
    <xf numFmtId="37" fontId="6" fillId="0" borderId="0" xfId="3" applyNumberFormat="1" applyFont="1" applyBorder="1"/>
    <xf numFmtId="37" fontId="6" fillId="0" borderId="0" xfId="3" applyNumberFormat="1" applyFont="1"/>
    <xf numFmtId="37" fontId="12" fillId="0" borderId="0" xfId="3" applyNumberFormat="1" applyFont="1"/>
    <xf numFmtId="37" fontId="12" fillId="0" borderId="0" xfId="3" applyNumberFormat="1" applyFont="1" applyBorder="1"/>
    <xf numFmtId="0" fontId="11" fillId="0" borderId="0" xfId="3" applyFont="1" applyFill="1" applyBorder="1" applyAlignment="1">
      <alignment horizontal="center"/>
    </xf>
    <xf numFmtId="0" fontId="11" fillId="0" borderId="0" xfId="3" applyFont="1" applyBorder="1" applyAlignment="1">
      <alignment horizontal="right"/>
    </xf>
    <xf numFmtId="0" fontId="6" fillId="0" borderId="0" xfId="3" applyFont="1" applyAlignment="1">
      <alignment vertical="center"/>
    </xf>
    <xf numFmtId="0" fontId="6" fillId="0" borderId="0" xfId="3" quotePrefix="1" applyFont="1" applyAlignment="1">
      <alignment horizontal="left"/>
    </xf>
    <xf numFmtId="0" fontId="8" fillId="0" borderId="0" xfId="3"/>
    <xf numFmtId="0" fontId="12" fillId="2" borderId="0" xfId="0" applyFont="1" applyFill="1"/>
    <xf numFmtId="0" fontId="16" fillId="2" borderId="0" xfId="2" applyFont="1" applyFill="1" applyBorder="1"/>
    <xf numFmtId="0" fontId="12" fillId="2" borderId="0" xfId="0" applyFont="1" applyFill="1" applyBorder="1" applyAlignment="1">
      <alignment horizontal="right" wrapText="1"/>
    </xf>
    <xf numFmtId="0" fontId="12" fillId="2" borderId="0" xfId="0" applyFont="1" applyFill="1" applyBorder="1"/>
    <xf numFmtId="0" fontId="13" fillId="2" borderId="5" xfId="3" quotePrefix="1" applyFont="1" applyFill="1" applyBorder="1" applyAlignment="1">
      <alignment horizontal="left"/>
    </xf>
    <xf numFmtId="166" fontId="12" fillId="2" borderId="0" xfId="3" applyNumberFormat="1" applyFont="1" applyFill="1" applyBorder="1"/>
    <xf numFmtId="0" fontId="12" fillId="2" borderId="0" xfId="3" applyFont="1" applyFill="1" applyBorder="1" applyAlignment="1">
      <alignment horizontal="center"/>
    </xf>
    <xf numFmtId="0" fontId="12" fillId="2" borderId="6" xfId="3" applyFont="1" applyFill="1" applyBorder="1"/>
    <xf numFmtId="165" fontId="11" fillId="0" borderId="0" xfId="3" applyNumberFormat="1" applyFont="1" applyFill="1" applyBorder="1" applyAlignment="1">
      <alignment horizontal="centerContinuous"/>
    </xf>
    <xf numFmtId="0" fontId="11" fillId="0" borderId="0" xfId="3" applyFont="1" applyFill="1" applyBorder="1" applyAlignment="1">
      <alignment horizontal="centerContinuous"/>
    </xf>
    <xf numFmtId="0" fontId="0" fillId="0" borderId="0" xfId="0" applyAlignment="1">
      <alignment horizontal="center" wrapText="1"/>
    </xf>
    <xf numFmtId="0" fontId="0" fillId="0" borderId="0" xfId="0" applyAlignment="1">
      <alignment wrapText="1"/>
    </xf>
    <xf numFmtId="168" fontId="19" fillId="0" borderId="0" xfId="3" applyNumberFormat="1" applyFont="1" applyFill="1" applyBorder="1" applyAlignment="1">
      <alignment horizontal="left" vertical="top"/>
    </xf>
    <xf numFmtId="165" fontId="17" fillId="3" borderId="0" xfId="3" applyNumberFormat="1" applyFont="1" applyFill="1" applyBorder="1" applyAlignment="1">
      <alignment horizontal="center" wrapText="1"/>
    </xf>
    <xf numFmtId="0" fontId="18" fillId="3" borderId="0" xfId="0" applyFont="1" applyFill="1" applyBorder="1" applyAlignment="1">
      <alignment wrapText="1"/>
    </xf>
    <xf numFmtId="0" fontId="0" fillId="3" borderId="0" xfId="0" applyFill="1" applyAlignment="1">
      <alignment wrapText="1"/>
    </xf>
    <xf numFmtId="0" fontId="6" fillId="3" borderId="0" xfId="3" applyFont="1" applyFill="1" applyBorder="1" applyAlignment="1">
      <alignment vertical="top"/>
    </xf>
    <xf numFmtId="0" fontId="6" fillId="0" borderId="1" xfId="3" applyFont="1" applyBorder="1"/>
    <xf numFmtId="0" fontId="6" fillId="0" borderId="1" xfId="3" applyFont="1" applyBorder="1" applyAlignment="1">
      <alignment vertical="top"/>
    </xf>
    <xf numFmtId="0" fontId="0" fillId="0" borderId="0" xfId="0" applyFill="1" applyAlignment="1">
      <alignment wrapText="1"/>
    </xf>
    <xf numFmtId="165" fontId="6" fillId="0" borderId="7" xfId="3" applyNumberFormat="1" applyFont="1" applyBorder="1" applyAlignment="1">
      <alignment horizontal="center"/>
    </xf>
    <xf numFmtId="165" fontId="6" fillId="0" borderId="7" xfId="3" applyNumberFormat="1" applyFont="1" applyBorder="1"/>
    <xf numFmtId="37" fontId="6" fillId="0" borderId="7" xfId="3" applyNumberFormat="1" applyFont="1" applyBorder="1"/>
    <xf numFmtId="168" fontId="6" fillId="0" borderId="7" xfId="3" applyNumberFormat="1" applyFont="1" applyBorder="1" applyAlignment="1">
      <alignment horizontal="left"/>
    </xf>
    <xf numFmtId="0" fontId="0" fillId="0" borderId="0" xfId="0" applyAlignment="1">
      <alignment horizontal="left" vertical="top"/>
    </xf>
    <xf numFmtId="0" fontId="0" fillId="0" borderId="0" xfId="0" applyFill="1" applyAlignment="1">
      <alignment horizontal="left" vertical="top" wrapText="1"/>
    </xf>
    <xf numFmtId="0" fontId="0" fillId="0" borderId="0" xfId="0" applyFill="1" applyAlignment="1">
      <alignment horizontal="left" vertical="top"/>
    </xf>
    <xf numFmtId="0" fontId="6" fillId="0" borderId="8" xfId="3" applyFont="1" applyBorder="1"/>
    <xf numFmtId="0" fontId="0" fillId="0" borderId="0" xfId="0" applyBorder="1" applyAlignment="1">
      <alignment horizontal="center" wrapText="1"/>
    </xf>
    <xf numFmtId="0" fontId="6" fillId="0" borderId="3" xfId="3" applyFont="1" applyBorder="1"/>
    <xf numFmtId="0" fontId="6" fillId="0" borderId="4" xfId="3" applyFont="1" applyBorder="1"/>
    <xf numFmtId="168" fontId="3" fillId="3" borderId="1" xfId="3" applyNumberFormat="1" applyFont="1" applyFill="1" applyBorder="1"/>
    <xf numFmtId="0" fontId="3" fillId="3" borderId="1" xfId="3" applyFont="1" applyFill="1" applyBorder="1"/>
    <xf numFmtId="0" fontId="6" fillId="0" borderId="2" xfId="3" applyFont="1" applyBorder="1"/>
    <xf numFmtId="0" fontId="6" fillId="3" borderId="0" xfId="3" applyFont="1" applyFill="1" applyBorder="1"/>
    <xf numFmtId="37" fontId="6" fillId="0" borderId="10" xfId="3" applyNumberFormat="1" applyFont="1" applyFill="1" applyBorder="1"/>
    <xf numFmtId="169" fontId="6" fillId="0" borderId="7" xfId="3" applyNumberFormat="1" applyFont="1" applyBorder="1" applyAlignment="1">
      <alignment vertical="top"/>
    </xf>
    <xf numFmtId="169" fontId="6" fillId="0" borderId="7" xfId="3" applyNumberFormat="1" applyFont="1" applyBorder="1"/>
    <xf numFmtId="0" fontId="6" fillId="0" borderId="11" xfId="3" applyFont="1" applyBorder="1"/>
    <xf numFmtId="0" fontId="21" fillId="2" borderId="12" xfId="2" applyFont="1" applyFill="1" applyBorder="1" applyAlignment="1">
      <alignment horizontal="center"/>
    </xf>
    <xf numFmtId="0" fontId="10" fillId="3" borderId="0" xfId="0" applyFont="1" applyFill="1" applyAlignment="1">
      <alignment wrapText="1"/>
    </xf>
    <xf numFmtId="168" fontId="20" fillId="3" borderId="0" xfId="3" applyNumberFormat="1" applyFont="1" applyFill="1" applyBorder="1" applyAlignment="1">
      <alignment horizontal="left" vertical="top"/>
    </xf>
    <xf numFmtId="168" fontId="11" fillId="3" borderId="0" xfId="3" applyNumberFormat="1" applyFont="1" applyFill="1" applyBorder="1" applyAlignment="1">
      <alignment horizontal="center"/>
    </xf>
    <xf numFmtId="169" fontId="6" fillId="3" borderId="0" xfId="3" applyNumberFormat="1" applyFont="1" applyFill="1"/>
    <xf numFmtId="169" fontId="12" fillId="3" borderId="0" xfId="3" applyNumberFormat="1" applyFont="1" applyFill="1"/>
    <xf numFmtId="169" fontId="6" fillId="3" borderId="0" xfId="3" applyNumberFormat="1" applyFont="1" applyFill="1" applyAlignment="1">
      <alignment vertical="top"/>
    </xf>
    <xf numFmtId="0" fontId="10" fillId="0" borderId="0" xfId="0" applyFont="1" applyAlignment="1">
      <alignment horizontal="center" wrapText="1"/>
    </xf>
    <xf numFmtId="0" fontId="7" fillId="0" borderId="0" xfId="2" applyFont="1" applyFill="1" applyBorder="1" applyAlignment="1">
      <alignment horizontal="center" vertical="center"/>
    </xf>
    <xf numFmtId="168" fontId="20" fillId="0" borderId="0" xfId="3" applyNumberFormat="1" applyFont="1" applyFill="1" applyBorder="1" applyAlignment="1">
      <alignment horizontal="left" vertical="top"/>
    </xf>
    <xf numFmtId="167" fontId="24" fillId="4" borderId="13" xfId="3" applyNumberFormat="1" applyFont="1" applyFill="1" applyBorder="1" applyAlignment="1">
      <alignment horizontal="center" vertical="top" wrapText="1"/>
    </xf>
    <xf numFmtId="169" fontId="3" fillId="0" borderId="0" xfId="3" quotePrefix="1" applyNumberFormat="1" applyFont="1" applyBorder="1" applyAlignment="1">
      <alignment horizontal="left" wrapText="1"/>
    </xf>
    <xf numFmtId="49" fontId="24" fillId="4" borderId="14" xfId="3" applyNumberFormat="1" applyFont="1" applyFill="1" applyBorder="1" applyAlignment="1">
      <alignment horizontal="center" vertical="top" wrapText="1"/>
    </xf>
    <xf numFmtId="49" fontId="24" fillId="4" borderId="15" xfId="3" applyNumberFormat="1" applyFont="1" applyFill="1" applyBorder="1" applyAlignment="1">
      <alignment horizontal="center" vertical="top" wrapText="1"/>
    </xf>
    <xf numFmtId="165" fontId="24" fillId="4" borderId="16" xfId="3" quotePrefix="1" applyNumberFormat="1" applyFont="1" applyFill="1" applyBorder="1" applyAlignment="1">
      <alignment horizontal="center" vertical="top" wrapText="1"/>
    </xf>
    <xf numFmtId="165" fontId="24" fillId="4" borderId="13" xfId="3" applyNumberFormat="1" applyFont="1" applyFill="1" applyBorder="1" applyAlignment="1">
      <alignment horizontal="center" vertical="top" wrapText="1"/>
    </xf>
    <xf numFmtId="165" fontId="24" fillId="4" borderId="14" xfId="3" applyNumberFormat="1" applyFont="1" applyFill="1" applyBorder="1" applyAlignment="1">
      <alignment horizontal="center" vertical="top" wrapText="1"/>
    </xf>
    <xf numFmtId="49" fontId="25" fillId="0" borderId="0" xfId="3" applyNumberFormat="1" applyFont="1" applyBorder="1"/>
    <xf numFmtId="0" fontId="6" fillId="0" borderId="17" xfId="3" applyFont="1" applyBorder="1"/>
    <xf numFmtId="165" fontId="6" fillId="0" borderId="18" xfId="1" applyNumberFormat="1" applyFont="1" applyBorder="1" applyAlignment="1">
      <alignment horizontal="center"/>
    </xf>
    <xf numFmtId="165" fontId="6" fillId="0" borderId="19" xfId="1" applyNumberFormat="1" applyFont="1" applyBorder="1" applyAlignment="1">
      <alignment horizontal="center"/>
    </xf>
    <xf numFmtId="165" fontId="6" fillId="0" borderId="20" xfId="1" applyNumberFormat="1" applyFont="1" applyBorder="1" applyAlignment="1">
      <alignment horizontal="center"/>
    </xf>
    <xf numFmtId="165" fontId="6" fillId="0" borderId="7" xfId="1" applyNumberFormat="1" applyFont="1" applyBorder="1" applyAlignment="1">
      <alignment horizontal="center"/>
    </xf>
    <xf numFmtId="49" fontId="25" fillId="0" borderId="17" xfId="3" applyNumberFormat="1" applyFont="1" applyBorder="1"/>
    <xf numFmtId="37" fontId="6" fillId="0" borderId="1" xfId="3" applyNumberFormat="1" applyFont="1" applyBorder="1" applyAlignment="1">
      <alignment horizontal="right"/>
    </xf>
    <xf numFmtId="0" fontId="6" fillId="0" borderId="7" xfId="3" applyFont="1" applyBorder="1" applyAlignment="1">
      <alignment horizontal="center"/>
    </xf>
    <xf numFmtId="0" fontId="6" fillId="0" borderId="17" xfId="3" applyFont="1" applyBorder="1" applyAlignment="1">
      <alignment horizontal="center"/>
    </xf>
    <xf numFmtId="0" fontId="6" fillId="0" borderId="7" xfId="3" applyFont="1" applyBorder="1"/>
    <xf numFmtId="1" fontId="6" fillId="0" borderId="7" xfId="3" applyNumberFormat="1" applyFont="1" applyBorder="1" applyAlignment="1">
      <alignment horizontal="center"/>
    </xf>
    <xf numFmtId="37" fontId="6" fillId="0" borderId="17" xfId="3" applyNumberFormat="1" applyFont="1" applyBorder="1" applyAlignment="1"/>
    <xf numFmtId="37" fontId="6" fillId="0" borderId="7" xfId="3" applyNumberFormat="1" applyFont="1" applyBorder="1" applyAlignment="1"/>
    <xf numFmtId="37" fontId="6" fillId="0" borderId="7" xfId="3" applyNumberFormat="1" applyFont="1" applyBorder="1" applyAlignment="1">
      <alignment horizontal="center"/>
    </xf>
    <xf numFmtId="49" fontId="6" fillId="0" borderId="17" xfId="3" applyNumberFormat="1" applyFont="1" applyBorder="1"/>
    <xf numFmtId="49" fontId="3" fillId="0" borderId="17" xfId="3" applyNumberFormat="1" applyFont="1" applyBorder="1"/>
    <xf numFmtId="1" fontId="6" fillId="0" borderId="7" xfId="3" applyNumberFormat="1" applyFont="1" applyFill="1" applyBorder="1" applyAlignment="1">
      <alignment horizontal="center"/>
    </xf>
    <xf numFmtId="37" fontId="6" fillId="0" borderId="1" xfId="3" applyNumberFormat="1" applyFont="1" applyFill="1" applyBorder="1" applyAlignment="1">
      <alignment horizontal="right"/>
    </xf>
    <xf numFmtId="37" fontId="6" fillId="0" borderId="7" xfId="3" applyNumberFormat="1" applyFont="1" applyFill="1" applyBorder="1" applyAlignment="1"/>
    <xf numFmtId="49" fontId="6" fillId="0" borderId="0" xfId="3" applyNumberFormat="1" applyFont="1" applyBorder="1" applyAlignment="1">
      <alignment horizontal="left"/>
    </xf>
    <xf numFmtId="49" fontId="6" fillId="0" borderId="0" xfId="3" quotePrefix="1" applyNumberFormat="1" applyFont="1" applyBorder="1" applyAlignment="1">
      <alignment horizontal="left"/>
    </xf>
    <xf numFmtId="49" fontId="26" fillId="0" borderId="0" xfId="3" quotePrefix="1" applyNumberFormat="1" applyFont="1" applyBorder="1" applyAlignment="1">
      <alignment horizontal="left"/>
    </xf>
    <xf numFmtId="37" fontId="6" fillId="0" borderId="7" xfId="1" applyNumberFormat="1" applyFont="1" applyBorder="1" applyAlignment="1">
      <alignment horizontal="center"/>
    </xf>
    <xf numFmtId="0" fontId="6" fillId="0" borderId="9" xfId="3" applyFont="1" applyBorder="1"/>
    <xf numFmtId="0" fontId="6" fillId="0" borderId="23" xfId="3" applyFont="1" applyBorder="1"/>
    <xf numFmtId="0" fontId="6" fillId="0" borderId="9" xfId="3" applyFont="1" applyBorder="1" applyAlignment="1">
      <alignment horizontal="center"/>
    </xf>
    <xf numFmtId="0" fontId="6" fillId="0" borderId="0" xfId="3" quotePrefix="1" applyFont="1" applyAlignment="1">
      <alignment horizontal="left" vertical="top"/>
    </xf>
    <xf numFmtId="165" fontId="6" fillId="0" borderId="17" xfId="3" applyNumberFormat="1" applyFont="1" applyBorder="1"/>
    <xf numFmtId="165" fontId="6" fillId="0" borderId="1" xfId="3" applyNumberFormat="1" applyFont="1" applyFill="1" applyBorder="1" applyAlignment="1">
      <alignment horizontal="center"/>
    </xf>
    <xf numFmtId="168" fontId="6" fillId="0" borderId="7" xfId="3" quotePrefix="1" applyNumberFormat="1" applyFont="1" applyBorder="1" applyAlignment="1">
      <alignment horizontal="left"/>
    </xf>
    <xf numFmtId="168" fontId="6" fillId="0" borderId="9" xfId="3" applyNumberFormat="1" applyFont="1" applyBorder="1" applyAlignment="1">
      <alignment horizontal="left"/>
    </xf>
    <xf numFmtId="49" fontId="3" fillId="0" borderId="3" xfId="3" applyNumberFormat="1" applyFont="1" applyBorder="1"/>
    <xf numFmtId="49" fontId="6" fillId="0" borderId="4" xfId="3" applyNumberFormat="1" applyFont="1" applyBorder="1"/>
    <xf numFmtId="49" fontId="3" fillId="0" borderId="0" xfId="3" applyNumberFormat="1" applyFont="1"/>
    <xf numFmtId="167" fontId="24" fillId="4" borderId="13" xfId="3" quotePrefix="1" applyNumberFormat="1" applyFont="1" applyFill="1" applyBorder="1" applyAlignment="1">
      <alignment horizontal="center" vertical="top" wrapText="1"/>
    </xf>
    <xf numFmtId="168" fontId="3" fillId="2" borderId="0" xfId="3" applyNumberFormat="1" applyFont="1" applyFill="1" applyBorder="1" applyAlignment="1">
      <alignment horizontal="center" vertical="top" wrapText="1"/>
    </xf>
    <xf numFmtId="49" fontId="3" fillId="2" borderId="0" xfId="3" applyNumberFormat="1" applyFont="1" applyFill="1" applyBorder="1" applyAlignment="1">
      <alignment horizontal="center" vertical="top" wrapText="1"/>
    </xf>
    <xf numFmtId="0" fontId="6" fillId="0" borderId="20" xfId="3" applyFont="1" applyBorder="1"/>
    <xf numFmtId="37" fontId="6" fillId="0" borderId="7" xfId="3" applyNumberFormat="1" applyFont="1" applyBorder="1" applyAlignment="1">
      <alignment horizontal="right"/>
    </xf>
    <xf numFmtId="0" fontId="3" fillId="0" borderId="0" xfId="3" applyFont="1" applyBorder="1"/>
    <xf numFmtId="165" fontId="6" fillId="0" borderId="9" xfId="3" applyNumberFormat="1" applyFont="1" applyBorder="1"/>
    <xf numFmtId="0" fontId="6" fillId="0" borderId="0" xfId="3" quotePrefix="1" applyFont="1" applyBorder="1" applyAlignment="1">
      <alignment horizontal="left" vertical="top"/>
    </xf>
    <xf numFmtId="165" fontId="6" fillId="0" borderId="0" xfId="3" applyNumberFormat="1" applyFont="1" applyBorder="1" applyAlignment="1">
      <alignment horizontal="center" vertical="top" wrapText="1"/>
    </xf>
    <xf numFmtId="168" fontId="6" fillId="0" borderId="7" xfId="3" applyNumberFormat="1" applyFont="1" applyBorder="1" applyAlignment="1">
      <alignment horizontal="center"/>
    </xf>
    <xf numFmtId="37" fontId="3" fillId="0" borderId="7" xfId="1" applyNumberFormat="1" applyFont="1" applyBorder="1" applyAlignment="1">
      <alignment horizontal="right"/>
    </xf>
    <xf numFmtId="37" fontId="6" fillId="0" borderId="17" xfId="3" applyNumberFormat="1" applyFont="1" applyBorder="1" applyAlignment="1">
      <alignment horizontal="right"/>
    </xf>
    <xf numFmtId="165" fontId="6" fillId="0" borderId="0" xfId="3" applyNumberFormat="1" applyFont="1" applyFill="1" applyBorder="1"/>
    <xf numFmtId="37" fontId="6" fillId="0" borderId="7" xfId="1" applyNumberFormat="1" applyFont="1" applyFill="1" applyBorder="1" applyAlignment="1">
      <alignment horizontal="right"/>
    </xf>
    <xf numFmtId="37" fontId="6" fillId="0" borderId="17" xfId="3" applyNumberFormat="1" applyFont="1" applyFill="1" applyBorder="1" applyAlignment="1">
      <alignment horizontal="right"/>
    </xf>
    <xf numFmtId="168" fontId="6" fillId="0" borderId="7" xfId="3" applyNumberFormat="1" applyFont="1" applyFill="1" applyBorder="1" applyAlignment="1">
      <alignment horizontal="center"/>
    </xf>
    <xf numFmtId="0" fontId="6" fillId="0" borderId="7" xfId="3" applyFont="1" applyFill="1" applyBorder="1" applyAlignment="1">
      <alignment horizontal="center"/>
    </xf>
    <xf numFmtId="165" fontId="6" fillId="0" borderId="9" xfId="3" applyNumberFormat="1" applyFont="1" applyBorder="1" applyAlignment="1">
      <alignment horizontal="right"/>
    </xf>
    <xf numFmtId="165" fontId="6" fillId="0" borderId="23" xfId="3" applyNumberFormat="1" applyFont="1" applyFill="1" applyBorder="1" applyAlignment="1">
      <alignment horizontal="right"/>
    </xf>
    <xf numFmtId="165" fontId="6" fillId="0" borderId="27" xfId="3" applyNumberFormat="1" applyFont="1" applyFill="1" applyBorder="1" applyAlignment="1">
      <alignment horizontal="right"/>
    </xf>
    <xf numFmtId="2" fontId="6" fillId="0" borderId="27" xfId="3" applyNumberFormat="1" applyFont="1" applyFill="1" applyBorder="1" applyAlignment="1">
      <alignment horizontal="right"/>
    </xf>
    <xf numFmtId="2" fontId="6" fillId="0" borderId="11" xfId="3" applyNumberFormat="1" applyFont="1" applyFill="1" applyBorder="1" applyAlignment="1">
      <alignment horizontal="right"/>
    </xf>
    <xf numFmtId="168" fontId="6" fillId="0" borderId="9" xfId="3" applyNumberFormat="1" applyFont="1" applyFill="1" applyBorder="1" applyAlignment="1">
      <alignment horizontal="center"/>
    </xf>
    <xf numFmtId="165" fontId="24" fillId="4" borderId="16" xfId="3" applyNumberFormat="1" applyFont="1" applyFill="1" applyBorder="1" applyAlignment="1">
      <alignment horizontal="center" vertical="top" wrapText="1"/>
    </xf>
    <xf numFmtId="2" fontId="24" fillId="4" borderId="15" xfId="3" applyNumberFormat="1" applyFont="1" applyFill="1" applyBorder="1" applyAlignment="1">
      <alignment horizontal="center" vertical="top" wrapText="1"/>
    </xf>
    <xf numFmtId="168" fontId="24" fillId="4" borderId="13" xfId="3" applyNumberFormat="1" applyFont="1" applyFill="1" applyBorder="1" applyAlignment="1">
      <alignment horizontal="center" vertical="top" wrapText="1"/>
    </xf>
    <xf numFmtId="0" fontId="6" fillId="0" borderId="0" xfId="3" quotePrefix="1" applyFont="1" applyBorder="1" applyAlignment="1">
      <alignment horizontal="left"/>
    </xf>
    <xf numFmtId="2" fontId="24" fillId="4" borderId="13" xfId="3" applyNumberFormat="1" applyFont="1" applyFill="1" applyBorder="1" applyAlignment="1">
      <alignment horizontal="center" vertical="top" wrapText="1"/>
    </xf>
    <xf numFmtId="37" fontId="6" fillId="0" borderId="9" xfId="3" applyNumberFormat="1" applyFont="1" applyBorder="1"/>
    <xf numFmtId="37" fontId="6" fillId="0" borderId="7" xfId="3" applyNumberFormat="1" applyFont="1" applyFill="1" applyBorder="1"/>
    <xf numFmtId="167" fontId="6" fillId="0" borderId="1" xfId="3" applyNumberFormat="1" applyFont="1" applyBorder="1" applyAlignment="1">
      <alignment horizontal="center"/>
    </xf>
    <xf numFmtId="0" fontId="6" fillId="0" borderId="18" xfId="3" applyFont="1" applyBorder="1"/>
    <xf numFmtId="167" fontId="3" fillId="0" borderId="1" xfId="3" applyNumberFormat="1" applyFont="1" applyBorder="1" applyAlignment="1">
      <alignment horizontal="left"/>
    </xf>
    <xf numFmtId="167" fontId="6" fillId="0" borderId="1" xfId="3" applyNumberFormat="1" applyFont="1" applyBorder="1" applyAlignment="1">
      <alignment horizontal="center" vertical="top"/>
    </xf>
    <xf numFmtId="49" fontId="6" fillId="0" borderId="0" xfId="3" applyNumberFormat="1" applyFont="1" applyBorder="1" applyAlignment="1">
      <alignment vertical="top"/>
    </xf>
    <xf numFmtId="0" fontId="6" fillId="0" borderId="17" xfId="3" applyFont="1" applyBorder="1" applyAlignment="1">
      <alignment vertical="top"/>
    </xf>
    <xf numFmtId="37" fontId="6" fillId="0" borderId="7" xfId="3" applyNumberFormat="1" applyFont="1" applyFill="1" applyBorder="1" applyAlignment="1">
      <alignment vertical="top"/>
    </xf>
    <xf numFmtId="49" fontId="6" fillId="0" borderId="1" xfId="3" quotePrefix="1" applyNumberFormat="1" applyFont="1" applyBorder="1" applyAlignment="1">
      <alignment horizontal="left" vertical="top"/>
    </xf>
    <xf numFmtId="49" fontId="26" fillId="0" borderId="0" xfId="3" quotePrefix="1" applyNumberFormat="1" applyFont="1" applyBorder="1" applyAlignment="1">
      <alignment horizontal="left" vertical="top"/>
    </xf>
    <xf numFmtId="0" fontId="25" fillId="0" borderId="0" xfId="3" quotePrefix="1" applyFont="1" applyBorder="1" applyAlignment="1">
      <alignment horizontal="left"/>
    </xf>
    <xf numFmtId="0" fontId="25" fillId="0" borderId="0" xfId="3" applyFont="1" applyBorder="1"/>
    <xf numFmtId="0" fontId="25" fillId="0" borderId="0" xfId="3" applyFont="1" applyBorder="1" applyAlignment="1">
      <alignment vertical="top"/>
    </xf>
    <xf numFmtId="0" fontId="6" fillId="0" borderId="0" xfId="3" quotePrefix="1" applyFont="1" applyBorder="1" applyAlignment="1">
      <alignment horizontal="right" vertical="top"/>
    </xf>
    <xf numFmtId="0" fontId="6" fillId="0" borderId="0" xfId="3" quotePrefix="1" applyFont="1" applyBorder="1" applyAlignment="1">
      <alignment horizontal="right"/>
    </xf>
    <xf numFmtId="0" fontId="25" fillId="0" borderId="0" xfId="3" quotePrefix="1" applyFont="1" applyBorder="1" applyAlignment="1">
      <alignment horizontal="left" vertical="top"/>
    </xf>
    <xf numFmtId="167" fontId="3" fillId="0" borderId="1" xfId="3" quotePrefix="1" applyNumberFormat="1" applyFont="1" applyBorder="1" applyAlignment="1">
      <alignment horizontal="left" vertical="top"/>
    </xf>
    <xf numFmtId="0" fontId="6" fillId="0" borderId="7" xfId="3" applyFont="1" applyBorder="1" applyAlignment="1">
      <alignment vertical="top"/>
    </xf>
    <xf numFmtId="49" fontId="6" fillId="0" borderId="0" xfId="3" quotePrefix="1" applyNumberFormat="1" applyFont="1" applyBorder="1" applyAlignment="1">
      <alignment horizontal="left" vertical="top"/>
    </xf>
    <xf numFmtId="0" fontId="3" fillId="0" borderId="0" xfId="3" quotePrefix="1" applyFont="1" applyBorder="1" applyAlignment="1">
      <alignment horizontal="right" vertical="top"/>
    </xf>
    <xf numFmtId="0" fontId="3" fillId="0" borderId="17" xfId="3" quotePrefix="1" applyFont="1" applyBorder="1" applyAlignment="1">
      <alignment horizontal="right" vertical="top"/>
    </xf>
    <xf numFmtId="0" fontId="3" fillId="0" borderId="1" xfId="3" applyFont="1" applyBorder="1"/>
    <xf numFmtId="0" fontId="3" fillId="0" borderId="3" xfId="3" quotePrefix="1" applyFont="1" applyBorder="1" applyAlignment="1">
      <alignment horizontal="right"/>
    </xf>
    <xf numFmtId="0" fontId="3" fillId="0" borderId="0" xfId="3" quotePrefix="1" applyFont="1" applyAlignment="1">
      <alignment horizontal="right"/>
    </xf>
    <xf numFmtId="0" fontId="3" fillId="0" borderId="20" xfId="3" quotePrefix="1" applyFont="1" applyBorder="1" applyAlignment="1">
      <alignment horizontal="right"/>
    </xf>
    <xf numFmtId="0" fontId="3" fillId="0" borderId="17" xfId="3" quotePrefix="1" applyFont="1" applyBorder="1" applyAlignment="1">
      <alignment horizontal="right"/>
    </xf>
    <xf numFmtId="0" fontId="3" fillId="0" borderId="4" xfId="3" quotePrefix="1" applyFont="1" applyBorder="1" applyAlignment="1">
      <alignment horizontal="right"/>
    </xf>
    <xf numFmtId="167" fontId="24" fillId="4" borderId="16" xfId="3" applyNumberFormat="1" applyFont="1" applyFill="1" applyBorder="1" applyAlignment="1">
      <alignment horizontal="center" vertical="top" wrapText="1"/>
    </xf>
    <xf numFmtId="0" fontId="32" fillId="4" borderId="14" xfId="3" applyFont="1" applyFill="1" applyBorder="1" applyAlignment="1">
      <alignment vertical="top"/>
    </xf>
    <xf numFmtId="0" fontId="29" fillId="4" borderId="16" xfId="3" applyFont="1" applyFill="1" applyBorder="1" applyAlignment="1">
      <alignment vertical="top" wrapText="1"/>
    </xf>
    <xf numFmtId="0" fontId="24" fillId="4" borderId="14" xfId="3" applyFont="1" applyFill="1" applyBorder="1" applyAlignment="1">
      <alignment vertical="top" wrapText="1"/>
    </xf>
    <xf numFmtId="0" fontId="35" fillId="4" borderId="15" xfId="3" quotePrefix="1" applyFont="1" applyFill="1" applyBorder="1" applyAlignment="1">
      <alignment horizontal="center" vertical="top" wrapText="1"/>
    </xf>
    <xf numFmtId="0" fontId="32" fillId="4" borderId="14" xfId="3" quotePrefix="1" applyFont="1" applyFill="1" applyBorder="1" applyAlignment="1">
      <alignment horizontal="center" vertical="top" wrapText="1"/>
    </xf>
    <xf numFmtId="0" fontId="28" fillId="0" borderId="0" xfId="0" applyFont="1" applyFill="1" applyAlignment="1">
      <alignment wrapText="1"/>
    </xf>
    <xf numFmtId="169" fontId="3" fillId="0" borderId="0" xfId="3" applyNumberFormat="1" applyFont="1" applyBorder="1" applyAlignment="1">
      <alignment horizontal="left"/>
    </xf>
    <xf numFmtId="169" fontId="3" fillId="0" borderId="0" xfId="3" quotePrefix="1" applyNumberFormat="1" applyFont="1" applyAlignment="1">
      <alignment horizontal="left"/>
    </xf>
    <xf numFmtId="167" fontId="24" fillId="6" borderId="16" xfId="3" applyNumberFormat="1" applyFont="1" applyFill="1" applyBorder="1" applyAlignment="1">
      <alignment horizontal="center" vertical="top" wrapText="1"/>
    </xf>
    <xf numFmtId="169" fontId="24" fillId="6" borderId="16" xfId="3" quotePrefix="1" applyNumberFormat="1" applyFont="1" applyFill="1" applyBorder="1" applyAlignment="1">
      <alignment horizontal="center" vertical="top" wrapText="1"/>
    </xf>
    <xf numFmtId="169" fontId="32" fillId="6" borderId="14" xfId="3" applyNumberFormat="1" applyFont="1" applyFill="1" applyBorder="1" applyAlignment="1">
      <alignment vertical="top"/>
    </xf>
    <xf numFmtId="165" fontId="24" fillId="6" borderId="16" xfId="3" applyNumberFormat="1" applyFont="1" applyFill="1" applyBorder="1" applyAlignment="1">
      <alignment horizontal="center" vertical="top" wrapText="1"/>
    </xf>
    <xf numFmtId="165" fontId="24" fillId="6" borderId="13" xfId="3" applyNumberFormat="1" applyFont="1" applyFill="1" applyBorder="1" applyAlignment="1">
      <alignment horizontal="center" vertical="top" wrapText="1"/>
    </xf>
    <xf numFmtId="2" fontId="24" fillId="6" borderId="15" xfId="3" applyNumberFormat="1" applyFont="1" applyFill="1" applyBorder="1" applyAlignment="1">
      <alignment horizontal="center" vertical="top" wrapText="1"/>
    </xf>
    <xf numFmtId="2" fontId="24" fillId="6" borderId="13" xfId="3" applyNumberFormat="1" applyFont="1" applyFill="1" applyBorder="1" applyAlignment="1">
      <alignment horizontal="center" vertical="top" wrapText="1"/>
    </xf>
    <xf numFmtId="169" fontId="32" fillId="0" borderId="19" xfId="3" applyNumberFormat="1" applyFont="1" applyBorder="1"/>
    <xf numFmtId="169" fontId="32" fillId="0" borderId="18" xfId="3" applyNumberFormat="1" applyFont="1" applyBorder="1"/>
    <xf numFmtId="169" fontId="32" fillId="0" borderId="8" xfId="3" applyNumberFormat="1" applyFont="1" applyBorder="1"/>
    <xf numFmtId="165" fontId="10" fillId="0" borderId="19" xfId="1" applyNumberFormat="1" applyFont="1" applyBorder="1" applyAlignment="1">
      <alignment horizontal="center"/>
    </xf>
    <xf numFmtId="0" fontId="10" fillId="0" borderId="19" xfId="3" applyFont="1" applyBorder="1" applyAlignment="1">
      <alignment horizontal="center"/>
    </xf>
    <xf numFmtId="0" fontId="25" fillId="0" borderId="1" xfId="3" quotePrefix="1" applyFont="1" applyBorder="1" applyAlignment="1">
      <alignment horizontal="left" vertical="top"/>
    </xf>
    <xf numFmtId="169" fontId="6" fillId="0" borderId="0" xfId="3" applyNumberFormat="1" applyFont="1" applyBorder="1" applyAlignment="1">
      <alignment vertical="top"/>
    </xf>
    <xf numFmtId="0" fontId="25" fillId="0" borderId="7" xfId="3" quotePrefix="1" applyFont="1" applyBorder="1" applyAlignment="1">
      <alignment horizontal="left"/>
    </xf>
    <xf numFmtId="169" fontId="6" fillId="0" borderId="1" xfId="3" applyNumberFormat="1" applyFont="1" applyBorder="1"/>
    <xf numFmtId="169" fontId="6" fillId="0" borderId="0" xfId="3" applyNumberFormat="1" applyFont="1" applyBorder="1"/>
    <xf numFmtId="169" fontId="6" fillId="0" borderId="1" xfId="3" quotePrefix="1" applyNumberFormat="1" applyFont="1" applyBorder="1" applyAlignment="1">
      <alignment horizontal="left"/>
    </xf>
    <xf numFmtId="169" fontId="6" fillId="0" borderId="9" xfId="3" applyNumberFormat="1" applyFont="1" applyBorder="1"/>
    <xf numFmtId="169" fontId="6" fillId="3" borderId="0" xfId="3" applyNumberFormat="1" applyFont="1" applyFill="1" applyBorder="1"/>
    <xf numFmtId="169" fontId="6" fillId="0" borderId="17" xfId="3" applyNumberFormat="1" applyFont="1" applyBorder="1"/>
    <xf numFmtId="169" fontId="6" fillId="0" borderId="22" xfId="3" applyNumberFormat="1" applyFont="1" applyBorder="1"/>
    <xf numFmtId="169" fontId="6" fillId="0" borderId="18" xfId="3" applyNumberFormat="1" applyFont="1" applyBorder="1"/>
    <xf numFmtId="169" fontId="6" fillId="0" borderId="8" xfId="3" applyNumberFormat="1" applyFont="1" applyBorder="1"/>
    <xf numFmtId="169" fontId="6" fillId="0" borderId="20" xfId="3" applyNumberFormat="1" applyFont="1" applyBorder="1"/>
    <xf numFmtId="169" fontId="6" fillId="0" borderId="0" xfId="3" quotePrefix="1" applyNumberFormat="1" applyFont="1" applyBorder="1" applyAlignment="1">
      <alignment horizontal="left"/>
    </xf>
    <xf numFmtId="169" fontId="3" fillId="0" borderId="0" xfId="3" applyNumberFormat="1" applyFont="1" applyAlignment="1">
      <alignment horizontal="left"/>
    </xf>
    <xf numFmtId="169" fontId="6" fillId="0" borderId="1" xfId="3" applyNumberFormat="1" applyFont="1" applyBorder="1" applyAlignment="1">
      <alignment vertical="top"/>
    </xf>
    <xf numFmtId="0" fontId="6" fillId="0" borderId="19" xfId="3" applyFont="1" applyBorder="1" applyAlignment="1">
      <alignment horizontal="center"/>
    </xf>
    <xf numFmtId="169" fontId="6" fillId="0" borderId="17" xfId="3" applyNumberFormat="1" applyFont="1" applyBorder="1" applyAlignment="1">
      <alignment vertical="top"/>
    </xf>
    <xf numFmtId="0" fontId="25" fillId="0" borderId="1" xfId="3" applyFont="1" applyBorder="1" applyAlignment="1">
      <alignment horizontal="left" vertical="top"/>
    </xf>
    <xf numFmtId="0" fontId="25" fillId="0" borderId="1" xfId="3" quotePrefix="1" applyFont="1" applyBorder="1" applyAlignment="1">
      <alignment horizontal="left"/>
    </xf>
    <xf numFmtId="169" fontId="6" fillId="0" borderId="28" xfId="3" applyNumberFormat="1" applyFont="1" applyBorder="1"/>
    <xf numFmtId="0" fontId="34" fillId="0" borderId="0" xfId="0" applyFont="1" applyFill="1" applyAlignment="1">
      <alignment horizontal="center" wrapText="1"/>
    </xf>
    <xf numFmtId="0" fontId="6" fillId="0" borderId="7" xfId="3" applyNumberFormat="1" applyFont="1" applyBorder="1" applyAlignment="1">
      <alignment horizontal="center"/>
    </xf>
    <xf numFmtId="165" fontId="6" fillId="0" borderId="1" xfId="3" applyNumberFormat="1" applyFont="1" applyBorder="1"/>
    <xf numFmtId="165" fontId="25" fillId="0" borderId="1" xfId="3" applyNumberFormat="1" applyFont="1" applyBorder="1"/>
    <xf numFmtId="165" fontId="6" fillId="0" borderId="2" xfId="3" applyNumberFormat="1" applyFont="1" applyBorder="1"/>
    <xf numFmtId="165" fontId="6" fillId="0" borderId="3" xfId="3" applyNumberFormat="1" applyFont="1" applyBorder="1"/>
    <xf numFmtId="0" fontId="6" fillId="0" borderId="7" xfId="3" quotePrefix="1" applyNumberFormat="1" applyFont="1" applyBorder="1" applyAlignment="1">
      <alignment horizontal="left"/>
    </xf>
    <xf numFmtId="0" fontId="6" fillId="0" borderId="9" xfId="3" applyNumberFormat="1" applyFont="1" applyBorder="1" applyAlignment="1">
      <alignment horizontal="center"/>
    </xf>
    <xf numFmtId="0" fontId="3" fillId="0" borderId="0" xfId="3" applyNumberFormat="1" applyFont="1"/>
    <xf numFmtId="49" fontId="6" fillId="0" borderId="0" xfId="3" applyNumberFormat="1" applyFont="1" applyAlignment="1">
      <alignment horizontal="left"/>
    </xf>
    <xf numFmtId="0" fontId="24" fillId="4" borderId="18" xfId="3" applyNumberFormat="1" applyFont="1" applyFill="1" applyBorder="1" applyAlignment="1">
      <alignment horizontal="center" vertical="top"/>
    </xf>
    <xf numFmtId="165" fontId="24" fillId="4" borderId="18" xfId="3" applyNumberFormat="1" applyFont="1" applyFill="1" applyBorder="1" applyAlignment="1">
      <alignment vertical="top"/>
    </xf>
    <xf numFmtId="165" fontId="24" fillId="4" borderId="8" xfId="3" applyNumberFormat="1" applyFont="1" applyFill="1" applyBorder="1" applyAlignment="1">
      <alignment vertical="top"/>
    </xf>
    <xf numFmtId="165" fontId="24" fillId="4" borderId="16" xfId="3" applyNumberFormat="1" applyFont="1" applyFill="1" applyBorder="1" applyAlignment="1">
      <alignment horizontal="centerContinuous" vertical="top"/>
    </xf>
    <xf numFmtId="165" fontId="24" fillId="4" borderId="13" xfId="3" applyNumberFormat="1" applyFont="1" applyFill="1" applyBorder="1" applyAlignment="1">
      <alignment horizontal="centerContinuous" vertical="top"/>
    </xf>
    <xf numFmtId="165" fontId="24" fillId="4" borderId="19" xfId="3" applyNumberFormat="1" applyFont="1" applyFill="1" applyBorder="1" applyAlignment="1">
      <alignment horizontal="center" vertical="top"/>
    </xf>
    <xf numFmtId="0" fontId="24" fillId="4" borderId="1" xfId="3" applyNumberFormat="1" applyFont="1" applyFill="1" applyBorder="1" applyAlignment="1">
      <alignment horizontal="center" vertical="top"/>
    </xf>
    <xf numFmtId="165" fontId="24" fillId="4" borderId="1" xfId="3" applyNumberFormat="1" applyFont="1" applyFill="1" applyBorder="1" applyAlignment="1">
      <alignment vertical="top"/>
    </xf>
    <xf numFmtId="165" fontId="24" fillId="4" borderId="0" xfId="3" applyNumberFormat="1" applyFont="1" applyFill="1" applyBorder="1" applyAlignment="1">
      <alignment vertical="top"/>
    </xf>
    <xf numFmtId="165" fontId="24" fillId="4" borderId="1" xfId="3" applyNumberFormat="1" applyFont="1" applyFill="1" applyBorder="1" applyAlignment="1">
      <alignment horizontal="center" vertical="top"/>
    </xf>
    <xf numFmtId="165" fontId="24" fillId="4" borderId="7" xfId="3" applyNumberFormat="1" applyFont="1" applyFill="1" applyBorder="1" applyAlignment="1">
      <alignment horizontal="center" vertical="top"/>
    </xf>
    <xf numFmtId="0" fontId="32" fillId="4" borderId="2" xfId="3" applyNumberFormat="1" applyFont="1" applyFill="1" applyBorder="1" applyAlignment="1">
      <alignment horizontal="center" vertical="top"/>
    </xf>
    <xf numFmtId="165" fontId="32" fillId="4" borderId="2" xfId="3" applyNumberFormat="1" applyFont="1" applyFill="1" applyBorder="1" applyAlignment="1">
      <alignment vertical="top"/>
    </xf>
    <xf numFmtId="165" fontId="32" fillId="4" borderId="3" xfId="3" applyNumberFormat="1" applyFont="1" applyFill="1" applyBorder="1" applyAlignment="1">
      <alignment vertical="top"/>
    </xf>
    <xf numFmtId="165" fontId="32" fillId="4" borderId="2" xfId="3" applyNumberFormat="1" applyFont="1" applyFill="1" applyBorder="1" applyAlignment="1">
      <alignment horizontal="center" vertical="top"/>
    </xf>
    <xf numFmtId="165" fontId="32" fillId="4" borderId="9" xfId="3" applyNumberFormat="1" applyFont="1" applyFill="1" applyBorder="1" applyAlignment="1">
      <alignment horizontal="center" vertical="top"/>
    </xf>
    <xf numFmtId="165" fontId="24" fillId="4" borderId="9" xfId="3" applyNumberFormat="1" applyFont="1" applyFill="1" applyBorder="1" applyAlignment="1">
      <alignment horizontal="center" vertical="top"/>
    </xf>
    <xf numFmtId="0" fontId="8" fillId="3" borderId="0" xfId="3" applyFont="1" applyFill="1"/>
    <xf numFmtId="0" fontId="8" fillId="3" borderId="1" xfId="3" applyFont="1" applyFill="1" applyBorder="1"/>
    <xf numFmtId="0" fontId="8" fillId="3" borderId="7" xfId="3" applyFont="1" applyFill="1" applyBorder="1"/>
    <xf numFmtId="0" fontId="8" fillId="3" borderId="2" xfId="3" applyFont="1" applyFill="1" applyBorder="1"/>
    <xf numFmtId="0" fontId="8" fillId="3" borderId="23" xfId="3" applyFont="1" applyFill="1" applyBorder="1"/>
    <xf numFmtId="0" fontId="8" fillId="3" borderId="4" xfId="3" applyFont="1" applyFill="1" applyBorder="1"/>
    <xf numFmtId="0" fontId="8" fillId="3" borderId="0" xfId="3" applyFont="1" applyFill="1" applyBorder="1"/>
    <xf numFmtId="0" fontId="3" fillId="3" borderId="0" xfId="3" applyFont="1" applyFill="1"/>
    <xf numFmtId="0" fontId="6" fillId="3" borderId="0" xfId="3" applyFont="1" applyFill="1"/>
    <xf numFmtId="0" fontId="6" fillId="0" borderId="1" xfId="3" applyFont="1" applyBorder="1" applyAlignment="1">
      <alignment horizontal="center"/>
    </xf>
    <xf numFmtId="0" fontId="6" fillId="0" borderId="0" xfId="3" applyFont="1" applyBorder="1" applyAlignment="1">
      <alignment horizontal="center"/>
    </xf>
    <xf numFmtId="37" fontId="6" fillId="0" borderId="1" xfId="3" applyNumberFormat="1" applyFont="1" applyBorder="1"/>
    <xf numFmtId="49" fontId="3" fillId="0" borderId="17" xfId="3" applyNumberFormat="1" applyFont="1" applyBorder="1" applyAlignment="1">
      <alignment horizontal="left"/>
    </xf>
    <xf numFmtId="0" fontId="3" fillId="0" borderId="17" xfId="3" applyFont="1" applyBorder="1"/>
    <xf numFmtId="37" fontId="6" fillId="0" borderId="3" xfId="3" applyNumberFormat="1" applyFont="1" applyBorder="1"/>
    <xf numFmtId="37" fontId="6" fillId="0" borderId="4" xfId="3" applyNumberFormat="1" applyFont="1" applyBorder="1"/>
    <xf numFmtId="0" fontId="24" fillId="4" borderId="19" xfId="3" applyFont="1" applyFill="1" applyBorder="1"/>
    <xf numFmtId="49" fontId="24" fillId="4" borderId="7" xfId="3" applyNumberFormat="1" applyFont="1" applyFill="1" applyBorder="1" applyAlignment="1">
      <alignment horizontal="left"/>
    </xf>
    <xf numFmtId="0" fontId="24" fillId="4" borderId="7" xfId="3" applyFont="1" applyFill="1" applyBorder="1"/>
    <xf numFmtId="0" fontId="6" fillId="4" borderId="16" xfId="3" applyFont="1" applyFill="1" applyBorder="1" applyAlignment="1">
      <alignment vertical="top"/>
    </xf>
    <xf numFmtId="0" fontId="6" fillId="4" borderId="14" xfId="3" applyFont="1" applyFill="1" applyBorder="1"/>
    <xf numFmtId="0" fontId="3" fillId="4" borderId="15" xfId="3" quotePrefix="1" applyFont="1" applyFill="1" applyBorder="1" applyAlignment="1">
      <alignment horizontal="left" vertical="top" wrapText="1"/>
    </xf>
    <xf numFmtId="165" fontId="3" fillId="4" borderId="16" xfId="3" applyNumberFormat="1" applyFont="1" applyFill="1" applyBorder="1" applyAlignment="1">
      <alignment horizontal="center" vertical="top" wrapText="1"/>
    </xf>
    <xf numFmtId="165" fontId="3" fillId="4" borderId="14" xfId="3" applyNumberFormat="1" applyFont="1" applyFill="1" applyBorder="1" applyAlignment="1">
      <alignment horizontal="center" vertical="top" wrapText="1"/>
    </xf>
    <xf numFmtId="2" fontId="3" fillId="4" borderId="14" xfId="3" applyNumberFormat="1" applyFont="1" applyFill="1" applyBorder="1" applyAlignment="1">
      <alignment horizontal="center" vertical="top" wrapText="1"/>
    </xf>
    <xf numFmtId="2" fontId="3" fillId="4" borderId="15" xfId="3" applyNumberFormat="1" applyFont="1" applyFill="1" applyBorder="1" applyAlignment="1">
      <alignment horizontal="center" vertical="top" wrapText="1"/>
    </xf>
    <xf numFmtId="0" fontId="8" fillId="4" borderId="18" xfId="3" applyFont="1" applyFill="1" applyBorder="1"/>
    <xf numFmtId="0" fontId="8" fillId="4" borderId="0" xfId="3" applyFill="1"/>
    <xf numFmtId="0" fontId="32" fillId="4" borderId="14" xfId="3" applyFont="1" applyFill="1" applyBorder="1"/>
    <xf numFmtId="164" fontId="6" fillId="0" borderId="7" xfId="1" applyFont="1" applyBorder="1"/>
    <xf numFmtId="0" fontId="6" fillId="0" borderId="0" xfId="3" applyFont="1" applyAlignment="1">
      <alignment horizontal="left"/>
    </xf>
    <xf numFmtId="0" fontId="32" fillId="4" borderId="16" xfId="3" applyFont="1" applyFill="1" applyBorder="1" applyAlignment="1">
      <alignment vertical="top"/>
    </xf>
    <xf numFmtId="0" fontId="24" fillId="4" borderId="14" xfId="3" quotePrefix="1" applyFont="1" applyFill="1" applyBorder="1" applyAlignment="1">
      <alignment horizontal="left" vertical="top" wrapText="1"/>
    </xf>
    <xf numFmtId="0" fontId="3" fillId="0" borderId="2" xfId="3" applyFont="1" applyBorder="1"/>
    <xf numFmtId="0" fontId="3" fillId="0" borderId="3" xfId="3" applyFont="1" applyBorder="1"/>
    <xf numFmtId="0" fontId="3" fillId="0" borderId="4" xfId="3" applyFont="1" applyBorder="1"/>
    <xf numFmtId="0" fontId="8" fillId="0" borderId="0" xfId="3" applyFont="1" applyBorder="1"/>
    <xf numFmtId="0" fontId="6" fillId="0" borderId="19" xfId="3" applyFont="1" applyBorder="1"/>
    <xf numFmtId="0" fontId="6" fillId="0" borderId="18" xfId="3" applyFont="1" applyBorder="1" applyAlignment="1">
      <alignment horizontal="center"/>
    </xf>
    <xf numFmtId="37" fontId="38" fillId="0" borderId="7" xfId="3" applyNumberFormat="1" applyFont="1" applyBorder="1"/>
    <xf numFmtId="37" fontId="6" fillId="0" borderId="14" xfId="3" applyNumberFormat="1" applyFont="1" applyBorder="1"/>
    <xf numFmtId="37" fontId="6" fillId="0" borderId="15" xfId="3" applyNumberFormat="1" applyFont="1" applyBorder="1"/>
    <xf numFmtId="37" fontId="6" fillId="0" borderId="18" xfId="3" applyNumberFormat="1" applyFont="1" applyBorder="1"/>
    <xf numFmtId="37" fontId="6" fillId="0" borderId="8" xfId="3" applyNumberFormat="1" applyFont="1" applyBorder="1"/>
    <xf numFmtId="37" fontId="6" fillId="0" borderId="19" xfId="3" applyNumberFormat="1" applyFont="1" applyBorder="1" applyAlignment="1">
      <alignment horizontal="center"/>
    </xf>
    <xf numFmtId="37" fontId="37" fillId="0" borderId="1" xfId="3" applyNumberFormat="1" applyFont="1" applyBorder="1"/>
    <xf numFmtId="37" fontId="3" fillId="0" borderId="2" xfId="3" applyNumberFormat="1" applyFont="1" applyBorder="1"/>
    <xf numFmtId="37" fontId="6" fillId="0" borderId="19" xfId="3" applyNumberFormat="1" applyFont="1" applyFill="1" applyBorder="1"/>
    <xf numFmtId="37" fontId="3" fillId="0" borderId="3" xfId="3" applyNumberFormat="1" applyFont="1" applyBorder="1"/>
    <xf numFmtId="37" fontId="6" fillId="0" borderId="20" xfId="3" applyNumberFormat="1" applyFont="1" applyFill="1" applyBorder="1"/>
    <xf numFmtId="37" fontId="6" fillId="0" borderId="13" xfId="3" applyNumberFormat="1" applyFont="1" applyBorder="1"/>
    <xf numFmtId="37" fontId="6" fillId="0" borderId="19" xfId="3" applyNumberFormat="1" applyFont="1" applyBorder="1"/>
    <xf numFmtId="165" fontId="6" fillId="0" borderId="16" xfId="3" applyNumberFormat="1" applyFont="1" applyFill="1" applyBorder="1" applyAlignment="1">
      <alignment horizontal="center"/>
    </xf>
    <xf numFmtId="37" fontId="3" fillId="0" borderId="9" xfId="3" applyNumberFormat="1" applyFont="1" applyBorder="1"/>
    <xf numFmtId="37" fontId="6" fillId="0" borderId="16" xfId="3" applyNumberFormat="1" applyFont="1" applyFill="1" applyBorder="1"/>
    <xf numFmtId="37" fontId="6" fillId="0" borderId="14" xfId="3" applyNumberFormat="1" applyFont="1" applyFill="1" applyBorder="1"/>
    <xf numFmtId="37" fontId="6" fillId="0" borderId="15" xfId="3" applyNumberFormat="1" applyFont="1" applyFill="1" applyBorder="1"/>
    <xf numFmtId="0" fontId="24" fillId="4" borderId="13" xfId="3" applyFont="1" applyFill="1" applyBorder="1" applyAlignment="1">
      <alignment horizontal="left" vertical="top" wrapText="1"/>
    </xf>
    <xf numFmtId="0" fontId="24" fillId="4" borderId="16" xfId="3" applyFont="1" applyFill="1" applyBorder="1" applyAlignment="1">
      <alignment vertical="center"/>
    </xf>
    <xf numFmtId="37" fontId="32" fillId="4" borderId="14" xfId="3" applyNumberFormat="1" applyFont="1" applyFill="1" applyBorder="1"/>
    <xf numFmtId="0" fontId="32" fillId="4" borderId="15" xfId="3" applyFont="1" applyFill="1" applyBorder="1" applyAlignment="1">
      <alignment horizontal="center"/>
    </xf>
    <xf numFmtId="0" fontId="24" fillId="4" borderId="2" xfId="3" applyFont="1" applyFill="1" applyBorder="1" applyAlignment="1">
      <alignment vertical="center"/>
    </xf>
    <xf numFmtId="37" fontId="32" fillId="4" borderId="3" xfId="3" applyNumberFormat="1" applyFont="1" applyFill="1" applyBorder="1"/>
    <xf numFmtId="37" fontId="32" fillId="4" borderId="15" xfId="3" applyNumberFormat="1" applyFont="1" applyFill="1" applyBorder="1"/>
    <xf numFmtId="0" fontId="32" fillId="4" borderId="13" xfId="3" applyFont="1" applyFill="1" applyBorder="1"/>
    <xf numFmtId="37" fontId="32" fillId="4" borderId="13" xfId="3" applyNumberFormat="1" applyFont="1" applyFill="1" applyBorder="1"/>
    <xf numFmtId="37" fontId="24" fillId="4" borderId="13" xfId="3" applyNumberFormat="1" applyFont="1" applyFill="1" applyBorder="1" applyAlignment="1">
      <alignment horizontal="center" vertical="top" wrapText="1"/>
    </xf>
    <xf numFmtId="0" fontId="31" fillId="0" borderId="0" xfId="0" applyFont="1" applyBorder="1" applyAlignment="1">
      <alignment vertical="top"/>
    </xf>
    <xf numFmtId="0" fontId="31" fillId="0" borderId="17" xfId="0" applyFont="1" applyBorder="1" applyAlignment="1">
      <alignment vertical="top"/>
    </xf>
    <xf numFmtId="0" fontId="31" fillId="0" borderId="7" xfId="0" applyFont="1" applyBorder="1" applyAlignment="1">
      <alignment vertical="top" wrapText="1"/>
    </xf>
    <xf numFmtId="0" fontId="8" fillId="0" borderId="7" xfId="3" applyFont="1" applyBorder="1"/>
    <xf numFmtId="0" fontId="31" fillId="0" borderId="17" xfId="0" applyFont="1" applyBorder="1"/>
    <xf numFmtId="0" fontId="31" fillId="0" borderId="7" xfId="0" applyFont="1" applyBorder="1" applyAlignment="1">
      <alignment vertical="top"/>
    </xf>
    <xf numFmtId="0" fontId="31" fillId="0" borderId="7" xfId="0" applyFont="1" applyBorder="1"/>
    <xf numFmtId="0" fontId="3" fillId="0" borderId="0" xfId="0" applyFont="1" applyBorder="1" applyAlignment="1">
      <alignment vertical="top"/>
    </xf>
    <xf numFmtId="0" fontId="24" fillId="4" borderId="15" xfId="3" applyFont="1" applyFill="1" applyBorder="1" applyAlignment="1">
      <alignment vertical="top"/>
    </xf>
    <xf numFmtId="0" fontId="24" fillId="4" borderId="13" xfId="3" applyFont="1" applyFill="1" applyBorder="1" applyAlignment="1">
      <alignment horizontal="center" vertical="top" wrapText="1"/>
    </xf>
    <xf numFmtId="0" fontId="25" fillId="2" borderId="5" xfId="3" quotePrefix="1" applyFont="1" applyFill="1" applyBorder="1" applyAlignment="1">
      <alignment horizontal="left"/>
    </xf>
    <xf numFmtId="0" fontId="6" fillId="2" borderId="0" xfId="3" applyFont="1" applyFill="1" applyBorder="1" applyAlignment="1">
      <alignment horizontal="center"/>
    </xf>
    <xf numFmtId="0" fontId="6" fillId="2" borderId="6" xfId="3" applyFont="1" applyFill="1" applyBorder="1"/>
    <xf numFmtId="0" fontId="6" fillId="2" borderId="5" xfId="3" applyFont="1" applyFill="1" applyBorder="1" applyAlignment="1">
      <alignment horizontal="left"/>
    </xf>
    <xf numFmtId="166" fontId="6" fillId="2" borderId="0" xfId="3" applyNumberFormat="1" applyFont="1" applyFill="1" applyBorder="1"/>
    <xf numFmtId="0" fontId="24" fillId="4" borderId="30" xfId="3" applyFont="1" applyFill="1" applyBorder="1" applyAlignment="1">
      <alignment horizontal="center" vertical="center"/>
    </xf>
    <xf numFmtId="166" fontId="24" fillId="4" borderId="31" xfId="3" applyNumberFormat="1" applyFont="1" applyFill="1" applyBorder="1" applyAlignment="1">
      <alignment horizontal="center" vertical="center"/>
    </xf>
    <xf numFmtId="0" fontId="24" fillId="4" borderId="31" xfId="3" applyFont="1" applyFill="1" applyBorder="1" applyAlignment="1">
      <alignment horizontal="center" vertical="center"/>
    </xf>
    <xf numFmtId="0" fontId="24" fillId="4" borderId="32" xfId="3" applyFont="1" applyFill="1" applyBorder="1" applyAlignment="1">
      <alignment horizontal="center" vertical="center"/>
    </xf>
    <xf numFmtId="166" fontId="3" fillId="0" borderId="19" xfId="3" applyNumberFormat="1" applyFont="1" applyFill="1" applyBorder="1" applyAlignment="1">
      <alignment horizontal="center" vertical="center"/>
    </xf>
    <xf numFmtId="0" fontId="3" fillId="0" borderId="19" xfId="3" applyFont="1" applyFill="1" applyBorder="1" applyAlignment="1">
      <alignment horizontal="center" vertical="center"/>
    </xf>
    <xf numFmtId="0" fontId="3" fillId="0" borderId="33" xfId="3" applyFont="1" applyFill="1" applyBorder="1" applyAlignment="1">
      <alignment horizontal="center" vertical="center"/>
    </xf>
    <xf numFmtId="0" fontId="3" fillId="2" borderId="7" xfId="3" applyFont="1" applyFill="1" applyBorder="1" applyAlignment="1"/>
    <xf numFmtId="0" fontId="37" fillId="2" borderId="12" xfId="3" applyFont="1" applyFill="1" applyBorder="1" applyAlignment="1">
      <alignment horizontal="center"/>
    </xf>
    <xf numFmtId="0" fontId="3" fillId="2" borderId="9" xfId="3" applyFont="1" applyFill="1" applyBorder="1" applyAlignment="1"/>
    <xf numFmtId="0" fontId="37" fillId="2" borderId="34" xfId="3" applyFont="1" applyFill="1" applyBorder="1" applyAlignment="1">
      <alignment horizontal="center"/>
    </xf>
    <xf numFmtId="0" fontId="3" fillId="2" borderId="19" xfId="3" applyFont="1" applyFill="1" applyBorder="1" applyAlignment="1"/>
    <xf numFmtId="0" fontId="37" fillId="2" borderId="33" xfId="3" applyFont="1" applyFill="1" applyBorder="1" applyAlignment="1">
      <alignment horizontal="center"/>
    </xf>
    <xf numFmtId="0" fontId="6" fillId="2" borderId="19" xfId="3" applyFont="1" applyFill="1" applyBorder="1" applyAlignment="1"/>
    <xf numFmtId="0" fontId="3" fillId="0" borderId="7" xfId="3" applyFont="1" applyFill="1" applyBorder="1" applyAlignment="1"/>
    <xf numFmtId="0" fontId="3" fillId="2" borderId="35" xfId="3" applyFont="1" applyFill="1" applyBorder="1" applyAlignment="1">
      <alignment wrapText="1"/>
    </xf>
    <xf numFmtId="0" fontId="3" fillId="2" borderId="35" xfId="3" applyFont="1" applyFill="1" applyBorder="1" applyAlignment="1"/>
    <xf numFmtId="0" fontId="6" fillId="2" borderId="36" xfId="3" applyFont="1" applyFill="1" applyBorder="1" applyAlignment="1"/>
    <xf numFmtId="0" fontId="3" fillId="2" borderId="37" xfId="3" applyFont="1" applyFill="1" applyBorder="1" applyAlignment="1"/>
    <xf numFmtId="0" fontId="6" fillId="2" borderId="9" xfId="3" applyFont="1" applyFill="1" applyBorder="1" applyAlignment="1"/>
    <xf numFmtId="0" fontId="25" fillId="2" borderId="19" xfId="3" applyFont="1" applyFill="1" applyBorder="1" applyAlignment="1"/>
    <xf numFmtId="166" fontId="3" fillId="2" borderId="19" xfId="3" applyNumberFormat="1" applyFont="1" applyFill="1" applyBorder="1" applyAlignment="1"/>
    <xf numFmtId="166" fontId="3" fillId="2" borderId="9" xfId="3" applyNumberFormat="1" applyFont="1" applyFill="1" applyBorder="1" applyAlignment="1"/>
    <xf numFmtId="0" fontId="37" fillId="2" borderId="34" xfId="0" applyFont="1" applyFill="1" applyBorder="1" applyAlignment="1">
      <alignment horizontal="center"/>
    </xf>
    <xf numFmtId="0" fontId="37" fillId="2" borderId="33" xfId="0" applyFont="1" applyFill="1" applyBorder="1" applyAlignment="1">
      <alignment horizontal="center"/>
    </xf>
    <xf numFmtId="0" fontId="3" fillId="2" borderId="8" xfId="3" applyFont="1" applyFill="1" applyBorder="1" applyAlignment="1"/>
    <xf numFmtId="0" fontId="6" fillId="2" borderId="29" xfId="0" applyFont="1" applyFill="1" applyBorder="1"/>
    <xf numFmtId="0" fontId="37" fillId="2" borderId="38" xfId="0" applyFont="1" applyFill="1" applyBorder="1" applyAlignment="1">
      <alignment horizontal="center"/>
    </xf>
    <xf numFmtId="166" fontId="36" fillId="2" borderId="0" xfId="3" applyNumberFormat="1" applyFont="1" applyFill="1" applyBorder="1" applyAlignment="1">
      <alignment horizontal="center"/>
    </xf>
    <xf numFmtId="0" fontId="3" fillId="0" borderId="0" xfId="0" applyFont="1"/>
    <xf numFmtId="0" fontId="0" fillId="0" borderId="0" xfId="0" applyBorder="1"/>
    <xf numFmtId="0" fontId="0" fillId="0" borderId="0" xfId="0" applyFill="1"/>
    <xf numFmtId="0" fontId="0" fillId="0" borderId="0" xfId="0" applyFill="1" applyBorder="1"/>
    <xf numFmtId="0" fontId="2" fillId="0" borderId="0" xfId="0" applyFont="1" applyFill="1" applyBorder="1"/>
    <xf numFmtId="0" fontId="38" fillId="0" borderId="0" xfId="0" applyFont="1" applyBorder="1"/>
    <xf numFmtId="0" fontId="2" fillId="0" borderId="0" xfId="0" applyFont="1"/>
    <xf numFmtId="0" fontId="0" fillId="0" borderId="0" xfId="0" applyBorder="1" applyAlignment="1">
      <alignment wrapText="1"/>
    </xf>
    <xf numFmtId="0" fontId="8" fillId="0" borderId="0" xfId="3" applyBorder="1"/>
    <xf numFmtId="0" fontId="10" fillId="0" borderId="0" xfId="0" applyFont="1" applyBorder="1" applyAlignment="1">
      <alignment wrapText="1"/>
    </xf>
    <xf numFmtId="0" fontId="0" fillId="0" borderId="0" xfId="0" applyFill="1" applyBorder="1" applyAlignment="1">
      <alignment wrapText="1"/>
    </xf>
    <xf numFmtId="0" fontId="0" fillId="3" borderId="0" xfId="0" applyFill="1" applyBorder="1" applyAlignment="1">
      <alignment wrapText="1"/>
    </xf>
    <xf numFmtId="0" fontId="10" fillId="0" borderId="0" xfId="0" applyFont="1" applyFill="1" applyBorder="1" applyAlignment="1">
      <alignment horizontal="left" vertical="top"/>
    </xf>
    <xf numFmtId="0" fontId="2" fillId="0" borderId="0" xfId="0" applyFont="1" applyFill="1"/>
    <xf numFmtId="49" fontId="2" fillId="0" borderId="0" xfId="3" applyNumberFormat="1" applyFont="1" applyAlignment="1">
      <alignment horizontal="left"/>
    </xf>
    <xf numFmtId="0" fontId="3" fillId="12" borderId="13" xfId="0" applyFont="1" applyFill="1" applyBorder="1"/>
    <xf numFmtId="0" fontId="0" fillId="12" borderId="13" xfId="0" applyFill="1" applyBorder="1"/>
    <xf numFmtId="0" fontId="21" fillId="2" borderId="34" xfId="2" applyFont="1" applyFill="1" applyBorder="1" applyAlignment="1">
      <alignment horizontal="center"/>
    </xf>
    <xf numFmtId="165" fontId="2" fillId="0" borderId="19" xfId="1" applyNumberFormat="1" applyFont="1" applyBorder="1" applyAlignment="1">
      <alignment horizontal="center"/>
    </xf>
    <xf numFmtId="37" fontId="2" fillId="0" borderId="7" xfId="3" applyNumberFormat="1" applyFont="1" applyBorder="1"/>
    <xf numFmtId="37" fontId="2" fillId="0" borderId="3" xfId="3" applyNumberFormat="1" applyFont="1" applyBorder="1"/>
    <xf numFmtId="0" fontId="21" fillId="2" borderId="12" xfId="2" quotePrefix="1" applyFont="1" applyFill="1" applyBorder="1" applyAlignment="1">
      <alignment horizontal="center"/>
    </xf>
    <xf numFmtId="0" fontId="31" fillId="0" borderId="17" xfId="0" applyFont="1" applyBorder="1" applyAlignment="1">
      <alignment vertical="top" wrapText="1"/>
    </xf>
    <xf numFmtId="0" fontId="3" fillId="0" borderId="0" xfId="3" applyFont="1" applyBorder="1" applyAlignment="1">
      <alignment vertical="top" wrapText="1"/>
    </xf>
    <xf numFmtId="0" fontId="2" fillId="11" borderId="16" xfId="0" applyFont="1" applyFill="1" applyBorder="1" applyAlignment="1">
      <alignment horizontal="left"/>
    </xf>
    <xf numFmtId="0" fontId="2" fillId="11" borderId="15" xfId="0" applyFont="1" applyFill="1" applyBorder="1" applyAlignment="1">
      <alignment horizontal="left"/>
    </xf>
    <xf numFmtId="49" fontId="2" fillId="0" borderId="0" xfId="3" applyNumberFormat="1" applyFont="1" applyBorder="1"/>
    <xf numFmtId="49" fontId="2" fillId="0" borderId="17" xfId="3" applyNumberFormat="1" applyFont="1" applyBorder="1"/>
    <xf numFmtId="49" fontId="2" fillId="0" borderId="0" xfId="3" quotePrefix="1" applyNumberFormat="1" applyFont="1" applyBorder="1" applyAlignment="1">
      <alignment horizontal="left"/>
    </xf>
    <xf numFmtId="1" fontId="25" fillId="0" borderId="7" xfId="3" applyNumberFormat="1" applyFont="1" applyBorder="1" applyAlignment="1">
      <alignment horizontal="center"/>
    </xf>
    <xf numFmtId="1" fontId="25" fillId="0" borderId="7" xfId="3" applyNumberFormat="1" applyFont="1" applyFill="1" applyBorder="1" applyAlignment="1">
      <alignment horizontal="center"/>
    </xf>
    <xf numFmtId="169" fontId="3" fillId="0" borderId="43" xfId="3" applyNumberFormat="1" applyFont="1" applyBorder="1"/>
    <xf numFmtId="0" fontId="2" fillId="0" borderId="18" xfId="0" applyFont="1" applyBorder="1" applyAlignment="1">
      <alignment vertical="center" readingOrder="1"/>
    </xf>
    <xf numFmtId="0" fontId="2" fillId="0" borderId="1" xfId="0" applyFont="1" applyBorder="1" applyAlignment="1">
      <alignment vertical="center" readingOrder="1"/>
    </xf>
    <xf numFmtId="49" fontId="3" fillId="2" borderId="0" xfId="3" applyNumberFormat="1" applyFont="1" applyFill="1" applyBorder="1" applyAlignment="1">
      <alignment horizontal="left" vertical="top" wrapText="1"/>
    </xf>
    <xf numFmtId="49" fontId="3" fillId="0" borderId="0" xfId="3" applyNumberFormat="1" applyFont="1" applyAlignment="1">
      <alignment horizontal="left"/>
    </xf>
    <xf numFmtId="169" fontId="3" fillId="0" borderId="0" xfId="3" applyNumberFormat="1" applyFont="1"/>
    <xf numFmtId="49" fontId="2" fillId="0" borderId="1" xfId="3" applyNumberFormat="1" applyFont="1" applyBorder="1" applyAlignment="1">
      <alignment horizontal="left" vertical="top"/>
    </xf>
    <xf numFmtId="0" fontId="2" fillId="0" borderId="0" xfId="3" quotePrefix="1" applyFont="1" applyBorder="1" applyAlignment="1">
      <alignment horizontal="right" vertical="top"/>
    </xf>
    <xf numFmtId="0" fontId="2" fillId="0" borderId="0" xfId="3" quotePrefix="1" applyNumberFormat="1" applyFont="1" applyBorder="1" applyAlignment="1">
      <alignment horizontal="left" vertical="top" wrapText="1"/>
    </xf>
    <xf numFmtId="165" fontId="3" fillId="0" borderId="0" xfId="3" applyNumberFormat="1" applyFont="1" applyBorder="1"/>
    <xf numFmtId="165" fontId="2" fillId="0" borderId="0" xfId="3" applyNumberFormat="1" applyFont="1" applyBorder="1"/>
    <xf numFmtId="0" fontId="6" fillId="16" borderId="0" xfId="3" applyFont="1" applyFill="1" applyBorder="1"/>
    <xf numFmtId="49" fontId="3" fillId="0" borderId="0" xfId="2" applyNumberFormat="1" applyFont="1" applyFill="1" applyBorder="1" applyAlignment="1">
      <alignment horizontal="center" vertical="center"/>
    </xf>
    <xf numFmtId="0" fontId="2" fillId="3" borderId="0" xfId="3" applyFont="1" applyFill="1"/>
    <xf numFmtId="49" fontId="50" fillId="0" borderId="0" xfId="2" applyNumberFormat="1" applyFont="1" applyFill="1" applyBorder="1" applyAlignment="1">
      <alignment horizontal="center" vertical="center"/>
    </xf>
    <xf numFmtId="172" fontId="6" fillId="0" borderId="7" xfId="1" applyNumberFormat="1" applyFont="1" applyBorder="1" applyAlignment="1">
      <alignment horizontal="right"/>
    </xf>
    <xf numFmtId="172" fontId="6" fillId="0" borderId="10" xfId="3" applyNumberFormat="1" applyFont="1" applyFill="1" applyBorder="1" applyAlignment="1">
      <alignment horizontal="right"/>
    </xf>
    <xf numFmtId="172" fontId="6" fillId="0" borderId="1" xfId="3" applyNumberFormat="1" applyFont="1" applyBorder="1" applyAlignment="1">
      <alignment horizontal="right"/>
    </xf>
    <xf numFmtId="172" fontId="6" fillId="0" borderId="7" xfId="3" applyNumberFormat="1" applyFont="1" applyBorder="1" applyAlignment="1">
      <alignment horizontal="right"/>
    </xf>
    <xf numFmtId="172" fontId="6" fillId="0" borderId="17" xfId="3" applyNumberFormat="1" applyFont="1" applyBorder="1" applyAlignment="1">
      <alignment horizontal="right"/>
    </xf>
    <xf numFmtId="172" fontId="6" fillId="0" borderId="21" xfId="3" applyNumberFormat="1" applyFont="1" applyFill="1" applyBorder="1" applyAlignment="1">
      <alignment horizontal="right"/>
    </xf>
    <xf numFmtId="172" fontId="6" fillId="0" borderId="25" xfId="3" applyNumberFormat="1" applyFont="1" applyFill="1" applyBorder="1" applyAlignment="1">
      <alignment horizontal="right"/>
    </xf>
    <xf numFmtId="172" fontId="6" fillId="0" borderId="7" xfId="1" applyNumberFormat="1" applyFont="1" applyFill="1" applyBorder="1" applyAlignment="1">
      <alignment horizontal="right"/>
    </xf>
    <xf numFmtId="172" fontId="6" fillId="0" borderId="0" xfId="3" applyNumberFormat="1" applyFont="1" applyFill="1" applyBorder="1"/>
    <xf numFmtId="172" fontId="6" fillId="0" borderId="1" xfId="3" applyNumberFormat="1" applyFont="1" applyFill="1" applyBorder="1" applyAlignment="1">
      <alignment horizontal="right"/>
    </xf>
    <xf numFmtId="172" fontId="6" fillId="0" borderId="7" xfId="3" applyNumberFormat="1" applyFont="1" applyFill="1" applyBorder="1" applyAlignment="1">
      <alignment horizontal="right"/>
    </xf>
    <xf numFmtId="172" fontId="6" fillId="0" borderId="17" xfId="3" applyNumberFormat="1" applyFont="1" applyFill="1" applyBorder="1" applyAlignment="1">
      <alignment horizontal="right"/>
    </xf>
    <xf numFmtId="172" fontId="6" fillId="0" borderId="13" xfId="1" applyNumberFormat="1" applyFont="1" applyFill="1" applyBorder="1" applyAlignment="1">
      <alignment horizontal="right"/>
    </xf>
    <xf numFmtId="172" fontId="6" fillId="0" borderId="16" xfId="3" applyNumberFormat="1" applyFont="1" applyFill="1" applyBorder="1" applyAlignment="1">
      <alignment horizontal="right"/>
    </xf>
    <xf numFmtId="172" fontId="6" fillId="0" borderId="13" xfId="3" applyNumberFormat="1" applyFont="1" applyFill="1" applyBorder="1" applyAlignment="1">
      <alignment horizontal="right"/>
    </xf>
    <xf numFmtId="172" fontId="6" fillId="0" borderId="15" xfId="3" applyNumberFormat="1" applyFont="1" applyFill="1" applyBorder="1" applyAlignment="1">
      <alignment horizontal="right"/>
    </xf>
    <xf numFmtId="172" fontId="6" fillId="0" borderId="10" xfId="1" applyNumberFormat="1" applyFont="1" applyFill="1" applyBorder="1" applyAlignment="1">
      <alignment horizontal="right"/>
    </xf>
    <xf numFmtId="172" fontId="6" fillId="0" borderId="21" xfId="1" applyNumberFormat="1" applyFont="1" applyFill="1" applyBorder="1" applyAlignment="1">
      <alignment horizontal="right"/>
    </xf>
    <xf numFmtId="172" fontId="6" fillId="0" borderId="25" xfId="1" applyNumberFormat="1" applyFont="1" applyFill="1" applyBorder="1" applyAlignment="1">
      <alignment horizontal="right"/>
    </xf>
    <xf numFmtId="172" fontId="6" fillId="0" borderId="0" xfId="3" applyNumberFormat="1" applyFont="1" applyBorder="1"/>
    <xf numFmtId="172" fontId="6" fillId="5" borderId="1" xfId="3" applyNumberFormat="1" applyFont="1" applyFill="1" applyBorder="1" applyAlignment="1">
      <alignment horizontal="right"/>
    </xf>
    <xf numFmtId="172" fontId="6" fillId="5" borderId="7" xfId="3" applyNumberFormat="1" applyFont="1" applyFill="1" applyBorder="1" applyAlignment="1">
      <alignment horizontal="right"/>
    </xf>
    <xf numFmtId="172" fontId="6" fillId="0" borderId="7" xfId="3" applyNumberFormat="1" applyFont="1" applyBorder="1"/>
    <xf numFmtId="172" fontId="6" fillId="5" borderId="1" xfId="3" applyNumberFormat="1" applyFont="1" applyFill="1" applyBorder="1"/>
    <xf numFmtId="172" fontId="6" fillId="5" borderId="7" xfId="3" applyNumberFormat="1" applyFont="1" applyFill="1" applyBorder="1"/>
    <xf numFmtId="172" fontId="6" fillId="0" borderId="17" xfId="3" applyNumberFormat="1" applyFont="1" applyFill="1" applyBorder="1"/>
    <xf numFmtId="172" fontId="6" fillId="5" borderId="21" xfId="1" applyNumberFormat="1" applyFont="1" applyFill="1" applyBorder="1" applyAlignment="1">
      <alignment horizontal="right"/>
    </xf>
    <xf numFmtId="172" fontId="6" fillId="5" borderId="10" xfId="1" applyNumberFormat="1" applyFont="1" applyFill="1" applyBorder="1" applyAlignment="1">
      <alignment horizontal="right"/>
    </xf>
    <xf numFmtId="172" fontId="6" fillId="5" borderId="25" xfId="1" applyNumberFormat="1" applyFont="1" applyFill="1" applyBorder="1" applyAlignment="1">
      <alignment horizontal="right"/>
    </xf>
    <xf numFmtId="172" fontId="6" fillId="5" borderId="21" xfId="3" applyNumberFormat="1" applyFont="1" applyFill="1" applyBorder="1" applyAlignment="1">
      <alignment horizontal="right"/>
    </xf>
    <xf numFmtId="172" fontId="6" fillId="5" borderId="10" xfId="3" applyNumberFormat="1" applyFont="1" applyFill="1" applyBorder="1" applyAlignment="1">
      <alignment horizontal="right"/>
    </xf>
    <xf numFmtId="172" fontId="6" fillId="5" borderId="26" xfId="3" applyNumberFormat="1" applyFont="1" applyFill="1" applyBorder="1" applyAlignment="1">
      <alignment horizontal="right"/>
    </xf>
    <xf numFmtId="172" fontId="2" fillId="0" borderId="21" xfId="3" applyNumberFormat="1" applyFont="1" applyFill="1" applyBorder="1" applyAlignment="1">
      <alignment horizontal="right"/>
    </xf>
    <xf numFmtId="172" fontId="6" fillId="0" borderId="17" xfId="3" applyNumberFormat="1" applyFont="1" applyBorder="1" applyAlignment="1"/>
    <xf numFmtId="172" fontId="6" fillId="15" borderId="10" xfId="3" applyNumberFormat="1" applyFont="1" applyFill="1" applyBorder="1" applyAlignment="1">
      <alignment horizontal="right"/>
    </xf>
    <xf numFmtId="172" fontId="6" fillId="0" borderId="7" xfId="3" applyNumberFormat="1" applyFont="1" applyBorder="1" applyAlignment="1"/>
    <xf numFmtId="172" fontId="6" fillId="0" borderId="7" xfId="3" applyNumberFormat="1" applyFont="1" applyFill="1" applyBorder="1" applyAlignment="1"/>
    <xf numFmtId="172" fontId="6" fillId="0" borderId="17" xfId="3" applyNumberFormat="1" applyFont="1" applyFill="1" applyBorder="1" applyAlignment="1"/>
    <xf numFmtId="172" fontId="6" fillId="0" borderId="13" xfId="3" applyNumberFormat="1" applyFont="1" applyFill="1" applyBorder="1" applyAlignment="1"/>
    <xf numFmtId="172" fontId="6" fillId="0" borderId="0" xfId="3" applyNumberFormat="1" applyFont="1" applyFill="1" applyBorder="1" applyAlignment="1"/>
    <xf numFmtId="172" fontId="6" fillId="0" borderId="1" xfId="3" applyNumberFormat="1" applyFont="1" applyFill="1" applyBorder="1" applyAlignment="1"/>
    <xf numFmtId="172" fontId="6" fillId="15" borderId="10" xfId="3" applyNumberFormat="1" applyFont="1" applyFill="1" applyBorder="1" applyAlignment="1"/>
    <xf numFmtId="172" fontId="6" fillId="0" borderId="7" xfId="3" applyNumberFormat="1" applyFont="1" applyFill="1" applyBorder="1"/>
    <xf numFmtId="172" fontId="6" fillId="0" borderId="7" xfId="3" applyNumberFormat="1" applyFont="1" applyFill="1" applyBorder="1" applyAlignment="1">
      <alignment vertical="top"/>
    </xf>
    <xf numFmtId="172" fontId="6" fillId="0" borderId="9" xfId="3" applyNumberFormat="1" applyFont="1" applyFill="1" applyBorder="1"/>
    <xf numFmtId="172" fontId="6" fillId="0" borderId="13" xfId="3" applyNumberFormat="1" applyFont="1" applyFill="1" applyBorder="1" applyAlignment="1">
      <alignment vertical="top"/>
    </xf>
    <xf numFmtId="172" fontId="6" fillId="0" borderId="7" xfId="3" applyNumberFormat="1" applyFont="1" applyBorder="1" applyAlignment="1">
      <alignment horizontal="center" vertical="top"/>
    </xf>
    <xf numFmtId="172" fontId="6" fillId="0" borderId="7" xfId="3" applyNumberFormat="1" applyFont="1" applyBorder="1" applyAlignment="1">
      <alignment vertical="top"/>
    </xf>
    <xf numFmtId="172" fontId="6" fillId="0" borderId="19" xfId="3" applyNumberFormat="1" applyFont="1" applyFill="1" applyBorder="1" applyAlignment="1">
      <alignment vertical="top"/>
    </xf>
    <xf numFmtId="172" fontId="6" fillId="0" borderId="9" xfId="3" applyNumberFormat="1" applyFont="1" applyFill="1" applyBorder="1" applyAlignment="1">
      <alignment vertical="top"/>
    </xf>
    <xf numFmtId="172" fontId="6" fillId="0" borderId="10" xfId="1" applyNumberFormat="1" applyFont="1" applyFill="1" applyBorder="1" applyAlignment="1">
      <alignment vertical="top"/>
    </xf>
    <xf numFmtId="172" fontId="6" fillId="5" borderId="19" xfId="3" applyNumberFormat="1" applyFont="1" applyFill="1" applyBorder="1" applyAlignment="1">
      <alignment horizontal="center"/>
    </xf>
    <xf numFmtId="172" fontId="6" fillId="0" borderId="24" xfId="3" applyNumberFormat="1" applyFont="1" applyFill="1" applyBorder="1" applyAlignment="1">
      <alignment vertical="top"/>
    </xf>
    <xf numFmtId="172" fontId="6" fillId="0" borderId="9" xfId="3" applyNumberFormat="1" applyFont="1" applyBorder="1"/>
    <xf numFmtId="172" fontId="3" fillId="0" borderId="9" xfId="3" quotePrefix="1" applyNumberFormat="1" applyFont="1" applyBorder="1" applyAlignment="1">
      <alignment horizontal="right"/>
    </xf>
    <xf numFmtId="172" fontId="6" fillId="0" borderId="22" xfId="3" applyNumberFormat="1" applyFont="1" applyFill="1" applyBorder="1"/>
    <xf numFmtId="0" fontId="6" fillId="0" borderId="0" xfId="3" quotePrefix="1" applyFont="1" applyBorder="1" applyAlignment="1">
      <alignment horizontal="left" vertical="center"/>
    </xf>
    <xf numFmtId="0" fontId="6" fillId="0" borderId="0" xfId="3" applyFont="1" applyBorder="1" applyAlignment="1">
      <alignment vertical="center"/>
    </xf>
    <xf numFmtId="0" fontId="2" fillId="0" borderId="0" xfId="3" applyFont="1" applyBorder="1" applyAlignment="1">
      <alignment vertical="center"/>
    </xf>
    <xf numFmtId="167" fontId="3" fillId="0" borderId="0" xfId="3" applyNumberFormat="1" applyFont="1" applyBorder="1" applyAlignment="1">
      <alignment horizontal="left" vertical="center"/>
    </xf>
    <xf numFmtId="172" fontId="6" fillId="0" borderId="10" xfId="3" applyNumberFormat="1" applyFont="1" applyBorder="1"/>
    <xf numFmtId="172" fontId="2" fillId="0" borderId="7" xfId="3" applyNumberFormat="1" applyFont="1" applyBorder="1"/>
    <xf numFmtId="172" fontId="6" fillId="0" borderId="7" xfId="1" applyNumberFormat="1" applyFont="1" applyBorder="1"/>
    <xf numFmtId="172" fontId="2" fillId="0" borderId="7" xfId="1" applyNumberFormat="1" applyFont="1" applyBorder="1"/>
    <xf numFmtId="172" fontId="2" fillId="0" borderId="9" xfId="3" applyNumberFormat="1" applyFont="1" applyBorder="1"/>
    <xf numFmtId="172" fontId="6" fillId="0" borderId="13" xfId="3" applyNumberFormat="1" applyFont="1" applyBorder="1"/>
    <xf numFmtId="172" fontId="2" fillId="0" borderId="13" xfId="3" applyNumberFormat="1" applyFont="1" applyBorder="1"/>
    <xf numFmtId="172" fontId="6" fillId="0" borderId="13" xfId="1" applyNumberFormat="1" applyFont="1" applyBorder="1"/>
    <xf numFmtId="172" fontId="6" fillId="0" borderId="10" xfId="3" applyNumberFormat="1" applyFont="1" applyFill="1" applyBorder="1"/>
    <xf numFmtId="172" fontId="2" fillId="0" borderId="10" xfId="3" applyNumberFormat="1" applyFont="1" applyFill="1" applyBorder="1"/>
    <xf numFmtId="168" fontId="2" fillId="0" borderId="0" xfId="3" applyNumberFormat="1" applyFont="1" applyBorder="1" applyAlignment="1">
      <alignment horizontal="left"/>
    </xf>
    <xf numFmtId="37" fontId="2" fillId="0" borderId="1" xfId="3" quotePrefix="1" applyNumberFormat="1" applyFont="1" applyBorder="1" applyAlignment="1">
      <alignment horizontal="left" indent="1"/>
    </xf>
    <xf numFmtId="173" fontId="0" fillId="11" borderId="13" xfId="0" applyNumberFormat="1" applyFill="1" applyBorder="1"/>
    <xf numFmtId="173" fontId="0" fillId="11" borderId="19" xfId="0" applyNumberFormat="1" applyFill="1" applyBorder="1"/>
    <xf numFmtId="173" fontId="2" fillId="11" borderId="19" xfId="0" applyNumberFormat="1" applyFont="1" applyFill="1" applyBorder="1"/>
    <xf numFmtId="170" fontId="0" fillId="12" borderId="13" xfId="5" applyNumberFormat="1" applyFont="1" applyFill="1" applyBorder="1"/>
    <xf numFmtId="170" fontId="0" fillId="14" borderId="13" xfId="5" applyNumberFormat="1" applyFont="1" applyFill="1" applyBorder="1"/>
    <xf numFmtId="0" fontId="2" fillId="11" borderId="16" xfId="0" applyFont="1" applyFill="1" applyBorder="1" applyAlignment="1"/>
    <xf numFmtId="0" fontId="2" fillId="11" borderId="15" xfId="0" applyFont="1" applyFill="1" applyBorder="1" applyAlignment="1"/>
    <xf numFmtId="0" fontId="0" fillId="11" borderId="15" xfId="0" applyFill="1" applyBorder="1" applyAlignment="1"/>
    <xf numFmtId="173" fontId="0" fillId="0" borderId="0" xfId="0" applyNumberFormat="1"/>
    <xf numFmtId="173" fontId="0" fillId="11" borderId="16" xfId="0" applyNumberFormat="1" applyFill="1" applyBorder="1"/>
    <xf numFmtId="173" fontId="0" fillId="11" borderId="18" xfId="0" applyNumberFormat="1" applyFill="1" applyBorder="1"/>
    <xf numFmtId="173" fontId="2" fillId="0" borderId="0" xfId="0" applyNumberFormat="1" applyFont="1"/>
    <xf numFmtId="173" fontId="0" fillId="12" borderId="13" xfId="0" applyNumberFormat="1" applyFill="1" applyBorder="1"/>
    <xf numFmtId="173" fontId="0" fillId="14" borderId="13" xfId="0" applyNumberFormat="1" applyFill="1" applyBorder="1"/>
    <xf numFmtId="37" fontId="2" fillId="0" borderId="7" xfId="3" quotePrefix="1" applyNumberFormat="1" applyFont="1" applyBorder="1"/>
    <xf numFmtId="49" fontId="2" fillId="0" borderId="0" xfId="3" applyNumberFormat="1" applyFont="1" applyBorder="1" applyAlignment="1">
      <alignment horizontal="left"/>
    </xf>
    <xf numFmtId="49" fontId="2" fillId="0" borderId="17" xfId="3" applyNumberFormat="1" applyFont="1" applyBorder="1" applyAlignment="1">
      <alignment horizontal="left"/>
    </xf>
    <xf numFmtId="0" fontId="2" fillId="0" borderId="1" xfId="3" applyFont="1" applyBorder="1"/>
    <xf numFmtId="172" fontId="2" fillId="0" borderId="7" xfId="1" applyNumberFormat="1" applyFont="1" applyFill="1" applyBorder="1" applyAlignment="1">
      <alignment horizontal="right"/>
    </xf>
    <xf numFmtId="0" fontId="2" fillId="0" borderId="7" xfId="3" applyNumberFormat="1" applyFont="1" applyBorder="1" applyAlignment="1">
      <alignment horizontal="center"/>
    </xf>
    <xf numFmtId="165" fontId="2" fillId="0" borderId="17" xfId="3" applyNumberFormat="1" applyFont="1" applyBorder="1"/>
    <xf numFmtId="164" fontId="0" fillId="0" borderId="0" xfId="0" applyNumberFormat="1"/>
    <xf numFmtId="175" fontId="0" fillId="0" borderId="0" xfId="5" applyNumberFormat="1" applyFont="1"/>
    <xf numFmtId="0" fontId="31" fillId="0" borderId="17" xfId="0" applyFont="1" applyBorder="1" applyAlignment="1">
      <alignment vertical="top" wrapText="1"/>
    </xf>
    <xf numFmtId="0" fontId="3" fillId="0" borderId="0" xfId="3" applyFont="1" applyBorder="1" applyAlignment="1">
      <alignment vertical="top" wrapText="1"/>
    </xf>
    <xf numFmtId="0" fontId="3" fillId="0" borderId="3" xfId="3" applyFont="1" applyBorder="1" applyAlignment="1">
      <alignment vertical="top" wrapText="1"/>
    </xf>
    <xf numFmtId="0" fontId="31" fillId="0" borderId="4" xfId="0" applyFont="1" applyBorder="1" applyAlignment="1">
      <alignment vertical="top" wrapText="1"/>
    </xf>
    <xf numFmtId="0" fontId="0" fillId="0" borderId="0" xfId="0" applyAlignment="1">
      <alignment vertical="top" wrapText="1"/>
    </xf>
    <xf numFmtId="0" fontId="0" fillId="0" borderId="0" xfId="0" applyAlignment="1">
      <alignment vertical="top"/>
    </xf>
    <xf numFmtId="168" fontId="3" fillId="0" borderId="0" xfId="3" applyNumberFormat="1" applyFont="1" applyBorder="1" applyAlignment="1">
      <alignment horizontal="left" vertical="top"/>
    </xf>
    <xf numFmtId="49" fontId="3" fillId="0" borderId="0" xfId="0" applyNumberFormat="1" applyFont="1" applyAlignment="1">
      <alignment vertical="top"/>
    </xf>
    <xf numFmtId="0" fontId="0" fillId="0" borderId="0" xfId="0" applyFill="1" applyBorder="1" applyAlignment="1">
      <alignment vertical="top"/>
    </xf>
    <xf numFmtId="0" fontId="3" fillId="0" borderId="0" xfId="0" applyFont="1" applyAlignment="1">
      <alignment vertical="top"/>
    </xf>
    <xf numFmtId="0" fontId="3" fillId="0" borderId="0" xfId="0" applyFont="1" applyFill="1" applyAlignment="1">
      <alignment vertical="top"/>
    </xf>
    <xf numFmtId="0" fontId="0" fillId="0" borderId="0" xfId="0" applyFill="1" applyAlignment="1">
      <alignment vertical="top"/>
    </xf>
    <xf numFmtId="0" fontId="7" fillId="0" borderId="0" xfId="0" applyFont="1" applyAlignment="1">
      <alignment vertical="top"/>
    </xf>
    <xf numFmtId="0" fontId="3" fillId="0" borderId="0" xfId="0" applyFont="1" applyFill="1" applyBorder="1" applyAlignment="1">
      <alignment horizontal="left" vertical="top"/>
    </xf>
    <xf numFmtId="0" fontId="2" fillId="0" borderId="0" xfId="0" applyFont="1" applyFill="1" applyBorder="1" applyAlignment="1">
      <alignment vertical="top"/>
    </xf>
    <xf numFmtId="0" fontId="24" fillId="4" borderId="0" xfId="0" applyFont="1" applyFill="1" applyAlignment="1">
      <alignment horizontal="center" vertical="top"/>
    </xf>
    <xf numFmtId="0" fontId="24" fillId="4" borderId="0" xfId="0" applyFont="1" applyFill="1" applyAlignment="1">
      <alignment horizontal="center" vertical="top" wrapText="1"/>
    </xf>
    <xf numFmtId="0" fontId="24" fillId="4" borderId="0" xfId="0" applyFont="1" applyFill="1" applyBorder="1" applyAlignment="1">
      <alignment horizontal="center" vertical="top"/>
    </xf>
    <xf numFmtId="0" fontId="32" fillId="0" borderId="0" xfId="0" applyFont="1" applyFill="1" applyAlignment="1">
      <alignment horizontal="center" vertical="top"/>
    </xf>
    <xf numFmtId="0" fontId="24" fillId="4" borderId="13" xfId="0" applyFont="1" applyFill="1" applyBorder="1" applyAlignment="1">
      <alignment horizontal="center" vertical="top" wrapText="1"/>
    </xf>
    <xf numFmtId="0" fontId="24" fillId="4" borderId="13" xfId="0" applyFont="1" applyFill="1" applyBorder="1" applyAlignment="1">
      <alignment horizontal="center" vertical="top"/>
    </xf>
    <xf numFmtId="0" fontId="32" fillId="0" borderId="0" xfId="0" applyFont="1" applyFill="1" applyAlignment="1">
      <alignment vertical="top"/>
    </xf>
    <xf numFmtId="0" fontId="2" fillId="8" borderId="19" xfId="0" applyFont="1" applyFill="1" applyBorder="1" applyAlignment="1">
      <alignment vertical="top"/>
    </xf>
    <xf numFmtId="174" fontId="2" fillId="0" borderId="7" xfId="0" applyNumberFormat="1" applyFont="1" applyBorder="1" applyAlignment="1">
      <alignment vertical="top"/>
    </xf>
    <xf numFmtId="0" fontId="0" fillId="0" borderId="19" xfId="0" applyBorder="1" applyAlignment="1">
      <alignment vertical="top"/>
    </xf>
    <xf numFmtId="0" fontId="0" fillId="0" borderId="19" xfId="0" applyBorder="1" applyAlignment="1">
      <alignment vertical="top" wrapText="1"/>
    </xf>
    <xf numFmtId="0" fontId="2" fillId="8" borderId="7" xfId="0" applyFont="1" applyFill="1" applyBorder="1" applyAlignment="1">
      <alignment vertical="top"/>
    </xf>
    <xf numFmtId="0" fontId="0" fillId="0" borderId="7" xfId="0" applyBorder="1" applyAlignment="1">
      <alignment vertical="top"/>
    </xf>
    <xf numFmtId="0" fontId="0" fillId="0" borderId="7" xfId="0" applyBorder="1" applyAlignment="1">
      <alignment vertical="top" wrapText="1"/>
    </xf>
    <xf numFmtId="0" fontId="0" fillId="0" borderId="0" xfId="0" applyBorder="1" applyAlignment="1">
      <alignment vertical="top"/>
    </xf>
    <xf numFmtId="0" fontId="0" fillId="0" borderId="7" xfId="0" applyFill="1" applyBorder="1" applyAlignment="1">
      <alignment vertical="top"/>
    </xf>
    <xf numFmtId="0" fontId="0" fillId="8" borderId="7" xfId="0" applyFill="1" applyBorder="1" applyAlignment="1">
      <alignment vertical="top"/>
    </xf>
    <xf numFmtId="174" fontId="0" fillId="0" borderId="7" xfId="0" applyNumberFormat="1" applyBorder="1" applyAlignment="1">
      <alignment vertical="top"/>
    </xf>
    <xf numFmtId="0" fontId="0" fillId="8" borderId="9" xfId="0" applyFill="1" applyBorder="1" applyAlignment="1">
      <alignment vertical="top"/>
    </xf>
    <xf numFmtId="174" fontId="2" fillId="0" borderId="9" xfId="0" applyNumberFormat="1" applyFont="1" applyBorder="1" applyAlignment="1">
      <alignment vertical="top"/>
    </xf>
    <xf numFmtId="0" fontId="0" fillId="0" borderId="9" xfId="0" applyBorder="1" applyAlignment="1">
      <alignment vertical="top"/>
    </xf>
    <xf numFmtId="0" fontId="0" fillId="0" borderId="9" xfId="0" applyBorder="1" applyAlignment="1">
      <alignment vertical="top" wrapText="1"/>
    </xf>
    <xf numFmtId="0" fontId="2" fillId="0" borderId="0" xfId="0" applyFont="1" applyAlignment="1">
      <alignment vertical="top"/>
    </xf>
    <xf numFmtId="17" fontId="2" fillId="0" borderId="0" xfId="0" applyNumberFormat="1" applyFont="1" applyAlignment="1">
      <alignment vertical="top"/>
    </xf>
    <xf numFmtId="174" fontId="0" fillId="0" borderId="0" xfId="0" applyNumberFormat="1" applyAlignment="1">
      <alignment vertical="top"/>
    </xf>
    <xf numFmtId="17" fontId="0" fillId="0" borderId="0" xfId="0" applyNumberFormat="1" applyAlignment="1">
      <alignment vertical="top"/>
    </xf>
    <xf numFmtId="174" fontId="41" fillId="9" borderId="13" xfId="0" applyNumberFormat="1" applyFont="1" applyFill="1" applyBorder="1" applyAlignment="1">
      <alignment vertical="top"/>
    </xf>
    <xf numFmtId="174" fontId="0" fillId="9" borderId="13" xfId="0" applyNumberFormat="1" applyFill="1" applyBorder="1" applyAlignment="1">
      <alignment vertical="top"/>
    </xf>
    <xf numFmtId="174" fontId="2" fillId="9" borderId="13" xfId="0" applyNumberFormat="1" applyFont="1" applyFill="1" applyBorder="1" applyAlignment="1">
      <alignment vertical="top"/>
    </xf>
    <xf numFmtId="0" fontId="52" fillId="0" borderId="7" xfId="0" applyFont="1" applyBorder="1" applyAlignment="1">
      <alignment vertical="top" wrapText="1"/>
    </xf>
    <xf numFmtId="176" fontId="6" fillId="0" borderId="7" xfId="3" applyNumberFormat="1" applyFont="1" applyBorder="1" applyAlignment="1">
      <alignment horizontal="right"/>
    </xf>
    <xf numFmtId="39" fontId="6" fillId="0" borderId="7" xfId="3" applyNumberFormat="1" applyFont="1" applyBorder="1" applyAlignment="1">
      <alignment horizontal="right"/>
    </xf>
    <xf numFmtId="37" fontId="2" fillId="0" borderId="7" xfId="3" applyNumberFormat="1" applyFont="1" applyBorder="1" applyAlignment="1">
      <alignment horizontal="right"/>
    </xf>
    <xf numFmtId="165" fontId="6" fillId="0" borderId="20" xfId="3" applyNumberFormat="1" applyFont="1" applyBorder="1"/>
    <xf numFmtId="0" fontId="2" fillId="0" borderId="7" xfId="0" applyFont="1" applyBorder="1" applyAlignment="1">
      <alignment vertical="top" wrapText="1"/>
    </xf>
    <xf numFmtId="164" fontId="0" fillId="0" borderId="0" xfId="0" applyNumberFormat="1"/>
    <xf numFmtId="177" fontId="0" fillId="0" borderId="7" xfId="0" applyNumberFormat="1" applyBorder="1" applyAlignment="1">
      <alignment vertical="top"/>
    </xf>
    <xf numFmtId="177" fontId="8" fillId="0" borderId="0" xfId="3" applyNumberFormat="1"/>
    <xf numFmtId="177" fontId="6" fillId="0" borderId="0" xfId="3" applyNumberFormat="1" applyFont="1"/>
    <xf numFmtId="177" fontId="8" fillId="3" borderId="0" xfId="3" applyNumberFormat="1" applyFill="1"/>
    <xf numFmtId="177" fontId="6" fillId="0" borderId="0" xfId="3" applyNumberFormat="1" applyFont="1" applyBorder="1"/>
    <xf numFmtId="0" fontId="51" fillId="0" borderId="0" xfId="0" applyFont="1"/>
    <xf numFmtId="0" fontId="51" fillId="0" borderId="0" xfId="0" applyFont="1" applyFill="1"/>
    <xf numFmtId="164" fontId="0" fillId="0" borderId="0" xfId="0" applyNumberFormat="1"/>
    <xf numFmtId="165" fontId="6" fillId="17" borderId="19" xfId="1" applyNumberFormat="1" applyFont="1" applyFill="1" applyBorder="1" applyAlignment="1">
      <alignment horizontal="center"/>
    </xf>
    <xf numFmtId="165" fontId="6" fillId="17" borderId="20" xfId="1" applyNumberFormat="1" applyFont="1" applyFill="1" applyBorder="1" applyAlignment="1">
      <alignment horizontal="center"/>
    </xf>
    <xf numFmtId="37" fontId="6" fillId="17" borderId="7" xfId="3" applyNumberFormat="1" applyFont="1" applyFill="1" applyBorder="1" applyAlignment="1">
      <alignment horizontal="right"/>
    </xf>
    <xf numFmtId="37" fontId="6" fillId="17" borderId="17" xfId="3" applyNumberFormat="1" applyFont="1" applyFill="1" applyBorder="1" applyAlignment="1">
      <alignment horizontal="right"/>
    </xf>
    <xf numFmtId="172" fontId="6" fillId="17" borderId="7" xfId="3" applyNumberFormat="1" applyFont="1" applyFill="1" applyBorder="1" applyAlignment="1">
      <alignment horizontal="right"/>
    </xf>
    <xf numFmtId="172" fontId="6" fillId="17" borderId="0" xfId="3" applyNumberFormat="1" applyFont="1" applyFill="1" applyBorder="1" applyAlignment="1">
      <alignment horizontal="right"/>
    </xf>
    <xf numFmtId="172" fontId="6" fillId="17" borderId="17" xfId="3" applyNumberFormat="1" applyFont="1" applyFill="1" applyBorder="1" applyAlignment="1">
      <alignment horizontal="right"/>
    </xf>
    <xf numFmtId="172" fontId="6" fillId="17" borderId="10" xfId="3" applyNumberFormat="1" applyFont="1" applyFill="1" applyBorder="1" applyAlignment="1">
      <alignment horizontal="right"/>
    </xf>
    <xf numFmtId="172" fontId="6" fillId="17" borderId="25" xfId="3" applyNumberFormat="1" applyFont="1" applyFill="1" applyBorder="1" applyAlignment="1">
      <alignment horizontal="right"/>
    </xf>
    <xf numFmtId="172" fontId="6" fillId="17" borderId="13" xfId="3" applyNumberFormat="1" applyFont="1" applyFill="1" applyBorder="1" applyAlignment="1">
      <alignment horizontal="right"/>
    </xf>
    <xf numFmtId="172" fontId="6" fillId="17" borderId="15" xfId="3" applyNumberFormat="1" applyFont="1" applyFill="1" applyBorder="1" applyAlignment="1">
      <alignment horizontal="right"/>
    </xf>
    <xf numFmtId="172" fontId="6" fillId="17" borderId="10" xfId="1" applyNumberFormat="1" applyFont="1" applyFill="1" applyBorder="1" applyAlignment="1">
      <alignment horizontal="right"/>
    </xf>
    <xf numFmtId="172" fontId="6" fillId="17" borderId="25" xfId="1" applyNumberFormat="1" applyFont="1" applyFill="1" applyBorder="1" applyAlignment="1">
      <alignment horizontal="right"/>
    </xf>
    <xf numFmtId="0" fontId="6" fillId="17" borderId="7" xfId="3" applyFont="1" applyFill="1" applyBorder="1" applyAlignment="1">
      <alignment horizontal="center"/>
    </xf>
    <xf numFmtId="37" fontId="6" fillId="17" borderId="7" xfId="3" applyNumberFormat="1" applyFont="1" applyFill="1" applyBorder="1" applyAlignment="1">
      <alignment vertical="top"/>
    </xf>
    <xf numFmtId="172" fontId="6" fillId="17" borderId="7" xfId="3" applyNumberFormat="1" applyFont="1" applyFill="1" applyBorder="1"/>
    <xf numFmtId="172" fontId="6" fillId="17" borderId="7" xfId="3" applyNumberFormat="1" applyFont="1" applyFill="1" applyBorder="1" applyAlignment="1">
      <alignment vertical="top"/>
    </xf>
    <xf numFmtId="172" fontId="6" fillId="17" borderId="9" xfId="3" applyNumberFormat="1" applyFont="1" applyFill="1" applyBorder="1"/>
    <xf numFmtId="172" fontId="6" fillId="17" borderId="13" xfId="3" applyNumberFormat="1" applyFont="1" applyFill="1" applyBorder="1" applyAlignment="1">
      <alignment vertical="top"/>
    </xf>
    <xf numFmtId="172" fontId="6" fillId="17" borderId="7" xfId="3" applyNumberFormat="1" applyFont="1" applyFill="1" applyBorder="1" applyAlignment="1">
      <alignment horizontal="center" vertical="top"/>
    </xf>
    <xf numFmtId="172" fontId="6" fillId="17" borderId="19" xfId="3" applyNumberFormat="1" applyFont="1" applyFill="1" applyBorder="1" applyAlignment="1">
      <alignment vertical="top"/>
    </xf>
    <xf numFmtId="172" fontId="6" fillId="17" borderId="9" xfId="3" applyNumberFormat="1" applyFont="1" applyFill="1" applyBorder="1" applyAlignment="1">
      <alignment vertical="top"/>
    </xf>
    <xf numFmtId="172" fontId="6" fillId="17" borderId="10" xfId="1" applyNumberFormat="1" applyFont="1" applyFill="1" applyBorder="1" applyAlignment="1">
      <alignment vertical="top"/>
    </xf>
    <xf numFmtId="165" fontId="10" fillId="17" borderId="19" xfId="1" applyNumberFormat="1" applyFont="1" applyFill="1" applyBorder="1" applyAlignment="1">
      <alignment horizontal="center"/>
    </xf>
    <xf numFmtId="169" fontId="6" fillId="17" borderId="7" xfId="3" applyNumberFormat="1" applyFont="1" applyFill="1" applyBorder="1" applyAlignment="1">
      <alignment vertical="top"/>
    </xf>
    <xf numFmtId="172" fontId="6" fillId="17" borderId="10" xfId="3" applyNumberFormat="1" applyFont="1" applyFill="1" applyBorder="1"/>
    <xf numFmtId="169" fontId="2" fillId="17" borderId="7" xfId="5" applyNumberFormat="1" applyFont="1" applyFill="1" applyBorder="1"/>
    <xf numFmtId="0" fontId="14" fillId="17" borderId="9" xfId="3" applyFont="1" applyFill="1" applyBorder="1"/>
    <xf numFmtId="0" fontId="15" fillId="17" borderId="9" xfId="3" applyFont="1" applyFill="1" applyBorder="1"/>
    <xf numFmtId="171" fontId="2" fillId="17" borderId="10" xfId="5" applyNumberFormat="1" applyFont="1" applyFill="1" applyBorder="1"/>
    <xf numFmtId="0" fontId="2" fillId="17" borderId="1" xfId="3" applyFont="1" applyFill="1" applyBorder="1" applyAlignment="1">
      <alignment wrapText="1"/>
    </xf>
    <xf numFmtId="0" fontId="2" fillId="17" borderId="1" xfId="3" applyFont="1" applyFill="1" applyBorder="1"/>
    <xf numFmtId="0" fontId="8" fillId="17" borderId="1" xfId="3" applyFont="1" applyFill="1" applyBorder="1"/>
    <xf numFmtId="171" fontId="2" fillId="17" borderId="7" xfId="5" applyNumberFormat="1" applyFont="1" applyFill="1" applyBorder="1"/>
    <xf numFmtId="0" fontId="2" fillId="17" borderId="7" xfId="3" applyFont="1" applyFill="1" applyBorder="1"/>
    <xf numFmtId="0" fontId="2" fillId="17" borderId="9" xfId="3" applyFont="1" applyFill="1" applyBorder="1"/>
    <xf numFmtId="171" fontId="2" fillId="17" borderId="10" xfId="3" applyNumberFormat="1" applyFont="1" applyFill="1" applyBorder="1"/>
    <xf numFmtId="0" fontId="2" fillId="0" borderId="1" xfId="3" applyFont="1" applyFill="1" applyBorder="1"/>
    <xf numFmtId="0" fontId="8" fillId="0" borderId="1" xfId="3" applyFont="1" applyFill="1" applyBorder="1"/>
    <xf numFmtId="165" fontId="6" fillId="17" borderId="18" xfId="1" applyNumberFormat="1" applyFont="1" applyFill="1" applyBorder="1" applyAlignment="1">
      <alignment horizontal="center"/>
    </xf>
    <xf numFmtId="165" fontId="6" fillId="17" borderId="8" xfId="1" applyNumberFormat="1" applyFont="1" applyFill="1" applyBorder="1" applyAlignment="1">
      <alignment horizontal="center"/>
    </xf>
    <xf numFmtId="0" fontId="6" fillId="17" borderId="20" xfId="3" applyFont="1" applyFill="1" applyBorder="1" applyAlignment="1">
      <alignment horizontal="center"/>
    </xf>
    <xf numFmtId="0" fontId="6" fillId="17" borderId="1" xfId="3" applyFont="1" applyFill="1" applyBorder="1" applyAlignment="1">
      <alignment horizontal="center"/>
    </xf>
    <xf numFmtId="0" fontId="6" fillId="17" borderId="0" xfId="3" applyFont="1" applyFill="1" applyBorder="1" applyAlignment="1">
      <alignment horizontal="center"/>
    </xf>
    <xf numFmtId="0" fontId="6" fillId="17" borderId="17" xfId="3" applyFont="1" applyFill="1" applyBorder="1" applyAlignment="1">
      <alignment horizontal="center"/>
    </xf>
    <xf numFmtId="37" fontId="6" fillId="17" borderId="2" xfId="3" applyNumberFormat="1" applyFont="1" applyFill="1" applyBorder="1"/>
    <xf numFmtId="37" fontId="6" fillId="17" borderId="3" xfId="3" applyNumberFormat="1" applyFont="1" applyFill="1" applyBorder="1" applyAlignment="1">
      <alignment horizontal="center"/>
    </xf>
    <xf numFmtId="37" fontId="6" fillId="17" borderId="3" xfId="3" applyNumberFormat="1" applyFont="1" applyFill="1" applyBorder="1"/>
    <xf numFmtId="37" fontId="6" fillId="17" borderId="4" xfId="3" applyNumberFormat="1" applyFont="1" applyFill="1" applyBorder="1"/>
    <xf numFmtId="37" fontId="6" fillId="17" borderId="1" xfId="3" applyNumberFormat="1" applyFont="1" applyFill="1" applyBorder="1"/>
    <xf numFmtId="37" fontId="6" fillId="17" borderId="0" xfId="3" applyNumberFormat="1" applyFont="1" applyFill="1" applyBorder="1"/>
    <xf numFmtId="37" fontId="6" fillId="17" borderId="17" xfId="3" applyNumberFormat="1" applyFont="1" applyFill="1" applyBorder="1"/>
    <xf numFmtId="14" fontId="6" fillId="17" borderId="0" xfId="3" applyNumberFormat="1" applyFont="1" applyFill="1" applyBorder="1" applyAlignment="1">
      <alignment horizontal="center"/>
    </xf>
    <xf numFmtId="37" fontId="6" fillId="17" borderId="0" xfId="3" applyNumberFormat="1" applyFont="1" applyFill="1" applyBorder="1" applyAlignment="1">
      <alignment horizontal="center"/>
    </xf>
    <xf numFmtId="164" fontId="6" fillId="17" borderId="1" xfId="1" applyFont="1" applyFill="1" applyBorder="1"/>
    <xf numFmtId="164" fontId="6" fillId="17" borderId="0" xfId="1" applyFont="1" applyFill="1" applyBorder="1" applyAlignment="1">
      <alignment horizontal="center"/>
    </xf>
    <xf numFmtId="164" fontId="6" fillId="17" borderId="0" xfId="1" applyFont="1" applyFill="1" applyBorder="1"/>
    <xf numFmtId="164" fontId="6" fillId="17" borderId="17" xfId="1" applyFont="1" applyFill="1" applyBorder="1"/>
    <xf numFmtId="164" fontId="6" fillId="17" borderId="2" xfId="1" applyFont="1" applyFill="1" applyBorder="1"/>
    <xf numFmtId="164" fontId="6" fillId="17" borderId="3" xfId="1" applyFont="1" applyFill="1" applyBorder="1" applyAlignment="1">
      <alignment horizontal="center"/>
    </xf>
    <xf numFmtId="164" fontId="6" fillId="17" borderId="3" xfId="1" applyFont="1" applyFill="1" applyBorder="1"/>
    <xf numFmtId="164" fontId="6" fillId="17" borderId="4" xfId="1" applyFont="1" applyFill="1" applyBorder="1"/>
    <xf numFmtId="0" fontId="0" fillId="17" borderId="19" xfId="0" applyFill="1" applyBorder="1" applyAlignment="1">
      <alignment vertical="top"/>
    </xf>
    <xf numFmtId="0" fontId="2" fillId="17" borderId="19" xfId="0" applyFont="1" applyFill="1" applyBorder="1" applyAlignment="1">
      <alignment vertical="top"/>
    </xf>
    <xf numFmtId="17" fontId="2" fillId="17" borderId="19" xfId="0" applyNumberFormat="1" applyFont="1" applyFill="1" applyBorder="1" applyAlignment="1">
      <alignment vertical="top"/>
    </xf>
    <xf numFmtId="0" fontId="0" fillId="17" borderId="7" xfId="0" applyFill="1" applyBorder="1" applyAlignment="1">
      <alignment vertical="top"/>
    </xf>
    <xf numFmtId="0" fontId="2" fillId="17" borderId="7" xfId="0" applyFont="1" applyFill="1" applyBorder="1" applyAlignment="1">
      <alignment vertical="top"/>
    </xf>
    <xf numFmtId="17" fontId="2" fillId="17" borderId="7" xfId="0" applyNumberFormat="1" applyFont="1" applyFill="1" applyBorder="1" applyAlignment="1">
      <alignment vertical="top"/>
    </xf>
    <xf numFmtId="17" fontId="0" fillId="17" borderId="7" xfId="0" applyNumberFormat="1" applyFill="1" applyBorder="1" applyAlignment="1">
      <alignment vertical="top"/>
    </xf>
    <xf numFmtId="0" fontId="0" fillId="17" borderId="9" xfId="0" applyFill="1" applyBorder="1" applyAlignment="1">
      <alignment vertical="top"/>
    </xf>
    <xf numFmtId="0" fontId="2" fillId="17" borderId="9" xfId="0" applyFont="1" applyFill="1" applyBorder="1" applyAlignment="1">
      <alignment vertical="top"/>
    </xf>
    <xf numFmtId="17" fontId="2" fillId="17" borderId="9" xfId="0" applyNumberFormat="1" applyFont="1" applyFill="1" applyBorder="1" applyAlignment="1">
      <alignment vertical="top"/>
    </xf>
    <xf numFmtId="0" fontId="3" fillId="2" borderId="37" xfId="3" applyFont="1" applyFill="1" applyBorder="1" applyAlignment="1">
      <alignment vertical="center"/>
    </xf>
    <xf numFmtId="0" fontId="6" fillId="0" borderId="35" xfId="0" applyFont="1" applyBorder="1" applyAlignment="1">
      <alignment vertical="center"/>
    </xf>
    <xf numFmtId="0" fontId="6" fillId="0" borderId="36" xfId="0" applyFont="1" applyBorder="1" applyAlignment="1">
      <alignment vertical="center"/>
    </xf>
    <xf numFmtId="0" fontId="3" fillId="2" borderId="37" xfId="0" applyFont="1" applyFill="1" applyBorder="1" applyAlignment="1">
      <alignment vertical="center"/>
    </xf>
    <xf numFmtId="0" fontId="6" fillId="0" borderId="39" xfId="0" applyFont="1" applyBorder="1" applyAlignment="1">
      <alignment vertical="center"/>
    </xf>
    <xf numFmtId="0" fontId="22" fillId="0" borderId="40" xfId="0" applyFont="1" applyFill="1" applyBorder="1" applyAlignment="1">
      <alignment horizontal="center"/>
    </xf>
    <xf numFmtId="0" fontId="22" fillId="0" borderId="41" xfId="0" applyFont="1" applyFill="1" applyBorder="1" applyAlignment="1">
      <alignment horizontal="center"/>
    </xf>
    <xf numFmtId="0" fontId="23" fillId="0" borderId="42" xfId="0" applyFont="1" applyFill="1" applyBorder="1" applyAlignment="1"/>
    <xf numFmtId="0" fontId="3" fillId="2" borderId="37" xfId="3" applyFont="1" applyFill="1" applyBorder="1" applyAlignment="1">
      <alignment vertical="center" wrapText="1"/>
    </xf>
    <xf numFmtId="0" fontId="6" fillId="0" borderId="35" xfId="0" applyFont="1" applyBorder="1" applyAlignment="1">
      <alignment vertical="center" wrapText="1"/>
    </xf>
    <xf numFmtId="0" fontId="6" fillId="0" borderId="36" xfId="0" applyFont="1" applyBorder="1" applyAlignment="1">
      <alignment vertical="center" wrapText="1"/>
    </xf>
    <xf numFmtId="0" fontId="3" fillId="2" borderId="37" xfId="3" applyFont="1" applyFill="1" applyBorder="1" applyAlignment="1">
      <alignment horizontal="left" vertical="center"/>
    </xf>
    <xf numFmtId="0" fontId="3" fillId="2" borderId="35" xfId="3" applyFont="1" applyFill="1" applyBorder="1" applyAlignment="1">
      <alignment horizontal="left" vertical="center"/>
    </xf>
    <xf numFmtId="0" fontId="3" fillId="2" borderId="36" xfId="3" applyFont="1" applyFill="1" applyBorder="1" applyAlignment="1">
      <alignment horizontal="left" vertical="center"/>
    </xf>
    <xf numFmtId="0" fontId="3" fillId="2" borderId="37" xfId="3" applyFont="1" applyFill="1" applyBorder="1" applyAlignment="1">
      <alignment horizontal="left" vertical="center" wrapText="1"/>
    </xf>
    <xf numFmtId="0" fontId="3" fillId="2" borderId="35" xfId="3" applyFont="1" applyFill="1" applyBorder="1" applyAlignment="1">
      <alignment horizontal="left" vertical="center" wrapText="1"/>
    </xf>
    <xf numFmtId="0" fontId="3" fillId="2" borderId="36" xfId="3" applyFont="1" applyFill="1" applyBorder="1" applyAlignment="1">
      <alignment horizontal="left" vertical="center" wrapText="1"/>
    </xf>
    <xf numFmtId="168" fontId="27" fillId="0" borderId="0" xfId="3" applyNumberFormat="1" applyFont="1" applyFill="1" applyBorder="1" applyAlignment="1">
      <alignment horizontal="left"/>
    </xf>
    <xf numFmtId="165" fontId="22" fillId="0" borderId="0" xfId="3" applyNumberFormat="1" applyFont="1" applyFill="1" applyBorder="1" applyAlignment="1">
      <alignment horizontal="center"/>
    </xf>
    <xf numFmtId="0" fontId="23" fillId="0" borderId="0" xfId="0" applyFont="1" applyFill="1" applyBorder="1" applyAlignment="1"/>
    <xf numFmtId="0" fontId="6" fillId="0" borderId="0" xfId="3" quotePrefix="1" applyFont="1" applyBorder="1" applyAlignment="1">
      <alignment horizontal="left" vertical="top" wrapText="1"/>
    </xf>
    <xf numFmtId="0" fontId="6" fillId="0" borderId="0" xfId="0" applyFont="1" applyAlignment="1">
      <alignment vertical="top" wrapText="1"/>
    </xf>
    <xf numFmtId="0" fontId="28" fillId="0" borderId="0" xfId="0" applyFont="1" applyFill="1" applyAlignment="1"/>
    <xf numFmtId="0" fontId="30" fillId="0" borderId="0" xfId="0" applyFont="1" applyFill="1" applyAlignment="1"/>
    <xf numFmtId="0" fontId="31" fillId="0" borderId="0" xfId="0" applyFont="1" applyAlignment="1">
      <alignment horizontal="left" vertical="top" wrapText="1"/>
    </xf>
    <xf numFmtId="49" fontId="2" fillId="0" borderId="1" xfId="3" quotePrefix="1" applyNumberFormat="1" applyFont="1" applyBorder="1" applyAlignment="1">
      <alignment horizontal="left" vertical="top" wrapText="1"/>
    </xf>
    <xf numFmtId="49" fontId="2" fillId="0" borderId="0" xfId="3" quotePrefix="1" applyNumberFormat="1" applyFont="1" applyBorder="1" applyAlignment="1">
      <alignment horizontal="left" vertical="top" wrapText="1"/>
    </xf>
    <xf numFmtId="168" fontId="27" fillId="0" borderId="0" xfId="3" applyNumberFormat="1" applyFont="1" applyFill="1" applyBorder="1" applyAlignment="1">
      <alignment horizontal="left" vertical="top"/>
    </xf>
    <xf numFmtId="165" fontId="22" fillId="0" borderId="0" xfId="3" applyNumberFormat="1" applyFont="1" applyFill="1" applyBorder="1" applyAlignment="1">
      <alignment horizontal="center" wrapText="1"/>
    </xf>
    <xf numFmtId="0" fontId="23" fillId="0" borderId="0" xfId="0" applyFont="1" applyFill="1" applyBorder="1" applyAlignment="1">
      <alignment wrapText="1"/>
    </xf>
    <xf numFmtId="0" fontId="28" fillId="0" borderId="0" xfId="0" applyFont="1" applyFill="1" applyAlignment="1">
      <alignment wrapText="1"/>
    </xf>
    <xf numFmtId="0" fontId="6" fillId="0" borderId="0" xfId="3" applyFont="1" applyBorder="1" applyAlignment="1">
      <alignment horizontal="left" wrapText="1"/>
    </xf>
    <xf numFmtId="0" fontId="31" fillId="0" borderId="0" xfId="0" applyFont="1" applyBorder="1" applyAlignment="1"/>
    <xf numFmtId="0" fontId="31" fillId="0" borderId="17" xfId="0" applyFont="1" applyBorder="1" applyAlignment="1"/>
    <xf numFmtId="165" fontId="33" fillId="0" borderId="0" xfId="3" applyNumberFormat="1" applyFont="1" applyFill="1" applyBorder="1" applyAlignment="1">
      <alignment horizontal="center" wrapText="1"/>
    </xf>
    <xf numFmtId="0" fontId="34" fillId="0" borderId="0" xfId="0" applyFont="1" applyFill="1" applyAlignment="1">
      <alignment wrapText="1"/>
    </xf>
    <xf numFmtId="168" fontId="19" fillId="0" borderId="0" xfId="3" applyNumberFormat="1" applyFont="1" applyFill="1" applyBorder="1" applyAlignment="1">
      <alignment horizontal="left" vertical="top"/>
    </xf>
    <xf numFmtId="169" fontId="3" fillId="0" borderId="0" xfId="3" applyNumberFormat="1" applyFont="1" applyBorder="1" applyAlignment="1">
      <alignment horizontal="left" wrapText="1"/>
    </xf>
    <xf numFmtId="0" fontId="0" fillId="0" borderId="0" xfId="0" applyAlignment="1">
      <alignment horizontal="left" wrapText="1"/>
    </xf>
    <xf numFmtId="0" fontId="0" fillId="0" borderId="0" xfId="0" applyAlignment="1">
      <alignment horizontal="center" wrapText="1"/>
    </xf>
    <xf numFmtId="169" fontId="3" fillId="0" borderId="0" xfId="3" quotePrefix="1" applyNumberFormat="1" applyFont="1" applyBorder="1" applyAlignment="1">
      <alignment horizontal="left" wrapText="1"/>
    </xf>
    <xf numFmtId="0" fontId="31" fillId="0" borderId="0" xfId="0" applyFont="1" applyAlignment="1">
      <alignment wrapText="1"/>
    </xf>
    <xf numFmtId="0" fontId="25" fillId="0" borderId="1" xfId="3" quotePrefix="1" applyFont="1" applyBorder="1" applyAlignment="1">
      <alignment horizontal="left" vertical="top" wrapText="1"/>
    </xf>
    <xf numFmtId="0" fontId="31" fillId="0" borderId="17" xfId="0" applyFont="1" applyBorder="1" applyAlignment="1">
      <alignment vertical="top" wrapText="1"/>
    </xf>
    <xf numFmtId="0" fontId="0" fillId="0" borderId="0" xfId="0" applyAlignment="1">
      <alignment horizontal="left" vertical="top"/>
    </xf>
    <xf numFmtId="169" fontId="24" fillId="4" borderId="16" xfId="3" quotePrefix="1" applyNumberFormat="1" applyFont="1" applyFill="1" applyBorder="1" applyAlignment="1">
      <alignment horizontal="center" vertical="top" wrapText="1"/>
    </xf>
    <xf numFmtId="0" fontId="32" fillId="4" borderId="15" xfId="0" applyFont="1" applyFill="1" applyBorder="1" applyAlignment="1">
      <alignment vertical="top"/>
    </xf>
    <xf numFmtId="0" fontId="0" fillId="0" borderId="0" xfId="0" applyAlignment="1">
      <alignment wrapText="1"/>
    </xf>
    <xf numFmtId="0" fontId="3" fillId="0" borderId="0" xfId="3" applyFont="1" applyBorder="1" applyAlignment="1">
      <alignment vertical="top" wrapText="1"/>
    </xf>
    <xf numFmtId="0" fontId="2" fillId="17" borderId="1" xfId="3" applyFont="1" applyFill="1" applyBorder="1" applyAlignment="1">
      <alignment horizontal="left" vertical="top" wrapText="1"/>
    </xf>
    <xf numFmtId="0" fontId="6" fillId="17" borderId="0" xfId="3" applyFont="1" applyFill="1" applyBorder="1" applyAlignment="1">
      <alignment horizontal="left" vertical="top" wrapText="1"/>
    </xf>
    <xf numFmtId="0" fontId="6" fillId="17" borderId="17" xfId="3" applyFont="1" applyFill="1" applyBorder="1" applyAlignment="1">
      <alignment horizontal="left" vertical="top" wrapText="1"/>
    </xf>
    <xf numFmtId="0" fontId="6" fillId="17" borderId="1" xfId="3" applyFont="1" applyFill="1" applyBorder="1" applyAlignment="1">
      <alignment horizontal="left" vertical="top" wrapText="1"/>
    </xf>
    <xf numFmtId="168" fontId="27" fillId="0" borderId="0" xfId="3" applyNumberFormat="1" applyFont="1" applyFill="1" applyBorder="1" applyAlignment="1">
      <alignment horizontal="left" vertical="top" wrapText="1"/>
    </xf>
    <xf numFmtId="0" fontId="30" fillId="0" borderId="0" xfId="0" applyFont="1" applyFill="1" applyAlignment="1">
      <alignment horizontal="left" vertical="top" wrapText="1"/>
    </xf>
    <xf numFmtId="0" fontId="6" fillId="17" borderId="2" xfId="3" applyFont="1" applyFill="1" applyBorder="1" applyAlignment="1">
      <alignment horizontal="left" vertical="top" wrapText="1"/>
    </xf>
    <xf numFmtId="0" fontId="6" fillId="17" borderId="3" xfId="3" applyFont="1" applyFill="1" applyBorder="1" applyAlignment="1">
      <alignment horizontal="left" vertical="top" wrapText="1"/>
    </xf>
    <xf numFmtId="0" fontId="6" fillId="17" borderId="4" xfId="3" applyFont="1" applyFill="1" applyBorder="1" applyAlignment="1">
      <alignment horizontal="left" vertical="top" wrapText="1"/>
    </xf>
    <xf numFmtId="0" fontId="6" fillId="0" borderId="0" xfId="3" applyFont="1" applyAlignment="1">
      <alignment wrapText="1"/>
    </xf>
    <xf numFmtId="0" fontId="31" fillId="0" borderId="0" xfId="0" applyFont="1" applyAlignment="1"/>
    <xf numFmtId="0" fontId="28" fillId="0" borderId="0" xfId="0" applyFont="1" applyFill="1" applyBorder="1" applyAlignment="1">
      <alignment wrapText="1"/>
    </xf>
    <xf numFmtId="0" fontId="6" fillId="0" borderId="16" xfId="3" applyFont="1" applyBorder="1" applyAlignment="1">
      <alignment vertical="center" wrapText="1"/>
    </xf>
    <xf numFmtId="0" fontId="31" fillId="0" borderId="14" xfId="0" applyFont="1" applyBorder="1" applyAlignment="1">
      <alignment wrapText="1"/>
    </xf>
    <xf numFmtId="0" fontId="31" fillId="0" borderId="15" xfId="0" applyFont="1" applyBorder="1" applyAlignment="1">
      <alignment wrapText="1"/>
    </xf>
    <xf numFmtId="0" fontId="30" fillId="0" borderId="0" xfId="0" applyFont="1" applyFill="1" applyBorder="1" applyAlignment="1">
      <alignment horizontal="left" vertical="top" wrapText="1"/>
    </xf>
    <xf numFmtId="0" fontId="3" fillId="0" borderId="0" xfId="0" applyFont="1" applyAlignment="1">
      <alignment horizontal="center"/>
    </xf>
    <xf numFmtId="0" fontId="2" fillId="11" borderId="16" xfId="0" applyFont="1" applyFill="1" applyBorder="1" applyAlignment="1">
      <alignment horizontal="left" wrapText="1"/>
    </xf>
    <xf numFmtId="0" fontId="2" fillId="11" borderId="15" xfId="0" applyFont="1" applyFill="1" applyBorder="1" applyAlignment="1">
      <alignment horizontal="left" wrapText="1"/>
    </xf>
    <xf numFmtId="0" fontId="2" fillId="13" borderId="1" xfId="0" applyFont="1" applyFill="1" applyBorder="1" applyAlignment="1">
      <alignment horizontal="left" vertical="center" wrapText="1"/>
    </xf>
    <xf numFmtId="0" fontId="2" fillId="13" borderId="0" xfId="0" applyFont="1" applyFill="1" applyBorder="1" applyAlignment="1">
      <alignment horizontal="left" vertical="center" wrapText="1"/>
    </xf>
    <xf numFmtId="0" fontId="51" fillId="13" borderId="1" xfId="0" applyFont="1" applyFill="1" applyBorder="1" applyAlignment="1">
      <alignment horizontal="left" vertical="top" wrapText="1"/>
    </xf>
    <xf numFmtId="0" fontId="51" fillId="13" borderId="0" xfId="0" applyFont="1" applyFill="1" applyBorder="1" applyAlignment="1">
      <alignment horizontal="left" vertical="top" wrapText="1"/>
    </xf>
    <xf numFmtId="0" fontId="45" fillId="10" borderId="0" xfId="0" applyFont="1" applyFill="1" applyBorder="1" applyAlignment="1">
      <alignment horizontal="center" vertical="center"/>
    </xf>
    <xf numFmtId="0" fontId="2" fillId="13" borderId="1" xfId="0" applyFont="1" applyFill="1" applyBorder="1" applyAlignment="1">
      <alignment horizontal="left" vertical="top" wrapText="1"/>
    </xf>
    <xf numFmtId="0" fontId="2" fillId="13" borderId="0" xfId="0" applyFont="1" applyFill="1" applyBorder="1" applyAlignment="1">
      <alignment horizontal="left" vertical="top" wrapText="1"/>
    </xf>
    <xf numFmtId="0" fontId="42" fillId="0" borderId="0" xfId="0" applyFont="1" applyAlignment="1">
      <alignment horizontal="center"/>
    </xf>
    <xf numFmtId="0" fontId="0" fillId="0" borderId="0" xfId="0" applyAlignment="1">
      <alignment horizontal="center"/>
    </xf>
    <xf numFmtId="0" fontId="0" fillId="0" borderId="0" xfId="0" applyAlignment="1"/>
    <xf numFmtId="0" fontId="42" fillId="0" borderId="0" xfId="0" applyFont="1" applyAlignment="1">
      <alignment horizontal="center" vertical="top"/>
    </xf>
    <xf numFmtId="0" fontId="0" fillId="0" borderId="0" xfId="0" applyAlignment="1">
      <alignment horizontal="center" vertical="top"/>
    </xf>
    <xf numFmtId="0" fontId="0" fillId="0" borderId="0" xfId="0" applyAlignment="1">
      <alignment vertical="top"/>
    </xf>
    <xf numFmtId="0" fontId="40" fillId="0" borderId="0" xfId="2" applyFont="1" applyFill="1" applyBorder="1" applyAlignment="1">
      <alignment horizontal="center" vertical="top"/>
    </xf>
    <xf numFmtId="0" fontId="7" fillId="0" borderId="0" xfId="2" applyFont="1" applyFill="1" applyBorder="1" applyAlignment="1">
      <alignment horizontal="center" vertical="top" wrapText="1"/>
    </xf>
    <xf numFmtId="0" fontId="7" fillId="0" borderId="0" xfId="2" applyFont="1" applyFill="1" applyBorder="1" applyAlignment="1">
      <alignment vertical="top"/>
    </xf>
    <xf numFmtId="0" fontId="3" fillId="7" borderId="18" xfId="0" applyFont="1" applyFill="1" applyBorder="1" applyAlignment="1">
      <alignment horizontal="center" vertical="top"/>
    </xf>
    <xf numFmtId="0" fontId="3" fillId="7" borderId="8" xfId="0" applyFont="1" applyFill="1" applyBorder="1" applyAlignment="1">
      <alignment horizontal="center" vertical="top"/>
    </xf>
    <xf numFmtId="0" fontId="3" fillId="7" borderId="20" xfId="0" applyFont="1" applyFill="1" applyBorder="1" applyAlignment="1">
      <alignment horizontal="center" vertical="top"/>
    </xf>
    <xf numFmtId="0" fontId="3" fillId="7" borderId="2" xfId="0" applyFont="1" applyFill="1" applyBorder="1" applyAlignment="1">
      <alignment horizontal="center" vertical="top"/>
    </xf>
    <xf numFmtId="0" fontId="3" fillId="7" borderId="3" xfId="0" applyFont="1" applyFill="1" applyBorder="1" applyAlignment="1">
      <alignment horizontal="center" vertical="top"/>
    </xf>
    <xf numFmtId="0" fontId="3" fillId="7" borderId="4" xfId="0" applyFont="1" applyFill="1" applyBorder="1" applyAlignment="1">
      <alignment horizontal="center" vertical="top"/>
    </xf>
    <xf numFmtId="0" fontId="54" fillId="18" borderId="0" xfId="9" applyFont="1" applyBorder="1" applyAlignment="1">
      <alignment horizontal="left"/>
    </xf>
    <xf numFmtId="0" fontId="54" fillId="18" borderId="0" xfId="9" applyFont="1" applyBorder="1" applyAlignment="1"/>
    <xf numFmtId="0" fontId="53" fillId="18" borderId="0" xfId="9"/>
    <xf numFmtId="0" fontId="54" fillId="18" borderId="0" xfId="9" applyFont="1"/>
    <xf numFmtId="168" fontId="54" fillId="18" borderId="0" xfId="9" applyNumberFormat="1" applyFont="1" applyAlignment="1">
      <alignment horizontal="right"/>
    </xf>
    <xf numFmtId="0" fontId="53" fillId="18" borderId="0" xfId="9" applyBorder="1"/>
  </cellXfs>
  <cellStyles count="10">
    <cellStyle name="Accent2" xfId="9" builtinId="33"/>
    <cellStyle name="Comma" xfId="5" builtinId="3"/>
    <cellStyle name="Comma 2" xfId="8"/>
    <cellStyle name="Comma 5" xfId="6"/>
    <cellStyle name="Comma_AppendixB" xfId="1"/>
    <cellStyle name="Hyperlink" xfId="2" builtinId="8"/>
    <cellStyle name="Normal" xfId="0" builtinId="0"/>
    <cellStyle name="Normal 2" xfId="4"/>
    <cellStyle name="Normal 3" xfId="7"/>
    <cellStyle name="Normal_AppendixB" xfId="3"/>
  </cellStyles>
  <dxfs count="0"/>
  <tableStyles count="0" defaultTableStyle="TableStyleMedium2" defaultPivotStyle="PivotStyleLight16"/>
  <colors>
    <mruColors>
      <color rgb="FFFFFF99"/>
      <color rgb="FFCCFFFF"/>
      <color rgb="FFFF99CC"/>
      <color rgb="FFFFCC99"/>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381000</xdr:colOff>
          <xdr:row>3</xdr:row>
          <xdr:rowOff>9525</xdr:rowOff>
        </xdr:from>
        <xdr:to>
          <xdr:col>5</xdr:col>
          <xdr:colOff>28575</xdr:colOff>
          <xdr:row>4</xdr:row>
          <xdr:rowOff>28575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twoCellAnchor editAs="oneCell">
    <xdr:from>
      <xdr:col>6</xdr:col>
      <xdr:colOff>1018673</xdr:colOff>
      <xdr:row>1</xdr:row>
      <xdr:rowOff>82217</xdr:rowOff>
    </xdr:from>
    <xdr:to>
      <xdr:col>7</xdr:col>
      <xdr:colOff>1036823</xdr:colOff>
      <xdr:row>5</xdr:row>
      <xdr:rowOff>11808</xdr:rowOff>
    </xdr:to>
    <xdr:pic>
      <xdr:nvPicPr>
        <xdr:cNvPr id="1027" name="Picture 3"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4759" y="320342"/>
          <a:ext cx="1208775" cy="706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971550</xdr:colOff>
      <xdr:row>1</xdr:row>
      <xdr:rowOff>47625</xdr:rowOff>
    </xdr:from>
    <xdr:to>
      <xdr:col>4</xdr:col>
      <xdr:colOff>1047750</xdr:colOff>
      <xdr:row>5</xdr:row>
      <xdr:rowOff>57150</xdr:rowOff>
    </xdr:to>
    <xdr:pic>
      <xdr:nvPicPr>
        <xdr:cNvPr id="21505"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96100" y="285750"/>
          <a:ext cx="126682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xdr:col>
          <xdr:colOff>2371725</xdr:colOff>
          <xdr:row>2</xdr:row>
          <xdr:rowOff>123825</xdr:rowOff>
        </xdr:from>
        <xdr:to>
          <xdr:col>1</xdr:col>
          <xdr:colOff>3124200</xdr:colOff>
          <xdr:row>3</xdr:row>
          <xdr:rowOff>104775</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4</xdr:col>
      <xdr:colOff>1028700</xdr:colOff>
      <xdr:row>1</xdr:row>
      <xdr:rowOff>47625</xdr:rowOff>
    </xdr:from>
    <xdr:to>
      <xdr:col>5</xdr:col>
      <xdr:colOff>1104900</xdr:colOff>
      <xdr:row>3</xdr:row>
      <xdr:rowOff>114300</xdr:rowOff>
    </xdr:to>
    <xdr:pic>
      <xdr:nvPicPr>
        <xdr:cNvPr id="22529"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4075" y="285750"/>
          <a:ext cx="126682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4</xdr:col>
          <xdr:colOff>1038225</xdr:colOff>
          <xdr:row>4</xdr:row>
          <xdr:rowOff>180975</xdr:rowOff>
        </xdr:from>
        <xdr:to>
          <xdr:col>5</xdr:col>
          <xdr:colOff>1114425</xdr:colOff>
          <xdr:row>6</xdr:row>
          <xdr:rowOff>66675</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13</xdr:col>
      <xdr:colOff>203371</xdr:colOff>
      <xdr:row>1</xdr:row>
      <xdr:rowOff>63328</xdr:rowOff>
    </xdr:from>
    <xdr:to>
      <xdr:col>15</xdr:col>
      <xdr:colOff>17866</xdr:colOff>
      <xdr:row>6</xdr:row>
      <xdr:rowOff>6178</xdr:rowOff>
    </xdr:to>
    <xdr:pic>
      <xdr:nvPicPr>
        <xdr:cNvPr id="38913"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56107" y="307889"/>
          <a:ext cx="1256117" cy="869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9525</xdr:colOff>
          <xdr:row>3</xdr:row>
          <xdr:rowOff>104775</xdr:rowOff>
        </xdr:from>
        <xdr:to>
          <xdr:col>10</xdr:col>
          <xdr:colOff>190500</xdr:colOff>
          <xdr:row>4</xdr:row>
          <xdr:rowOff>104775</xdr:rowOff>
        </xdr:to>
        <xdr:sp macro="" textlink="">
          <xdr:nvSpPr>
            <xdr:cNvPr id="38914" name="Button 2" hidden="1">
              <a:extLst>
                <a:ext uri="{63B3BB69-23CF-44E3-9099-C40C66FF867C}">
                  <a14:compatExt spid="_x0000_s3891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9525</xdr:colOff>
          <xdr:row>4</xdr:row>
          <xdr:rowOff>152400</xdr:rowOff>
        </xdr:from>
        <xdr:to>
          <xdr:col>10</xdr:col>
          <xdr:colOff>190500</xdr:colOff>
          <xdr:row>6</xdr:row>
          <xdr:rowOff>9525</xdr:rowOff>
        </xdr:to>
        <xdr:sp macro="" textlink="">
          <xdr:nvSpPr>
            <xdr:cNvPr id="38915" name="Button 3" hidden="1">
              <a:extLst>
                <a:ext uri="{63B3BB69-23CF-44E3-9099-C40C66FF867C}">
                  <a14:compatExt spid="_x0000_s3891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9525</xdr:colOff>
          <xdr:row>6</xdr:row>
          <xdr:rowOff>47625</xdr:rowOff>
        </xdr:from>
        <xdr:to>
          <xdr:col>10</xdr:col>
          <xdr:colOff>190500</xdr:colOff>
          <xdr:row>7</xdr:row>
          <xdr:rowOff>85725</xdr:rowOff>
        </xdr:to>
        <xdr:sp macro="" textlink="">
          <xdr:nvSpPr>
            <xdr:cNvPr id="38918" name="Button 6" hidden="1">
              <a:extLst>
                <a:ext uri="{63B3BB69-23CF-44E3-9099-C40C66FF867C}">
                  <a14:compatExt spid="_x0000_s3891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Comentary</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16</xdr:col>
      <xdr:colOff>822325</xdr:colOff>
      <xdr:row>1</xdr:row>
      <xdr:rowOff>85725</xdr:rowOff>
    </xdr:from>
    <xdr:to>
      <xdr:col>17</xdr:col>
      <xdr:colOff>17318</xdr:colOff>
      <xdr:row>6</xdr:row>
      <xdr:rowOff>9525</xdr:rowOff>
    </xdr:to>
    <xdr:pic>
      <xdr:nvPicPr>
        <xdr:cNvPr id="40961"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700" y="323850"/>
          <a:ext cx="1179368" cy="81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5</xdr:col>
          <xdr:colOff>390525</xdr:colOff>
          <xdr:row>1</xdr:row>
          <xdr:rowOff>142875</xdr:rowOff>
        </xdr:from>
        <xdr:to>
          <xdr:col>5</xdr:col>
          <xdr:colOff>771525</xdr:colOff>
          <xdr:row>1</xdr:row>
          <xdr:rowOff>219075</xdr:rowOff>
        </xdr:to>
        <xdr:sp macro="" textlink="">
          <xdr:nvSpPr>
            <xdr:cNvPr id="40968" name="Button 8" hidden="1">
              <a:extLst>
                <a:ext uri="{63B3BB69-23CF-44E3-9099-C40C66FF867C}">
                  <a14:compatExt spid="_x0000_s4096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390525</xdr:colOff>
          <xdr:row>1</xdr:row>
          <xdr:rowOff>257175</xdr:rowOff>
        </xdr:from>
        <xdr:to>
          <xdr:col>5</xdr:col>
          <xdr:colOff>771525</xdr:colOff>
          <xdr:row>2</xdr:row>
          <xdr:rowOff>85725</xdr:rowOff>
        </xdr:to>
        <xdr:sp macro="" textlink="">
          <xdr:nvSpPr>
            <xdr:cNvPr id="40969" name="Button 9" hidden="1">
              <a:extLst>
                <a:ext uri="{63B3BB69-23CF-44E3-9099-C40C66FF867C}">
                  <a14:compatExt spid="_x0000_s4096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390525</xdr:colOff>
          <xdr:row>2</xdr:row>
          <xdr:rowOff>104775</xdr:rowOff>
        </xdr:from>
        <xdr:to>
          <xdr:col>5</xdr:col>
          <xdr:colOff>771525</xdr:colOff>
          <xdr:row>3</xdr:row>
          <xdr:rowOff>28575</xdr:rowOff>
        </xdr:to>
        <xdr:sp macro="" textlink="">
          <xdr:nvSpPr>
            <xdr:cNvPr id="40970" name="Button 10" hidden="1">
              <a:extLst>
                <a:ext uri="{63B3BB69-23CF-44E3-9099-C40C66FF867C}">
                  <a14:compatExt spid="_x0000_s4097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Comentary</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990600</xdr:colOff>
      <xdr:row>1</xdr:row>
      <xdr:rowOff>59951</xdr:rowOff>
    </xdr:from>
    <xdr:to>
      <xdr:col>9</xdr:col>
      <xdr:colOff>1065900</xdr:colOff>
      <xdr:row>5</xdr:row>
      <xdr:rowOff>14596</xdr:rowOff>
    </xdr:to>
    <xdr:pic>
      <xdr:nvPicPr>
        <xdr:cNvPr id="4097"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06953" y="295275"/>
          <a:ext cx="1263123" cy="72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1095375</xdr:colOff>
          <xdr:row>2</xdr:row>
          <xdr:rowOff>66675</xdr:rowOff>
        </xdr:from>
        <xdr:to>
          <xdr:col>5</xdr:col>
          <xdr:colOff>276225</xdr:colOff>
          <xdr:row>3</xdr:row>
          <xdr:rowOff>28575</xdr:rowOff>
        </xdr:to>
        <xdr:sp macro="" textlink="">
          <xdr:nvSpPr>
            <xdr:cNvPr id="4099" name="Button 3" hidden="1">
              <a:extLst>
                <a:ext uri="{63B3BB69-23CF-44E3-9099-C40C66FF867C}">
                  <a14:compatExt spid="_x0000_s409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11</xdr:col>
      <xdr:colOff>986321</xdr:colOff>
      <xdr:row>1</xdr:row>
      <xdr:rowOff>40033</xdr:rowOff>
    </xdr:from>
    <xdr:to>
      <xdr:col>12</xdr:col>
      <xdr:colOff>1057388</xdr:colOff>
      <xdr:row>4</xdr:row>
      <xdr:rowOff>164553</xdr:rowOff>
    </xdr:to>
    <xdr:pic>
      <xdr:nvPicPr>
        <xdr:cNvPr id="7169"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97843" y="274707"/>
          <a:ext cx="1258241" cy="759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752475</xdr:colOff>
          <xdr:row>3</xdr:row>
          <xdr:rowOff>66675</xdr:rowOff>
        </xdr:from>
        <xdr:to>
          <xdr:col>10</xdr:col>
          <xdr:colOff>523875</xdr:colOff>
          <xdr:row>4</xdr:row>
          <xdr:rowOff>85725</xdr:rowOff>
        </xdr:to>
        <xdr:sp macro="" textlink="">
          <xdr:nvSpPr>
            <xdr:cNvPr id="7170" name="Button 2" hidden="1">
              <a:extLst>
                <a:ext uri="{63B3BB69-23CF-44E3-9099-C40C66FF867C}">
                  <a14:compatExt spid="_x0000_s717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6</xdr:col>
      <xdr:colOff>971550</xdr:colOff>
      <xdr:row>1</xdr:row>
      <xdr:rowOff>47625</xdr:rowOff>
    </xdr:from>
    <xdr:to>
      <xdr:col>7</xdr:col>
      <xdr:colOff>1047750</xdr:colOff>
      <xdr:row>5</xdr:row>
      <xdr:rowOff>57150</xdr:rowOff>
    </xdr:to>
    <xdr:pic>
      <xdr:nvPicPr>
        <xdr:cNvPr id="8193"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29725" y="209550"/>
          <a:ext cx="126682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5</xdr:col>
          <xdr:colOff>733425</xdr:colOff>
          <xdr:row>4</xdr:row>
          <xdr:rowOff>76200</xdr:rowOff>
        </xdr:from>
        <xdr:to>
          <xdr:col>6</xdr:col>
          <xdr:colOff>619125</xdr:colOff>
          <xdr:row>5</xdr:row>
          <xdr:rowOff>104775</xdr:rowOff>
        </xdr:to>
        <xdr:sp macro="" textlink="">
          <xdr:nvSpPr>
            <xdr:cNvPr id="8194" name="Button 2" hidden="1">
              <a:extLst>
                <a:ext uri="{63B3BB69-23CF-44E3-9099-C40C66FF867C}">
                  <a14:compatExt spid="_x0000_s819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6</xdr:col>
      <xdr:colOff>1009650</xdr:colOff>
      <xdr:row>1</xdr:row>
      <xdr:rowOff>57150</xdr:rowOff>
    </xdr:from>
    <xdr:to>
      <xdr:col>7</xdr:col>
      <xdr:colOff>1084950</xdr:colOff>
      <xdr:row>5</xdr:row>
      <xdr:rowOff>56618</xdr:rowOff>
    </xdr:to>
    <xdr:pic>
      <xdr:nvPicPr>
        <xdr:cNvPr id="9217"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39075" y="295275"/>
          <a:ext cx="1265925"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4</xdr:col>
          <xdr:colOff>561975</xdr:colOff>
          <xdr:row>3</xdr:row>
          <xdr:rowOff>28575</xdr:rowOff>
        </xdr:from>
        <xdr:to>
          <xdr:col>5</xdr:col>
          <xdr:colOff>161925</xdr:colOff>
          <xdr:row>4</xdr:row>
          <xdr:rowOff>9525</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4</xdr:col>
      <xdr:colOff>1114425</xdr:colOff>
      <xdr:row>1</xdr:row>
      <xdr:rowOff>66675</xdr:rowOff>
    </xdr:from>
    <xdr:to>
      <xdr:col>5</xdr:col>
      <xdr:colOff>1180200</xdr:colOff>
      <xdr:row>3</xdr:row>
      <xdr:rowOff>37568</xdr:rowOff>
    </xdr:to>
    <xdr:pic>
      <xdr:nvPicPr>
        <xdr:cNvPr id="10241"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7525" y="304800"/>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2</xdr:col>
          <xdr:colOff>2276475</xdr:colOff>
          <xdr:row>1</xdr:row>
          <xdr:rowOff>276225</xdr:rowOff>
        </xdr:from>
        <xdr:to>
          <xdr:col>2</xdr:col>
          <xdr:colOff>2933700</xdr:colOff>
          <xdr:row>1</xdr:row>
          <xdr:rowOff>409575</xdr:rowOff>
        </xdr:to>
        <xdr:sp macro="" textlink="">
          <xdr:nvSpPr>
            <xdr:cNvPr id="10242" name="Button 2" hidden="1">
              <a:extLst>
                <a:ext uri="{63B3BB69-23CF-44E3-9099-C40C66FF867C}">
                  <a14:compatExt spid="_x0000_s1024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3</xdr:col>
      <xdr:colOff>352425</xdr:colOff>
      <xdr:row>1</xdr:row>
      <xdr:rowOff>66675</xdr:rowOff>
    </xdr:from>
    <xdr:to>
      <xdr:col>4</xdr:col>
      <xdr:colOff>1123950</xdr:colOff>
      <xdr:row>2</xdr:row>
      <xdr:rowOff>95250</xdr:rowOff>
    </xdr:to>
    <xdr:pic>
      <xdr:nvPicPr>
        <xdr:cNvPr id="11265"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8350" y="304800"/>
          <a:ext cx="124777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180975</xdr:colOff>
          <xdr:row>3</xdr:row>
          <xdr:rowOff>9525</xdr:rowOff>
        </xdr:from>
        <xdr:to>
          <xdr:col>4</xdr:col>
          <xdr:colOff>942975</xdr:colOff>
          <xdr:row>4</xdr:row>
          <xdr:rowOff>104775</xdr:rowOff>
        </xdr:to>
        <xdr:sp macro="" textlink="">
          <xdr:nvSpPr>
            <xdr:cNvPr id="11266" name="Button 2" hidden="1">
              <a:extLst>
                <a:ext uri="{63B3BB69-23CF-44E3-9099-C40C66FF867C}">
                  <a14:compatExt spid="_x0000_s1126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twoCellAnchor>
    <xdr:from>
      <xdr:col>0</xdr:col>
      <xdr:colOff>0</xdr:colOff>
      <xdr:row>34</xdr:row>
      <xdr:rowOff>0</xdr:rowOff>
    </xdr:from>
    <xdr:to>
      <xdr:col>4</xdr:col>
      <xdr:colOff>342900</xdr:colOff>
      <xdr:row>43</xdr:row>
      <xdr:rowOff>22860</xdr:rowOff>
    </xdr:to>
    <xdr:sp macro="" textlink="" fLocksText="0">
      <xdr:nvSpPr>
        <xdr:cNvPr id="7" name="Text Box 2"/>
        <xdr:cNvSpPr txBox="1">
          <a:spLocks noChangeArrowheads="1"/>
        </xdr:cNvSpPr>
      </xdr:nvSpPr>
      <xdr:spPr bwMode="auto">
        <a:xfrm>
          <a:off x="0" y="6179820"/>
          <a:ext cx="6492240" cy="1531620"/>
        </a:xfrm>
        <a:prstGeom prst="rect">
          <a:avLst/>
        </a:prstGeom>
        <a:solidFill>
          <a:schemeClr val="bg1">
            <a:lumMod val="65000"/>
          </a:schemeClr>
        </a:solidFill>
        <a:ln w="9525">
          <a:solidFill>
            <a:srgbClr val="000000"/>
          </a:solidFill>
          <a:miter lim="800000"/>
          <a:headEnd/>
          <a:tailEnd/>
        </a:ln>
      </xdr:spPr>
      <xdr:txBody>
        <a:bodyPr vertOverflow="clip" wrap="square" lIns="27432" tIns="22860" rIns="0" bIns="0" anchor="t" upright="1"/>
        <a:lstStyle/>
        <a:p>
          <a:pPr algn="l" rtl="0">
            <a:defRPr sz="1000"/>
          </a:pPr>
          <a:endParaRPr lang="en-AU" sz="1000" b="0" i="0" u="none" strike="noStrike" baseline="0">
            <a:solidFill>
              <a:sysClr val="windowText" lastClr="000000"/>
            </a:solidFill>
            <a:latin typeface="Arial"/>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1000125</xdr:colOff>
      <xdr:row>1</xdr:row>
      <xdr:rowOff>57150</xdr:rowOff>
    </xdr:from>
    <xdr:to>
      <xdr:col>7</xdr:col>
      <xdr:colOff>1075425</xdr:colOff>
      <xdr:row>5</xdr:row>
      <xdr:rowOff>66143</xdr:rowOff>
    </xdr:to>
    <xdr:pic>
      <xdr:nvPicPr>
        <xdr:cNvPr id="12289"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44025" y="295275"/>
          <a:ext cx="1265925"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5</xdr:col>
          <xdr:colOff>390525</xdr:colOff>
          <xdr:row>4</xdr:row>
          <xdr:rowOff>28575</xdr:rowOff>
        </xdr:from>
        <xdr:to>
          <xdr:col>6</xdr:col>
          <xdr:colOff>228600</xdr:colOff>
          <xdr:row>5</xdr:row>
          <xdr:rowOff>28575</xdr:rowOff>
        </xdr:to>
        <xdr:sp macro="" textlink="">
          <xdr:nvSpPr>
            <xdr:cNvPr id="12290" name="Button 2" hidden="1">
              <a:extLst>
                <a:ext uri="{63B3BB69-23CF-44E3-9099-C40C66FF867C}">
                  <a14:compatExt spid="_x0000_s1229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6</xdr:col>
      <xdr:colOff>1085850</xdr:colOff>
      <xdr:row>1</xdr:row>
      <xdr:rowOff>57150</xdr:rowOff>
    </xdr:from>
    <xdr:to>
      <xdr:col>7</xdr:col>
      <xdr:colOff>1200150</xdr:colOff>
      <xdr:row>4</xdr:row>
      <xdr:rowOff>57150</xdr:rowOff>
    </xdr:to>
    <xdr:pic>
      <xdr:nvPicPr>
        <xdr:cNvPr id="17409"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62900" y="29527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6</xdr:col>
          <xdr:colOff>1076325</xdr:colOff>
          <xdr:row>4</xdr:row>
          <xdr:rowOff>180975</xdr:rowOff>
        </xdr:from>
        <xdr:to>
          <xdr:col>7</xdr:col>
          <xdr:colOff>1209675</xdr:colOff>
          <xdr:row>6</xdr:row>
          <xdr:rowOff>114300</xdr:rowOff>
        </xdr:to>
        <xdr:sp macro="" textlink="">
          <xdr:nvSpPr>
            <xdr:cNvPr id="17410" name="Button 2" hidden="1">
              <a:extLst>
                <a:ext uri="{63B3BB69-23CF-44E3-9099-C40C66FF867C}">
                  <a14:compatExt spid="_x0000_s1741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xdr:twoCellAnchor>
    <xdr:from>
      <xdr:col>2</xdr:col>
      <xdr:colOff>0</xdr:colOff>
      <xdr:row>32</xdr:row>
      <xdr:rowOff>0</xdr:rowOff>
    </xdr:from>
    <xdr:to>
      <xdr:col>4</xdr:col>
      <xdr:colOff>1055370</xdr:colOff>
      <xdr:row>33</xdr:row>
      <xdr:rowOff>148590</xdr:rowOff>
    </xdr:to>
    <xdr:sp macro="" textlink="">
      <xdr:nvSpPr>
        <xdr:cNvPr id="4" name="Text Box 10"/>
        <xdr:cNvSpPr txBox="1">
          <a:spLocks noChangeArrowheads="1"/>
        </xdr:cNvSpPr>
      </xdr:nvSpPr>
      <xdr:spPr bwMode="auto">
        <a:xfrm>
          <a:off x="228600" y="5958840"/>
          <a:ext cx="5444490" cy="31623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AU" sz="1000" b="1" i="0" u="none" strike="noStrike" baseline="0">
              <a:solidFill>
                <a:srgbClr val="000000"/>
              </a:solidFill>
              <a:latin typeface="Arial"/>
              <a:cs typeface="Arial"/>
            </a:rPr>
            <a:t> Note:</a:t>
          </a:r>
          <a:r>
            <a:rPr lang="en-AU" sz="1000" b="0" i="0" u="none" strike="noStrike" baseline="0">
              <a:solidFill>
                <a:srgbClr val="000000"/>
              </a:solidFill>
              <a:latin typeface="Arial"/>
              <a:cs typeface="Arial"/>
            </a:rPr>
            <a:t>  Provisions are all attributed to 'Not Allocated' for disaggregation purposes.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rporate%20Models/Spreadsheets/AER%20-%20RIN/Karina/K%20Praca/RIN/2017%20templates/CA%20RIN/1.2%20GR55/RIN/Category%20Analysis/TNSP%20-%20CA%20RIN%20-%20template%202014-15%20(unlock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boxall\Objective\Objects\MASTER%20-%20TNSP%20-%20CA%20-%20template%202015-16%20(unlocked)%20@%20201608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soong\Objective\Objects\TNSP%20-%20CA%20-%202016-17%20-%20template%20-%20(locked)%20@%2020170608%20-%20MASTER.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ata\ACCC\Network%20Asset%20Replacement\Substations\6%20oct%2004%20Working%20Substations%20Budge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ata\ACCC\TG%20Capital%20Works%20Budget\August%20Rev00%20Project%20List%20-%20incl%20PDR%20Dates%20rev05%20-%20High%20lev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ata\ACCC\Chris%20Discussion\FoRward%20CAPEX%20Rev%2003-pin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ata\ACCC\Forward%20CAPEX\Pro%20Forma%20Rev%2004%20PT%206_10_0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P69258\Local%20Settings\Temporary%20Internet%20Files\OLK5D\Substations%20Budget%2017%20Au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usiness &amp; other details"/>
      <sheetName val="2.1 Expenditure summary"/>
      <sheetName val="2.2 Repex"/>
      <sheetName val="2.3 Augex"/>
      <sheetName val="2.5 Connections"/>
      <sheetName val="2.6 Non-network"/>
      <sheetName val="2.7 Vegetation management"/>
      <sheetName val="2.8 Maintenance"/>
      <sheetName val="2.10 Overheads"/>
      <sheetName val="2.11 Labour"/>
      <sheetName val="2.12 Input tables"/>
      <sheetName val="5.2 Asset Age Profile"/>
      <sheetName val="5.3 MD - Network level"/>
      <sheetName val="5.4 MD &amp; utilisation-Spatial"/>
      <sheetName val="Unlocked worksheet"/>
    </sheetNames>
    <sheetDataSet>
      <sheetData sheetId="0" refreshError="1">
        <row r="1">
          <cell r="C1" t="str">
            <v xml:space="preserve">REGULATORY REPORTING STATEMENT
</v>
          </cell>
        </row>
      </sheetData>
      <sheetData sheetId="1" refreshError="1">
        <row r="14">
          <cell r="D14" t="str">
            <v>Australian Transmission Co.</v>
          </cell>
        </row>
        <row r="18">
          <cell r="L18" t="str">
            <v>CA</v>
          </cell>
          <cell r="M18" t="str">
            <v>CATEGORY ANALYSIS</v>
          </cell>
          <cell r="P18" t="str">
            <v>2015</v>
          </cell>
        </row>
        <row r="19">
          <cell r="L19" t="str">
            <v>CAM/Service change Backcast</v>
          </cell>
          <cell r="M19" t="str">
            <v>REGULATORY REPORTING STATEMENT</v>
          </cell>
          <cell r="P19" t="str">
            <v>2016</v>
          </cell>
        </row>
        <row r="20">
          <cell r="L20" t="str">
            <v>CPI</v>
          </cell>
          <cell r="M20" t="str">
            <v>CPI</v>
          </cell>
          <cell r="P20" t="str">
            <v>2016</v>
          </cell>
        </row>
        <row r="21">
          <cell r="L21" t="str">
            <v>EB</v>
          </cell>
          <cell r="M21" t="str">
            <v>ECONOMIC BENCHMARKING</v>
          </cell>
          <cell r="P21" t="str">
            <v>2015</v>
          </cell>
        </row>
        <row r="22">
          <cell r="L22" t="str">
            <v>PTRM</v>
          </cell>
          <cell r="M22" t="str">
            <v>POST TAX REVENUE MODEL</v>
          </cell>
          <cell r="P22" t="str">
            <v>2021</v>
          </cell>
        </row>
        <row r="23">
          <cell r="L23" t="str">
            <v>Reset</v>
          </cell>
          <cell r="M23" t="str">
            <v>REGULATORY REPORTING STATEMENT</v>
          </cell>
          <cell r="P23" t="str">
            <v>2016</v>
          </cell>
        </row>
        <row r="24">
          <cell r="L24" t="str">
            <v>RFM</v>
          </cell>
          <cell r="M24" t="str">
            <v>ROLL FORWARD MODEL</v>
          </cell>
          <cell r="P24" t="str">
            <v>2016</v>
          </cell>
        </row>
        <row r="25">
          <cell r="L25" t="str">
            <v>WACC</v>
          </cell>
          <cell r="M25" t="str">
            <v>WEIGHTED AVERAGE COST OF CAPITAL</v>
          </cell>
          <cell r="P25" t="str">
            <v>2016</v>
          </cell>
        </row>
        <row r="29">
          <cell r="L29" t="str">
            <v>ActewAGL Distribution</v>
          </cell>
          <cell r="M29">
            <v>76670568688</v>
          </cell>
          <cell r="N29" t="str">
            <v>ACT</v>
          </cell>
          <cell r="O29" t="str">
            <v>Electricity</v>
          </cell>
          <cell r="P29" t="str">
            <v>Distribution</v>
          </cell>
          <cell r="Q29" t="str">
            <v>Revenue cap</v>
          </cell>
          <cell r="R29">
            <v>5</v>
          </cell>
          <cell r="S29">
            <v>6</v>
          </cell>
          <cell r="T29" t="str">
            <v>ACT</v>
          </cell>
        </row>
        <row r="30">
          <cell r="L30" t="str">
            <v>ActewAGL Distribution (Tx Assets)</v>
          </cell>
          <cell r="M30">
            <v>76670568688</v>
          </cell>
          <cell r="N30" t="str">
            <v>ACT</v>
          </cell>
          <cell r="O30" t="str">
            <v>Electricity</v>
          </cell>
          <cell r="P30" t="str">
            <v>Distribution</v>
          </cell>
          <cell r="Q30" t="str">
            <v>Revenue cap</v>
          </cell>
          <cell r="R30">
            <v>5</v>
          </cell>
          <cell r="S30">
            <v>5</v>
          </cell>
          <cell r="T30" t="str">
            <v>ACT</v>
          </cell>
        </row>
        <row r="31">
          <cell r="L31" t="str">
            <v>AGN</v>
          </cell>
          <cell r="M31">
            <v>78551685</v>
          </cell>
          <cell r="N31" t="str">
            <v>SA</v>
          </cell>
          <cell r="O31" t="str">
            <v>Gas</v>
          </cell>
          <cell r="P31" t="str">
            <v>Distribution</v>
          </cell>
          <cell r="Q31" t="str">
            <v>Revenue cap</v>
          </cell>
          <cell r="R31">
            <v>5</v>
          </cell>
          <cell r="S31">
            <v>5</v>
          </cell>
          <cell r="T31" t="str">
            <v>SA</v>
          </cell>
        </row>
        <row r="32">
          <cell r="L32" t="str">
            <v>Ausgrid</v>
          </cell>
          <cell r="M32">
            <v>67505337385</v>
          </cell>
          <cell r="N32" t="str">
            <v>NSW</v>
          </cell>
          <cell r="O32" t="str">
            <v>Electricity</v>
          </cell>
          <cell r="P32" t="str">
            <v>Distribution</v>
          </cell>
          <cell r="Q32" t="str">
            <v>Revenue cap</v>
          </cell>
          <cell r="R32">
            <v>5</v>
          </cell>
          <cell r="S32">
            <v>5</v>
          </cell>
          <cell r="T32" t="str">
            <v>NSW</v>
          </cell>
        </row>
        <row r="33">
          <cell r="L33" t="str">
            <v>Ausgrid (Tx Assets)</v>
          </cell>
          <cell r="M33">
            <v>67505337385</v>
          </cell>
          <cell r="N33" t="str">
            <v>NSW</v>
          </cell>
          <cell r="O33" t="str">
            <v>Electricity</v>
          </cell>
          <cell r="P33" t="str">
            <v>Distribution</v>
          </cell>
          <cell r="Q33" t="str">
            <v>Revenue cap</v>
          </cell>
          <cell r="R33">
            <v>5</v>
          </cell>
          <cell r="S33">
            <v>5</v>
          </cell>
          <cell r="T33" t="str">
            <v>NSW</v>
          </cell>
        </row>
        <row r="34">
          <cell r="L34" t="str">
            <v>AusNet (D)</v>
          </cell>
          <cell r="M34">
            <v>91064651118</v>
          </cell>
          <cell r="N34" t="str">
            <v>Vic</v>
          </cell>
          <cell r="O34" t="str">
            <v>Electricity</v>
          </cell>
          <cell r="P34" t="str">
            <v>Distribution</v>
          </cell>
          <cell r="Q34" t="str">
            <v>Revenue cap</v>
          </cell>
          <cell r="R34">
            <v>5</v>
          </cell>
          <cell r="S34">
            <v>5</v>
          </cell>
          <cell r="T34" t="str">
            <v>Vic</v>
          </cell>
        </row>
        <row r="35">
          <cell r="D35" t="str">
            <v>2016-17</v>
          </cell>
          <cell r="E35" t="str">
            <v>2017-18</v>
          </cell>
          <cell r="F35" t="str">
            <v>2018-19</v>
          </cell>
          <cell r="G35" t="str">
            <v>2019-20</v>
          </cell>
          <cell r="H35" t="str">
            <v>2020-21</v>
          </cell>
          <cell r="L35" t="str">
            <v>AusNet (T)</v>
          </cell>
          <cell r="M35">
            <v>78079798173</v>
          </cell>
          <cell r="N35" t="str">
            <v>Vic</v>
          </cell>
          <cell r="O35" t="str">
            <v>Electricity</v>
          </cell>
          <cell r="P35" t="str">
            <v>Transmission</v>
          </cell>
          <cell r="Q35" t="str">
            <v>Revenue cap</v>
          </cell>
          <cell r="R35">
            <v>5</v>
          </cell>
          <cell r="S35">
            <v>5</v>
          </cell>
          <cell r="T35" t="str">
            <v>Vic</v>
          </cell>
        </row>
        <row r="36">
          <cell r="L36" t="str">
            <v>Australian Distribution Co.</v>
          </cell>
          <cell r="M36">
            <v>11222333444</v>
          </cell>
          <cell r="N36" t="str">
            <v>-</v>
          </cell>
          <cell r="O36" t="str">
            <v>Electricity</v>
          </cell>
          <cell r="P36" t="str">
            <v>Distribution</v>
          </cell>
          <cell r="Q36" t="str">
            <v>Revenue cap</v>
          </cell>
          <cell r="R36">
            <v>5</v>
          </cell>
          <cell r="S36">
            <v>5</v>
          </cell>
          <cell r="T36" t="str">
            <v>-</v>
          </cell>
        </row>
        <row r="37">
          <cell r="L37" t="str">
            <v>Australian Transmission Co.</v>
          </cell>
          <cell r="M37">
            <v>11222333444</v>
          </cell>
          <cell r="N37" t="str">
            <v>-</v>
          </cell>
          <cell r="O37" t="str">
            <v>Electricity</v>
          </cell>
          <cell r="P37" t="str">
            <v>Transmission</v>
          </cell>
          <cell r="Q37" t="str">
            <v>Revenue cap</v>
          </cell>
          <cell r="R37">
            <v>5</v>
          </cell>
          <cell r="S37">
            <v>5</v>
          </cell>
          <cell r="T37" t="str">
            <v>-</v>
          </cell>
        </row>
        <row r="38">
          <cell r="D38" t="str">
            <v>2011-12</v>
          </cell>
          <cell r="E38" t="str">
            <v>2012-13</v>
          </cell>
          <cell r="F38" t="str">
            <v>2013-14</v>
          </cell>
          <cell r="G38" t="str">
            <v>2014-15</v>
          </cell>
          <cell r="H38" t="str">
            <v>2015-16</v>
          </cell>
          <cell r="L38" t="str">
            <v>CitiPower</v>
          </cell>
          <cell r="M38">
            <v>76064651056</v>
          </cell>
          <cell r="N38" t="str">
            <v>Vic</v>
          </cell>
          <cell r="O38" t="str">
            <v>Electricity</v>
          </cell>
          <cell r="P38" t="str">
            <v>Distribution</v>
          </cell>
          <cell r="Q38" t="str">
            <v>Revenue cap</v>
          </cell>
          <cell r="R38">
            <v>5</v>
          </cell>
          <cell r="S38">
            <v>5</v>
          </cell>
          <cell r="T38" t="str">
            <v>Vic</v>
          </cell>
        </row>
        <row r="39">
          <cell r="L39" t="str">
            <v>Directlink</v>
          </cell>
          <cell r="M39">
            <v>16779340889</v>
          </cell>
          <cell r="N39" t="str">
            <v>NSW</v>
          </cell>
          <cell r="O39" t="str">
            <v>Electricity</v>
          </cell>
          <cell r="P39" t="str">
            <v>Transmission</v>
          </cell>
          <cell r="Q39" t="str">
            <v>Revenue cap</v>
          </cell>
          <cell r="R39">
            <v>10</v>
          </cell>
          <cell r="S39">
            <v>5</v>
          </cell>
          <cell r="T39" t="str">
            <v>Qld</v>
          </cell>
        </row>
        <row r="40">
          <cell r="L40" t="str">
            <v>ElectraNet</v>
          </cell>
          <cell r="M40">
            <v>41094482416</v>
          </cell>
          <cell r="N40" t="str">
            <v>SA</v>
          </cell>
          <cell r="O40" t="str">
            <v>Electricity</v>
          </cell>
          <cell r="P40" t="str">
            <v>Transmission</v>
          </cell>
          <cell r="Q40" t="str">
            <v>Revenue cap</v>
          </cell>
          <cell r="R40">
            <v>5</v>
          </cell>
          <cell r="S40">
            <v>5</v>
          </cell>
          <cell r="T40" t="str">
            <v>SA</v>
          </cell>
        </row>
        <row r="41">
          <cell r="E41" t="str">
            <v>2007-08</v>
          </cell>
          <cell r="F41" t="str">
            <v>2008-09</v>
          </cell>
          <cell r="G41" t="str">
            <v>2009-10</v>
          </cell>
          <cell r="H41" t="str">
            <v>2010-11</v>
          </cell>
          <cell r="L41" t="str">
            <v>Endeavour Energy</v>
          </cell>
          <cell r="M41">
            <v>59253130878</v>
          </cell>
          <cell r="N41" t="str">
            <v>NSW</v>
          </cell>
          <cell r="O41" t="str">
            <v>Electricity</v>
          </cell>
          <cell r="P41" t="str">
            <v>Distribution</v>
          </cell>
          <cell r="Q41" t="str">
            <v>Revenue cap</v>
          </cell>
          <cell r="R41">
            <v>5</v>
          </cell>
          <cell r="S41">
            <v>5</v>
          </cell>
          <cell r="T41" t="str">
            <v>NSW</v>
          </cell>
        </row>
        <row r="42">
          <cell r="L42" t="str">
            <v>Energex</v>
          </cell>
          <cell r="M42">
            <v>40078849055</v>
          </cell>
          <cell r="N42" t="str">
            <v>Qld</v>
          </cell>
          <cell r="O42" t="str">
            <v>Electricity</v>
          </cell>
          <cell r="P42" t="str">
            <v>Distribution</v>
          </cell>
          <cell r="Q42" t="str">
            <v>Revenue cap</v>
          </cell>
          <cell r="R42">
            <v>5</v>
          </cell>
          <cell r="S42">
            <v>5</v>
          </cell>
          <cell r="T42" t="str">
            <v>Qld</v>
          </cell>
        </row>
        <row r="43">
          <cell r="L43" t="str">
            <v>Ergon Energy</v>
          </cell>
          <cell r="M43">
            <v>50087646062</v>
          </cell>
          <cell r="N43" t="str">
            <v>Qld</v>
          </cell>
          <cell r="O43" t="str">
            <v>Electricity</v>
          </cell>
          <cell r="P43" t="str">
            <v>Distribution</v>
          </cell>
          <cell r="Q43" t="str">
            <v>Revenue cap</v>
          </cell>
          <cell r="R43">
            <v>5</v>
          </cell>
          <cell r="S43">
            <v>5</v>
          </cell>
          <cell r="T43" t="str">
            <v>Qld</v>
          </cell>
        </row>
        <row r="44">
          <cell r="L44" t="str">
            <v>Essential Energy</v>
          </cell>
          <cell r="M44">
            <v>37428185226</v>
          </cell>
          <cell r="N44" t="str">
            <v>NSW</v>
          </cell>
          <cell r="O44" t="str">
            <v>Electricity</v>
          </cell>
          <cell r="P44" t="str">
            <v>Distribution</v>
          </cell>
          <cell r="Q44" t="str">
            <v>Revenue cap</v>
          </cell>
          <cell r="R44">
            <v>5</v>
          </cell>
          <cell r="S44">
            <v>5</v>
          </cell>
          <cell r="T44" t="str">
            <v>NSW</v>
          </cell>
        </row>
        <row r="45">
          <cell r="D45" t="str">
            <v>2014-15</v>
          </cell>
          <cell r="L45" t="str">
            <v>Jemena Electricity</v>
          </cell>
          <cell r="M45">
            <v>82064651083</v>
          </cell>
          <cell r="N45" t="str">
            <v>Vic</v>
          </cell>
          <cell r="O45" t="str">
            <v>Electricity</v>
          </cell>
          <cell r="P45" t="str">
            <v>Distribution</v>
          </cell>
          <cell r="Q45" t="str">
            <v>Revenue cap</v>
          </cell>
          <cell r="R45">
            <v>5</v>
          </cell>
          <cell r="S45">
            <v>5</v>
          </cell>
          <cell r="T45" t="str">
            <v>Vic</v>
          </cell>
        </row>
        <row r="46">
          <cell r="L46" t="str">
            <v>Murraylink</v>
          </cell>
          <cell r="M46">
            <v>79181207909</v>
          </cell>
          <cell r="N46" t="str">
            <v>SA</v>
          </cell>
          <cell r="O46" t="str">
            <v>Electricity</v>
          </cell>
          <cell r="P46" t="str">
            <v>Transmission</v>
          </cell>
          <cell r="Q46" t="str">
            <v>Revenue cap</v>
          </cell>
          <cell r="R46">
            <v>5</v>
          </cell>
          <cell r="S46">
            <v>5</v>
          </cell>
          <cell r="T46" t="str">
            <v>SA</v>
          </cell>
        </row>
        <row r="47">
          <cell r="L47" t="str">
            <v>Powercor Australia</v>
          </cell>
          <cell r="M47">
            <v>89064651109</v>
          </cell>
          <cell r="N47" t="str">
            <v>Vic</v>
          </cell>
          <cell r="O47" t="str">
            <v>Electricity</v>
          </cell>
          <cell r="P47" t="str">
            <v>Distribution</v>
          </cell>
          <cell r="Q47" t="str">
            <v>Revenue cap</v>
          </cell>
          <cell r="R47">
            <v>5</v>
          </cell>
          <cell r="S47">
            <v>5</v>
          </cell>
          <cell r="T47" t="str">
            <v>Vic</v>
          </cell>
        </row>
        <row r="48">
          <cell r="L48" t="str">
            <v>Powerlink</v>
          </cell>
          <cell r="M48">
            <v>82078849233</v>
          </cell>
          <cell r="N48" t="str">
            <v>Qld</v>
          </cell>
          <cell r="O48" t="str">
            <v>Electricity</v>
          </cell>
          <cell r="P48" t="str">
            <v>Transmission</v>
          </cell>
          <cell r="Q48" t="str">
            <v>Revenue cap</v>
          </cell>
          <cell r="R48">
            <v>5</v>
          </cell>
          <cell r="S48">
            <v>5</v>
          </cell>
          <cell r="T48" t="str">
            <v>Qld</v>
          </cell>
        </row>
        <row r="49">
          <cell r="L49" t="str">
            <v>Qld,SA &amp;ACT Gas Reset</v>
          </cell>
          <cell r="M49">
            <v>22222222222</v>
          </cell>
          <cell r="N49" t="str">
            <v>-</v>
          </cell>
          <cell r="O49" t="str">
            <v>Gas</v>
          </cell>
          <cell r="P49" t="str">
            <v>Distribution</v>
          </cell>
          <cell r="Q49" t="str">
            <v>?</v>
          </cell>
          <cell r="R49">
            <v>5</v>
          </cell>
          <cell r="S49">
            <v>5</v>
          </cell>
          <cell r="T49" t="str">
            <v>-</v>
          </cell>
        </row>
        <row r="50">
          <cell r="L50" t="str">
            <v>SA Power Networks</v>
          </cell>
          <cell r="M50">
            <v>13332330749</v>
          </cell>
          <cell r="N50" t="str">
            <v>SA</v>
          </cell>
          <cell r="O50" t="str">
            <v>Electricity</v>
          </cell>
          <cell r="P50" t="str">
            <v>Distribution</v>
          </cell>
          <cell r="Q50" t="str">
            <v>Revenue cap</v>
          </cell>
          <cell r="R50">
            <v>5</v>
          </cell>
          <cell r="S50">
            <v>5</v>
          </cell>
          <cell r="T50" t="str">
            <v>SA</v>
          </cell>
        </row>
        <row r="51">
          <cell r="L51" t="str">
            <v>TasNetworks (D)</v>
          </cell>
          <cell r="M51">
            <v>24167357299</v>
          </cell>
          <cell r="N51" t="str">
            <v>Tas</v>
          </cell>
          <cell r="O51" t="str">
            <v>Electricity</v>
          </cell>
          <cell r="P51" t="str">
            <v>Distribution</v>
          </cell>
          <cell r="Q51" t="str">
            <v>Revenue cap</v>
          </cell>
          <cell r="R51">
            <v>5</v>
          </cell>
          <cell r="S51">
            <v>5</v>
          </cell>
          <cell r="T51" t="str">
            <v>Tas</v>
          </cell>
        </row>
        <row r="52">
          <cell r="L52" t="str">
            <v>TasNetworks (T)</v>
          </cell>
          <cell r="M52">
            <v>24167357299</v>
          </cell>
          <cell r="N52" t="str">
            <v>Tas</v>
          </cell>
          <cell r="O52" t="str">
            <v>Electricity</v>
          </cell>
          <cell r="P52" t="str">
            <v>Transmission</v>
          </cell>
          <cell r="Q52" t="str">
            <v>Revenue cap</v>
          </cell>
          <cell r="R52">
            <v>5</v>
          </cell>
          <cell r="S52">
            <v>5</v>
          </cell>
          <cell r="T52" t="str">
            <v>Tas</v>
          </cell>
        </row>
        <row r="53">
          <cell r="D53" t="str">
            <v>2015</v>
          </cell>
          <cell r="L53" t="str">
            <v>TransGrid</v>
          </cell>
          <cell r="M53">
            <v>19622755774</v>
          </cell>
          <cell r="N53" t="str">
            <v>NSW</v>
          </cell>
          <cell r="O53" t="str">
            <v>Electricity</v>
          </cell>
          <cell r="P53" t="str">
            <v>Transmission</v>
          </cell>
          <cell r="Q53" t="str">
            <v>Revenue cap</v>
          </cell>
          <cell r="R53">
            <v>5</v>
          </cell>
          <cell r="S53">
            <v>5</v>
          </cell>
          <cell r="T53" t="str">
            <v>NSW</v>
          </cell>
        </row>
        <row r="54">
          <cell r="D54" t="str">
            <v>Financial</v>
          </cell>
          <cell r="L54" t="str">
            <v>United Energy</v>
          </cell>
          <cell r="M54">
            <v>70064651029</v>
          </cell>
          <cell r="N54" t="str">
            <v>Vic</v>
          </cell>
          <cell r="O54" t="str">
            <v>Electricity</v>
          </cell>
          <cell r="P54" t="str">
            <v>Distribution</v>
          </cell>
          <cell r="Q54" t="str">
            <v>Revenue cap</v>
          </cell>
          <cell r="R54">
            <v>5</v>
          </cell>
          <cell r="S54">
            <v>5</v>
          </cell>
          <cell r="T54" t="str">
            <v>Vic</v>
          </cell>
        </row>
        <row r="55">
          <cell r="D55" t="str">
            <v>CA</v>
          </cell>
          <cell r="L55" t="str">
            <v>Victorian DNSP Backcasting</v>
          </cell>
          <cell r="M55">
            <v>33333333666</v>
          </cell>
          <cell r="N55" t="str">
            <v>Vic</v>
          </cell>
          <cell r="O55" t="str">
            <v>Electricity</v>
          </cell>
          <cell r="P55" t="str">
            <v>Distribution</v>
          </cell>
          <cell r="Q55" t="str">
            <v>?</v>
          </cell>
          <cell r="R55">
            <v>5</v>
          </cell>
          <cell r="S55">
            <v>5</v>
          </cell>
          <cell r="T55" t="str">
            <v>Vic</v>
          </cell>
        </row>
        <row r="56">
          <cell r="L56" t="str">
            <v xml:space="preserve">Victorian DNSP Reset </v>
          </cell>
          <cell r="M56">
            <v>33333333333</v>
          </cell>
          <cell r="N56" t="str">
            <v>Vic</v>
          </cell>
          <cell r="O56" t="str">
            <v>Electricity</v>
          </cell>
          <cell r="P56" t="str">
            <v>Distribution</v>
          </cell>
          <cell r="Q56" t="str">
            <v>?</v>
          </cell>
          <cell r="R56">
            <v>5</v>
          </cell>
          <cell r="S56">
            <v>5</v>
          </cell>
          <cell r="T56" t="str">
            <v>Vic</v>
          </cell>
        </row>
        <row r="57">
          <cell r="D57" t="str">
            <v>Consolidated</v>
          </cell>
        </row>
        <row r="62">
          <cell r="L62" t="str">
            <v>After appeal</v>
          </cell>
        </row>
        <row r="63">
          <cell r="L63" t="str">
            <v>Draft decision</v>
          </cell>
        </row>
        <row r="64">
          <cell r="L64" t="str">
            <v>Final decision</v>
          </cell>
        </row>
        <row r="65">
          <cell r="L65" t="str">
            <v>Pass through decision</v>
          </cell>
        </row>
        <row r="66">
          <cell r="L66" t="str">
            <v>PTRM annual update</v>
          </cell>
        </row>
        <row r="67">
          <cell r="L67" t="str">
            <v>PTRM interim update 1</v>
          </cell>
        </row>
        <row r="68">
          <cell r="L68" t="str">
            <v>PTRM interim update 2</v>
          </cell>
        </row>
        <row r="69">
          <cell r="L69" t="str">
            <v>PTRM interim update 3</v>
          </cell>
        </row>
        <row r="70">
          <cell r="L70" t="str">
            <v>PTRM interim update 4</v>
          </cell>
        </row>
        <row r="71">
          <cell r="L71" t="str">
            <v>Regulatory proposal</v>
          </cell>
        </row>
        <row r="72">
          <cell r="L72" t="str">
            <v>Reporting</v>
          </cell>
        </row>
        <row r="73">
          <cell r="L73" t="str">
            <v>Revised regulatory proposal</v>
          </cell>
        </row>
        <row r="74">
          <cell r="L74" t="str">
            <v>RFM annual update</v>
          </cell>
        </row>
        <row r="75">
          <cell r="L75" t="str">
            <v>WACC annual update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2.1 Expenditure summary"/>
      <sheetName val="2.2 Repex"/>
      <sheetName val="2.3 Augex"/>
      <sheetName val="2.5 Connections"/>
      <sheetName val="2.6 Non-network"/>
      <sheetName val="2.7 Vegetation management"/>
      <sheetName val="2.8 Maintenance"/>
      <sheetName val="2.10 Overheads"/>
      <sheetName val="2.11 Labour"/>
      <sheetName val="2.12 Input tables"/>
      <sheetName val="5.2 Asset Age Profile"/>
      <sheetName val="5.3 MD - Network level"/>
      <sheetName val="5.4 MD &amp; utilisation-Spatial"/>
      <sheetName val="Amendments"/>
      <sheetName val="Unlocked worksheet"/>
      <sheetName val="MASTER - TNSP - CA - template 2"/>
    </sheetNames>
    <sheetDataSet>
      <sheetData sheetId="0">
        <row r="8">
          <cell r="B8" t="str">
            <v>ActewAGL Distribution</v>
          </cell>
          <cell r="C8" t="str">
            <v>ActewAGL Distribution</v>
          </cell>
          <cell r="I8" t="str">
            <v>Financial</v>
          </cell>
          <cell r="J8" t="str">
            <v>June</v>
          </cell>
          <cell r="M8">
            <v>5</v>
          </cell>
          <cell r="N8" t="str">
            <v>2014-19 Distribution Determination</v>
          </cell>
          <cell r="P8" t="str">
            <v>40 Bunda Street</v>
          </cell>
          <cell r="R8" t="str">
            <v>CANBERRA</v>
          </cell>
          <cell r="T8" t="str">
            <v>2600</v>
          </cell>
          <cell r="U8" t="str">
            <v>GPO BOX 366</v>
          </cell>
          <cell r="W8" t="str">
            <v>CANBERRA</v>
          </cell>
          <cell r="X8" t="str">
            <v>ACT</v>
          </cell>
          <cell r="Y8">
            <v>2601</v>
          </cell>
          <cell r="Z8" t="str">
            <v>Robert Walker</v>
          </cell>
          <cell r="AA8" t="str">
            <v>02 6248 3847</v>
          </cell>
          <cell r="AB8" t="str">
            <v>robert.walker@actewagle.com.au</v>
          </cell>
        </row>
        <row r="9">
          <cell r="C9" t="str">
            <v>ActewAGL Distribution (Tx Assets)</v>
          </cell>
          <cell r="I9" t="str">
            <v>Financial</v>
          </cell>
          <cell r="J9" t="str">
            <v>June</v>
          </cell>
          <cell r="M9">
            <v>5</v>
          </cell>
          <cell r="N9" t="str">
            <v>distribution determination</v>
          </cell>
          <cell r="P9" t="str">
            <v>40 Bunda Street</v>
          </cell>
          <cell r="R9" t="str">
            <v>CANBERRA</v>
          </cell>
          <cell r="T9" t="str">
            <v>2600</v>
          </cell>
          <cell r="U9" t="str">
            <v>GPO BOX 366</v>
          </cell>
          <cell r="W9" t="str">
            <v>CANBERRA</v>
          </cell>
          <cell r="X9" t="str">
            <v>ACT</v>
          </cell>
          <cell r="Y9">
            <v>2601</v>
          </cell>
          <cell r="Z9" t="str">
            <v>Robert Walker</v>
          </cell>
          <cell r="AA9" t="str">
            <v>02 6248 3847</v>
          </cell>
          <cell r="AB9" t="str">
            <v>robert.walker@actewagle.com.au</v>
          </cell>
        </row>
        <row r="10">
          <cell r="C10" t="str">
            <v>ActewAGL Gas</v>
          </cell>
          <cell r="I10" t="str">
            <v>Financial</v>
          </cell>
          <cell r="J10" t="str">
            <v>June</v>
          </cell>
          <cell r="M10" t="str">
            <v>x</v>
          </cell>
          <cell r="P10" t="str">
            <v>40 Bunda Street</v>
          </cell>
          <cell r="R10" t="str">
            <v>CANBERRA</v>
          </cell>
          <cell r="T10" t="str">
            <v>2600</v>
          </cell>
          <cell r="U10" t="str">
            <v>GPO BOX 366</v>
          </cell>
          <cell r="W10" t="str">
            <v>CANBERRA</v>
          </cell>
          <cell r="X10" t="str">
            <v>ACT</v>
          </cell>
          <cell r="Y10">
            <v>2601</v>
          </cell>
          <cell r="Z10" t="str">
            <v>Philip Deamer</v>
          </cell>
          <cell r="AA10" t="str">
            <v>02 6248 3438</v>
          </cell>
          <cell r="AB10" t="str">
            <v>GasAAReview@actewagl.com.au</v>
          </cell>
        </row>
        <row r="11">
          <cell r="C11" t="str">
            <v>AGN</v>
          </cell>
          <cell r="I11" t="str">
            <v>Financial</v>
          </cell>
          <cell r="J11" t="str">
            <v>June</v>
          </cell>
          <cell r="M11">
            <v>5</v>
          </cell>
          <cell r="N11" t="str">
            <v>distribution determination</v>
          </cell>
        </row>
        <row r="12">
          <cell r="C12" t="str">
            <v>APT Pipelines (NT) Pty Ltd</v>
          </cell>
          <cell r="I12" t="str">
            <v>Financial</v>
          </cell>
          <cell r="J12" t="str">
            <v>June</v>
          </cell>
          <cell r="M12" t="str">
            <v>x</v>
          </cell>
          <cell r="N12" t="str">
            <v>n/a</v>
          </cell>
          <cell r="P12" t="str">
            <v>Level 19, HSBC Building</v>
          </cell>
          <cell r="Q12" t="str">
            <v>580 George Street</v>
          </cell>
          <cell r="R12" t="str">
            <v>SYDNEY</v>
          </cell>
          <cell r="T12" t="str">
            <v>2000</v>
          </cell>
          <cell r="U12" t="str">
            <v>Level 19, HSBC Building</v>
          </cell>
          <cell r="V12" t="str">
            <v>580 George Street</v>
          </cell>
          <cell r="W12" t="str">
            <v>SYDNEY</v>
          </cell>
          <cell r="X12" t="str">
            <v>NSW</v>
          </cell>
          <cell r="Y12" t="str">
            <v>2000</v>
          </cell>
          <cell r="Z12" t="str">
            <v>Alexandra Curran</v>
          </cell>
          <cell r="AA12" t="str">
            <v>02 9275 0020</v>
          </cell>
          <cell r="AB12" t="str">
            <v>alexandra.curran@apa.com.au</v>
          </cell>
        </row>
        <row r="13">
          <cell r="C13" t="str">
            <v>APA VTS Australia Limited</v>
          </cell>
          <cell r="I13" t="str">
            <v>Calendar</v>
          </cell>
          <cell r="J13" t="str">
            <v>December</v>
          </cell>
          <cell r="M13" t="str">
            <v>x</v>
          </cell>
          <cell r="P13" t="str">
            <v>Level 19, HSBC Building</v>
          </cell>
          <cell r="Q13" t="str">
            <v>580 George Street</v>
          </cell>
          <cell r="R13" t="str">
            <v>SYDNEY</v>
          </cell>
          <cell r="T13" t="str">
            <v>2000</v>
          </cell>
          <cell r="U13" t="str">
            <v>PO Box R41</v>
          </cell>
          <cell r="W13" t="str">
            <v>ROYAL EXCHANGE</v>
          </cell>
          <cell r="X13" t="str">
            <v>NSW</v>
          </cell>
          <cell r="Y13" t="str">
            <v>1225</v>
          </cell>
          <cell r="AA13" t="str">
            <v>02 9693 0000</v>
          </cell>
        </row>
        <row r="14">
          <cell r="C14" t="str">
            <v>Ausgrid</v>
          </cell>
          <cell r="I14" t="str">
            <v>Financial</v>
          </cell>
          <cell r="J14" t="str">
            <v>June</v>
          </cell>
          <cell r="M14">
            <v>5</v>
          </cell>
          <cell r="N14" t="str">
            <v>2014-19 Distribution Determination</v>
          </cell>
          <cell r="P14" t="str">
            <v>570 George St</v>
          </cell>
          <cell r="R14" t="str">
            <v>SYDNEY</v>
          </cell>
          <cell r="T14">
            <v>2000</v>
          </cell>
          <cell r="Z14" t="str">
            <v>John Thomson</v>
          </cell>
          <cell r="AA14" t="str">
            <v>(02) 9269 2312</v>
          </cell>
          <cell r="AB14" t="str">
            <v>john.thomson@ausgrid.com.au</v>
          </cell>
        </row>
        <row r="15">
          <cell r="C15" t="str">
            <v>Ausgrid (Tx Assets)</v>
          </cell>
          <cell r="I15" t="str">
            <v>Financial</v>
          </cell>
          <cell r="J15" t="str">
            <v>June</v>
          </cell>
          <cell r="M15">
            <v>5</v>
          </cell>
          <cell r="N15" t="str">
            <v>distribution determination</v>
          </cell>
        </row>
        <row r="16">
          <cell r="C16" t="str">
            <v>AusNet Services (D)</v>
          </cell>
          <cell r="I16" t="str">
            <v>Calendar</v>
          </cell>
          <cell r="J16" t="str">
            <v>December</v>
          </cell>
          <cell r="M16">
            <v>2</v>
          </cell>
          <cell r="N16" t="str">
            <v>2016-20 Distribution Determination</v>
          </cell>
          <cell r="P16" t="str">
            <v>Level 32</v>
          </cell>
          <cell r="Q16" t="str">
            <v>2 Southbank Boulevard</v>
          </cell>
          <cell r="R16" t="str">
            <v>SOUTHBANK</v>
          </cell>
          <cell r="T16" t="str">
            <v>3006</v>
          </cell>
          <cell r="U16" t="str">
            <v>Locked Bag 14051</v>
          </cell>
          <cell r="W16" t="str">
            <v>MELBOURNE CITY MAIL CENTRE</v>
          </cell>
          <cell r="X16" t="str">
            <v>VIC</v>
          </cell>
          <cell r="Y16">
            <v>8001</v>
          </cell>
          <cell r="Z16" t="str">
            <v>Hannah Williams</v>
          </cell>
          <cell r="AA16" t="str">
            <v>03 9683 4088</v>
          </cell>
          <cell r="AB16" t="str">
            <v>hwilliams@powercor.com.au</v>
          </cell>
        </row>
        <row r="17">
          <cell r="I17" t="str">
            <v>Calendar</v>
          </cell>
          <cell r="J17" t="str">
            <v>December</v>
          </cell>
          <cell r="M17" t="str">
            <v>X</v>
          </cell>
        </row>
        <row r="18">
          <cell r="C18" t="str">
            <v>AusNet (T)</v>
          </cell>
          <cell r="I18" t="str">
            <v>Financial</v>
          </cell>
          <cell r="J18" t="str">
            <v>March</v>
          </cell>
          <cell r="M18">
            <v>2</v>
          </cell>
          <cell r="N18" t="str">
            <v>transmission determination</v>
          </cell>
          <cell r="P18" t="str">
            <v>Level 32</v>
          </cell>
          <cell r="Q18" t="str">
            <v>2 Southbank Boulevard</v>
          </cell>
          <cell r="R18" t="str">
            <v>SOUTHBANK</v>
          </cell>
          <cell r="T18" t="str">
            <v>3006</v>
          </cell>
          <cell r="Z18" t="str">
            <v>Tom Hallam</v>
          </cell>
          <cell r="AA18" t="str">
            <v>03 9695 6617</v>
          </cell>
          <cell r="AB18" t="str">
            <v>Thomas.hallam@SP-Ausnet.com.au</v>
          </cell>
        </row>
        <row r="19">
          <cell r="C19" t="str">
            <v>Australian Distribution Co.</v>
          </cell>
          <cell r="I19" t="str">
            <v>Financial</v>
          </cell>
          <cell r="J19" t="str">
            <v>June</v>
          </cell>
          <cell r="M19">
            <v>2</v>
          </cell>
          <cell r="N19" t="str">
            <v>distribution determination</v>
          </cell>
        </row>
        <row r="20">
          <cell r="C20" t="str">
            <v>Australian Transmission Co.</v>
          </cell>
          <cell r="I20" t="str">
            <v>Financial</v>
          </cell>
          <cell r="J20" t="str">
            <v>June</v>
          </cell>
          <cell r="M20">
            <v>5</v>
          </cell>
          <cell r="N20" t="str">
            <v>transmission determination</v>
          </cell>
        </row>
        <row r="21">
          <cell r="C21" t="str">
            <v>CitiPower</v>
          </cell>
          <cell r="I21" t="str">
            <v>Calendar</v>
          </cell>
          <cell r="J21" t="str">
            <v>December</v>
          </cell>
          <cell r="M21">
            <v>2</v>
          </cell>
          <cell r="N21" t="str">
            <v>2016-20 Distribution Determination</v>
          </cell>
          <cell r="P21" t="str">
            <v>40 Market Street</v>
          </cell>
          <cell r="R21" t="str">
            <v>MELBOURNE</v>
          </cell>
          <cell r="T21" t="str">
            <v>3000</v>
          </cell>
          <cell r="U21" t="str">
            <v>Locked Bag 14090</v>
          </cell>
          <cell r="W21" t="str">
            <v>MELBOURNE</v>
          </cell>
          <cell r="X21" t="str">
            <v>VIC</v>
          </cell>
          <cell r="Y21">
            <v>8001</v>
          </cell>
          <cell r="Z21" t="str">
            <v>Hannah Williams</v>
          </cell>
          <cell r="AA21" t="str">
            <v>03 9683 4088</v>
          </cell>
          <cell r="AB21" t="str">
            <v>hwilliams@powercor.com.au</v>
          </cell>
        </row>
        <row r="22">
          <cell r="C22" t="str">
            <v>Directlink</v>
          </cell>
          <cell r="I22" t="str">
            <v>Financial</v>
          </cell>
          <cell r="J22" t="str">
            <v>June</v>
          </cell>
          <cell r="M22">
            <v>5</v>
          </cell>
          <cell r="N22" t="str">
            <v>transmission determination</v>
          </cell>
        </row>
        <row r="23">
          <cell r="C23" t="str">
            <v>ElectraNet</v>
          </cell>
          <cell r="I23" t="str">
            <v>Financial</v>
          </cell>
          <cell r="J23" t="str">
            <v>June</v>
          </cell>
          <cell r="M23">
            <v>5</v>
          </cell>
          <cell r="N23" t="str">
            <v>transmission determination</v>
          </cell>
          <cell r="P23" t="str">
            <v>52-55 East Terrace</v>
          </cell>
          <cell r="Q23" t="str">
            <v>Rymill Park</v>
          </cell>
          <cell r="R23" t="str">
            <v>ADELAIDE</v>
          </cell>
          <cell r="T23" t="str">
            <v>5000</v>
          </cell>
          <cell r="U23" t="str">
            <v>PO Box 7096</v>
          </cell>
          <cell r="V23" t="str">
            <v>Hutt Street Post Office</v>
          </cell>
          <cell r="W23" t="str">
            <v>ADELAIDE</v>
          </cell>
          <cell r="X23" t="str">
            <v>SA</v>
          </cell>
          <cell r="Z23" t="str">
            <v>Bill Jackson</v>
          </cell>
          <cell r="AA23" t="str">
            <v>08 8404 7969</v>
          </cell>
          <cell r="AB23" t="str">
            <v>jackson.bill@electranet.com.au</v>
          </cell>
        </row>
        <row r="24">
          <cell r="C24" t="str">
            <v>Endeavour Energy</v>
          </cell>
          <cell r="I24" t="str">
            <v>Financial</v>
          </cell>
          <cell r="J24" t="str">
            <v>June</v>
          </cell>
          <cell r="M24">
            <v>5</v>
          </cell>
          <cell r="N24" t="str">
            <v>2014-19 Distribution Determination</v>
          </cell>
          <cell r="P24" t="str">
            <v>51 Huntingwood Drive</v>
          </cell>
          <cell r="R24" t="str">
            <v>HUNTINGWOOD</v>
          </cell>
          <cell r="T24" t="str">
            <v>2148</v>
          </cell>
          <cell r="U24" t="str">
            <v>PO Box 811</v>
          </cell>
          <cell r="W24" t="str">
            <v>SEVEN HILLS</v>
          </cell>
          <cell r="X24" t="str">
            <v>NSW</v>
          </cell>
          <cell r="Z24" t="str">
            <v>Jon Hocking</v>
          </cell>
          <cell r="AA24" t="str">
            <v>02 9853 4386 / 0407 348 156</v>
          </cell>
          <cell r="AB24" t="str">
            <v>Jon.Hocking@Endeavourenergy.com.au</v>
          </cell>
        </row>
        <row r="25">
          <cell r="C25" t="str">
            <v>Energex</v>
          </cell>
          <cell r="I25" t="str">
            <v>Financial</v>
          </cell>
          <cell r="J25" t="str">
            <v>June</v>
          </cell>
          <cell r="M25">
            <v>5</v>
          </cell>
          <cell r="N25" t="str">
            <v>2015-20 Distribution Determination</v>
          </cell>
          <cell r="P25" t="str">
            <v>26 Reddacliff Street</v>
          </cell>
          <cell r="R25" t="str">
            <v>NEWSTEAD</v>
          </cell>
          <cell r="T25" t="str">
            <v>4006</v>
          </cell>
          <cell r="U25" t="str">
            <v>26 Reddacliff Street</v>
          </cell>
          <cell r="W25" t="str">
            <v>NEWSTEAD</v>
          </cell>
          <cell r="X25" t="str">
            <v>QLD</v>
          </cell>
          <cell r="Y25" t="str">
            <v>4006</v>
          </cell>
          <cell r="Z25" t="str">
            <v>Nicola Roscoe</v>
          </cell>
          <cell r="AA25" t="str">
            <v>07 3664 5891</v>
          </cell>
          <cell r="AB25" t="str">
            <v>nicolaroscoe@energex.com.au</v>
          </cell>
        </row>
        <row r="26">
          <cell r="C26" t="str">
            <v>Ergon Energy</v>
          </cell>
          <cell r="I26" t="str">
            <v>Financial</v>
          </cell>
          <cell r="J26" t="str">
            <v>June</v>
          </cell>
          <cell r="M26">
            <v>5</v>
          </cell>
          <cell r="N26" t="str">
            <v>2015-20 Distribution Determination</v>
          </cell>
          <cell r="P26" t="str">
            <v>22 Walker Street</v>
          </cell>
          <cell r="R26" t="str">
            <v>TOWNSVILLE</v>
          </cell>
          <cell r="T26" t="str">
            <v>4810</v>
          </cell>
          <cell r="U26" t="str">
            <v>Po Box 264</v>
          </cell>
          <cell r="W26" t="str">
            <v>FORTITUDE VALLEY</v>
          </cell>
          <cell r="X26" t="str">
            <v>QLD</v>
          </cell>
          <cell r="Y26">
            <v>4006</v>
          </cell>
          <cell r="Z26" t="str">
            <v>Jenny Doyle, Group Manager Regulatory Affairs</v>
          </cell>
          <cell r="AA26" t="str">
            <v>(07) 3851 6416</v>
          </cell>
          <cell r="AB26" t="str">
            <v>jenny.doyle@ergon.com.au</v>
          </cell>
        </row>
        <row r="27">
          <cell r="C27" t="str">
            <v>Australian Gas Networks Limited</v>
          </cell>
          <cell r="I27" t="str">
            <v>Calendar</v>
          </cell>
          <cell r="J27" t="str">
            <v>December</v>
          </cell>
          <cell r="M27" t="str">
            <v>x</v>
          </cell>
          <cell r="P27" t="str">
            <v>Level 10</v>
          </cell>
          <cell r="Q27" t="str">
            <v>81 Flinders Street</v>
          </cell>
          <cell r="R27" t="str">
            <v>ADELAIDE</v>
          </cell>
          <cell r="T27" t="str">
            <v>5000</v>
          </cell>
          <cell r="AA27" t="str">
            <v>08 8227 1500</v>
          </cell>
        </row>
        <row r="28">
          <cell r="C28" t="str">
            <v>Essential Energy</v>
          </cell>
          <cell r="I28" t="str">
            <v>Financial</v>
          </cell>
          <cell r="J28" t="str">
            <v>June</v>
          </cell>
          <cell r="M28">
            <v>5</v>
          </cell>
          <cell r="N28" t="str">
            <v>2014-19 Distribution Determination</v>
          </cell>
          <cell r="P28" t="str">
            <v>8 Buller Street</v>
          </cell>
          <cell r="R28" t="str">
            <v>PORT MACQUARIE</v>
          </cell>
          <cell r="U28" t="str">
            <v>PO Box 5730</v>
          </cell>
          <cell r="W28" t="str">
            <v>PORT MACQUARIE</v>
          </cell>
          <cell r="X28" t="str">
            <v>NSW</v>
          </cell>
          <cell r="Z28" t="str">
            <v>Catherine Waddell</v>
          </cell>
          <cell r="AA28" t="str">
            <v>02 6338 3553</v>
          </cell>
          <cell r="AB28" t="str">
            <v>catherine.waddell@essentialenergy.com.au</v>
          </cell>
        </row>
        <row r="29">
          <cell r="C29" t="str">
            <v>Jemena Electricity</v>
          </cell>
          <cell r="I29" t="str">
            <v>Calendar</v>
          </cell>
          <cell r="J29" t="str">
            <v>December</v>
          </cell>
          <cell r="M29">
            <v>2</v>
          </cell>
          <cell r="N29" t="str">
            <v>2016-20 Distribution Determination</v>
          </cell>
          <cell r="P29" t="str">
            <v>Level 16</v>
          </cell>
          <cell r="Q29" t="str">
            <v>567 Collins Street</v>
          </cell>
          <cell r="R29" t="str">
            <v>MELBOURNE</v>
          </cell>
          <cell r="T29" t="str">
            <v>3000</v>
          </cell>
          <cell r="U29" t="str">
            <v>PO Box 16182</v>
          </cell>
          <cell r="W29" t="str">
            <v>MELBOURNE</v>
          </cell>
          <cell r="X29" t="str">
            <v>VIC</v>
          </cell>
          <cell r="Y29">
            <v>8001</v>
          </cell>
          <cell r="Z29" t="str">
            <v>Robert McMillan</v>
          </cell>
          <cell r="AA29" t="str">
            <v>03 9173 7000</v>
          </cell>
          <cell r="AB29" t="str">
            <v>robert.mcmillan@jemena.com.au</v>
          </cell>
        </row>
        <row r="30">
          <cell r="C30" t="str">
            <v>Multinet Gas (DB No.1) Pty Ltd (ACN 086 026 986), Multinet Gas (DB No.2) Pty Ltd (ACN 086 230 122)</v>
          </cell>
          <cell r="I30" t="str">
            <v>Calendar</v>
          </cell>
          <cell r="J30" t="str">
            <v>December</v>
          </cell>
          <cell r="M30" t="str">
            <v>x</v>
          </cell>
        </row>
        <row r="31">
          <cell r="C31" t="str">
            <v>Murraylink</v>
          </cell>
          <cell r="I31" t="str">
            <v>Financial</v>
          </cell>
          <cell r="J31" t="str">
            <v>June</v>
          </cell>
          <cell r="M31">
            <v>5</v>
          </cell>
          <cell r="N31" t="str">
            <v>transmission determination</v>
          </cell>
        </row>
        <row r="32">
          <cell r="C32" t="str">
            <v>Powercor Australia</v>
          </cell>
          <cell r="I32" t="str">
            <v>Calendar</v>
          </cell>
          <cell r="J32" t="str">
            <v>December</v>
          </cell>
          <cell r="M32">
            <v>2</v>
          </cell>
          <cell r="N32" t="str">
            <v>2016-20 Distribution Determination</v>
          </cell>
          <cell r="P32" t="str">
            <v>40 Market Street</v>
          </cell>
          <cell r="R32" t="str">
            <v>MELBOURNE</v>
          </cell>
          <cell r="T32" t="str">
            <v>3000</v>
          </cell>
          <cell r="U32" t="str">
            <v>Locked bag 14090</v>
          </cell>
          <cell r="W32" t="str">
            <v>MELBOURNE</v>
          </cell>
          <cell r="X32" t="str">
            <v>VIC</v>
          </cell>
          <cell r="Y32">
            <v>8001</v>
          </cell>
          <cell r="Z32" t="str">
            <v>Hannah Williams</v>
          </cell>
          <cell r="AA32" t="str">
            <v>03 9683 4088</v>
          </cell>
          <cell r="AB32" t="str">
            <v>hwilliams@powercor.com.au</v>
          </cell>
        </row>
        <row r="33">
          <cell r="C33" t="str">
            <v>Queensland Electricity Transmission Corporation Limited trading as Powerlink Queensland</v>
          </cell>
          <cell r="I33" t="str">
            <v>Financial</v>
          </cell>
          <cell r="J33" t="str">
            <v>June</v>
          </cell>
          <cell r="M33">
            <v>5</v>
          </cell>
          <cell r="N33" t="str">
            <v>transmission determination</v>
          </cell>
          <cell r="P33" t="str">
            <v>33 Harold St</v>
          </cell>
          <cell r="R33" t="str">
            <v>VIRGINIA</v>
          </cell>
          <cell r="T33" t="str">
            <v>4014</v>
          </cell>
          <cell r="U33" t="str">
            <v>PO Box 1193</v>
          </cell>
          <cell r="W33" t="str">
            <v>VIRGINIA</v>
          </cell>
          <cell r="X33" t="str">
            <v>QLD</v>
          </cell>
          <cell r="Y33">
            <v>4014</v>
          </cell>
          <cell r="Z33" t="str">
            <v>Jennifer Harris</v>
          </cell>
          <cell r="AA33" t="str">
            <v>07 3860 2667</v>
          </cell>
          <cell r="AB33" t="str">
            <v>jharris@powerlink.com.au</v>
          </cell>
        </row>
        <row r="34">
          <cell r="C34" t="str">
            <v>APT Petroleum Pipelines Limited t/a Roma to Brisbane Pipeline</v>
          </cell>
          <cell r="I34" t="str">
            <v>Financial</v>
          </cell>
          <cell r="J34" t="str">
            <v>June</v>
          </cell>
          <cell r="M34" t="str">
            <v>x</v>
          </cell>
          <cell r="N34" t="str">
            <v>n/a</v>
          </cell>
        </row>
        <row r="35">
          <cell r="C35" t="str">
            <v>SA Power Networks</v>
          </cell>
          <cell r="I35" t="str">
            <v>Financial</v>
          </cell>
          <cell r="J35" t="str">
            <v>June</v>
          </cell>
          <cell r="M35">
            <v>5</v>
          </cell>
          <cell r="N35" t="str">
            <v>2015-20 Distribution Determination</v>
          </cell>
          <cell r="P35" t="str">
            <v>1 Anzac Highway</v>
          </cell>
          <cell r="R35" t="str">
            <v>KESWICK</v>
          </cell>
          <cell r="T35" t="str">
            <v>5035</v>
          </cell>
          <cell r="U35" t="str">
            <v>GPO Box 77</v>
          </cell>
          <cell r="W35" t="str">
            <v>ADELAIDE</v>
          </cell>
          <cell r="X35" t="str">
            <v>SA</v>
          </cell>
          <cell r="Z35" t="str">
            <v>Damien O'Connor</v>
          </cell>
          <cell r="AA35" t="str">
            <v>08 8404 5066</v>
          </cell>
          <cell r="AB35" t="str">
            <v>damien.oconnor@sapowernetworks.com.au</v>
          </cell>
        </row>
        <row r="36">
          <cell r="C36" t="str">
            <v>TasNetworks (D)</v>
          </cell>
          <cell r="I36" t="str">
            <v>Financial</v>
          </cell>
          <cell r="J36" t="str">
            <v>June</v>
          </cell>
          <cell r="M36">
            <v>5</v>
          </cell>
          <cell r="N36" t="str">
            <v>distribution determination</v>
          </cell>
          <cell r="P36" t="str">
            <v>21 Kirksway Place</v>
          </cell>
          <cell r="R36" t="str">
            <v>HOBART</v>
          </cell>
          <cell r="T36" t="str">
            <v>7000</v>
          </cell>
          <cell r="U36" t="str">
            <v>GPO Box 191</v>
          </cell>
          <cell r="W36" t="str">
            <v>HOBART</v>
          </cell>
          <cell r="X36" t="str">
            <v>Tas</v>
          </cell>
          <cell r="Z36" t="str">
            <v>Leigh Mayne</v>
          </cell>
          <cell r="AA36" t="str">
            <v>03 6270 3691</v>
          </cell>
          <cell r="AB36" t="str">
            <v>rrp2012@auroraenergy.com.au</v>
          </cell>
        </row>
        <row r="37">
          <cell r="C37" t="str">
            <v>TasNetworks (T)</v>
          </cell>
          <cell r="I37" t="str">
            <v>Financial</v>
          </cell>
          <cell r="J37" t="str">
            <v>March</v>
          </cell>
          <cell r="M37">
            <v>5</v>
          </cell>
          <cell r="N37" t="str">
            <v>transmission determination</v>
          </cell>
          <cell r="P37" t="str">
            <v>1-7 Maria Street</v>
          </cell>
          <cell r="R37" t="str">
            <v>LENAH VALLEY</v>
          </cell>
          <cell r="T37" t="str">
            <v>7008</v>
          </cell>
          <cell r="U37" t="str">
            <v>PO Box 606</v>
          </cell>
          <cell r="W37" t="str">
            <v>MOONAH</v>
          </cell>
          <cell r="X37" t="str">
            <v>Tas</v>
          </cell>
          <cell r="Z37" t="str">
            <v>Heath Dillon</v>
          </cell>
          <cell r="AA37" t="str">
            <v>03 6274 3664</v>
          </cell>
          <cell r="AB37" t="str">
            <v>heath.dillon@transend.com.au</v>
          </cell>
        </row>
        <row r="38">
          <cell r="C38" t="str">
            <v>TransGrid</v>
          </cell>
          <cell r="I38" t="str">
            <v>Financial</v>
          </cell>
          <cell r="J38" t="str">
            <v>June</v>
          </cell>
          <cell r="M38">
            <v>5</v>
          </cell>
          <cell r="N38" t="str">
            <v>transmission determination</v>
          </cell>
          <cell r="P38" t="str">
            <v>180 Thomas Street</v>
          </cell>
          <cell r="R38" t="str">
            <v>HAYMARKET</v>
          </cell>
          <cell r="T38" t="str">
            <v>2000</v>
          </cell>
          <cell r="U38" t="str">
            <v>PO Box A1000</v>
          </cell>
          <cell r="W38" t="str">
            <v>SYDNEY SOUTH</v>
          </cell>
          <cell r="X38" t="str">
            <v>NSW</v>
          </cell>
          <cell r="Z38" t="str">
            <v>Andrew Kingsmill</v>
          </cell>
          <cell r="AA38" t="str">
            <v>02 9284 3149</v>
          </cell>
          <cell r="AB38" t="str">
            <v>andrew.kingsmill@transgrid.com.au</v>
          </cell>
        </row>
        <row r="39">
          <cell r="C39" t="str">
            <v>United Energy</v>
          </cell>
          <cell r="I39" t="str">
            <v>Calendar</v>
          </cell>
          <cell r="J39" t="str">
            <v>December</v>
          </cell>
          <cell r="M39">
            <v>2</v>
          </cell>
          <cell r="N39" t="str">
            <v>2016-20 Distribution Determination</v>
          </cell>
          <cell r="P39" t="str">
            <v>Level 3</v>
          </cell>
          <cell r="Q39" t="str">
            <v>6 Nexus Court</v>
          </cell>
          <cell r="R39" t="str">
            <v>MULGRAVE</v>
          </cell>
          <cell r="T39" t="str">
            <v>3149</v>
          </cell>
          <cell r="U39" t="str">
            <v>PO Box 449</v>
          </cell>
          <cell r="W39" t="str">
            <v>MOUNT WAVERLEY</v>
          </cell>
          <cell r="X39" t="str">
            <v>VIC</v>
          </cell>
          <cell r="Y39">
            <v>3170</v>
          </cell>
          <cell r="Z39" t="str">
            <v>Mathew Abraham</v>
          </cell>
          <cell r="AA39" t="str">
            <v>03 8846 9758</v>
          </cell>
          <cell r="AB39" t="str">
            <v>mathew.abraham@ue.com.au</v>
          </cell>
        </row>
        <row r="40">
          <cell r="C40" t="str">
            <v>Western Power (D)</v>
          </cell>
          <cell r="I40" t="str">
            <v>Financial</v>
          </cell>
          <cell r="J40" t="str">
            <v>June</v>
          </cell>
          <cell r="M40" t="str">
            <v>x</v>
          </cell>
          <cell r="N40" t="str">
            <v>distribution determination</v>
          </cell>
          <cell r="P40" t="str">
            <v>363 Wellington Street</v>
          </cell>
          <cell r="R40" t="str">
            <v>PERTH</v>
          </cell>
          <cell r="T40" t="str">
            <v>6000</v>
          </cell>
          <cell r="U40" t="str">
            <v>GPO Box L921</v>
          </cell>
          <cell r="W40" t="str">
            <v>PERTH</v>
          </cell>
          <cell r="X40" t="str">
            <v>WA</v>
          </cell>
          <cell r="Y40">
            <v>6842</v>
          </cell>
          <cell r="Z40" t="str">
            <v>Judy Hunter</v>
          </cell>
          <cell r="AA40" t="str">
            <v>08 9326 6239</v>
          </cell>
          <cell r="AB40" t="str">
            <v>judy.hunter@westernpower.com.au</v>
          </cell>
        </row>
        <row r="41">
          <cell r="C41" t="str">
            <v>Western Power (T)</v>
          </cell>
          <cell r="I41" t="str">
            <v>Financial</v>
          </cell>
          <cell r="J41" t="str">
            <v>June</v>
          </cell>
          <cell r="M41" t="str">
            <v>x</v>
          </cell>
          <cell r="N41" t="str">
            <v>transmission determination</v>
          </cell>
          <cell r="P41" t="str">
            <v>363 Wellington Street</v>
          </cell>
          <cell r="R41" t="str">
            <v>PERTH</v>
          </cell>
          <cell r="T41" t="str">
            <v>6000</v>
          </cell>
          <cell r="U41" t="str">
            <v>GPO Box L921</v>
          </cell>
          <cell r="W41" t="str">
            <v>PERTH</v>
          </cell>
          <cell r="X41" t="str">
            <v>WA</v>
          </cell>
          <cell r="Y41">
            <v>6842</v>
          </cell>
          <cell r="Z41" t="str">
            <v>Judy Hunter</v>
          </cell>
          <cell r="AA41" t="str">
            <v>08 9326 6239</v>
          </cell>
          <cell r="AB41" t="str">
            <v>judy.hunter@westernpower.com.au</v>
          </cell>
        </row>
        <row r="47">
          <cell r="E47" t="str">
            <v>2016</v>
          </cell>
          <cell r="N47" t="str">
            <v>Demand growth</v>
          </cell>
        </row>
        <row r="48">
          <cell r="E48" t="str">
            <v>2016</v>
          </cell>
          <cell r="N48" t="str">
            <v>Voltage issues</v>
          </cell>
        </row>
        <row r="49">
          <cell r="N49" t="str">
            <v>Reactive power issue</v>
          </cell>
        </row>
        <row r="50">
          <cell r="E50" t="str">
            <v>2016</v>
          </cell>
          <cell r="N50" t="str">
            <v>Fault level issues</v>
          </cell>
        </row>
        <row r="51">
          <cell r="E51" t="str">
            <v>2020</v>
          </cell>
          <cell r="N51" t="str">
            <v>Net market benefit</v>
          </cell>
        </row>
        <row r="52">
          <cell r="E52" t="str">
            <v>2020</v>
          </cell>
          <cell r="N52" t="str">
            <v>Safety</v>
          </cell>
        </row>
        <row r="53">
          <cell r="E53" t="str">
            <v>2016</v>
          </cell>
          <cell r="N53" t="str">
            <v>Environment</v>
          </cell>
        </row>
        <row r="54">
          <cell r="E54" t="str">
            <v>2020</v>
          </cell>
          <cell r="N54" t="str">
            <v>Other</v>
          </cell>
        </row>
        <row r="65">
          <cell r="E65">
            <v>1</v>
          </cell>
          <cell r="F65" t="str">
            <v>dms_FRCP_y1</v>
          </cell>
          <cell r="G65">
            <v>1</v>
          </cell>
          <cell r="H65" t="str">
            <v>CRCP_y1</v>
          </cell>
          <cell r="I65" t="str">
            <v>2015-16</v>
          </cell>
          <cell r="K65" t="str">
            <v>2014-15</v>
          </cell>
          <cell r="M65">
            <v>1</v>
          </cell>
        </row>
        <row r="66">
          <cell r="E66">
            <v>2</v>
          </cell>
          <cell r="F66" t="str">
            <v>dms_FRCP_y2</v>
          </cell>
          <cell r="G66">
            <v>2</v>
          </cell>
          <cell r="H66" t="str">
            <v>CRCP_y2</v>
          </cell>
          <cell r="I66" t="str">
            <v>2016-17</v>
          </cell>
          <cell r="K66" t="str">
            <v>2013-14</v>
          </cell>
          <cell r="M66">
            <v>2</v>
          </cell>
        </row>
        <row r="67">
          <cell r="E67">
            <v>3</v>
          </cell>
          <cell r="F67" t="str">
            <v>dms_FRCP_y3</v>
          </cell>
          <cell r="G67">
            <v>3</v>
          </cell>
          <cell r="H67" t="str">
            <v>CRCP_y3</v>
          </cell>
          <cell r="I67" t="str">
            <v>2017-18</v>
          </cell>
          <cell r="K67" t="str">
            <v>2012-13</v>
          </cell>
          <cell r="M67">
            <v>3</v>
          </cell>
        </row>
        <row r="68">
          <cell r="E68">
            <v>4</v>
          </cell>
          <cell r="F68" t="str">
            <v>dms_FRCP_y4</v>
          </cell>
          <cell r="G68">
            <v>4</v>
          </cell>
          <cell r="H68" t="str">
            <v>CRCP_y4</v>
          </cell>
          <cell r="I68" t="str">
            <v>2018-19</v>
          </cell>
          <cell r="K68" t="str">
            <v>2011-12</v>
          </cell>
          <cell r="M68">
            <v>4</v>
          </cell>
        </row>
        <row r="69">
          <cell r="E69">
            <v>5</v>
          </cell>
          <cell r="F69" t="str">
            <v>dms_FRCP_y5</v>
          </cell>
          <cell r="G69">
            <v>5</v>
          </cell>
          <cell r="H69" t="str">
            <v>CRCP_y5</v>
          </cell>
          <cell r="I69" t="str">
            <v>2019-20</v>
          </cell>
          <cell r="K69" t="str">
            <v>2010-11</v>
          </cell>
          <cell r="M69">
            <v>5</v>
          </cell>
        </row>
        <row r="70">
          <cell r="E70">
            <v>6</v>
          </cell>
          <cell r="F70" t="str">
            <v>dms_FRCP_y6</v>
          </cell>
          <cell r="G70">
            <v>6</v>
          </cell>
          <cell r="H70" t="str">
            <v>CRCP_y6</v>
          </cell>
          <cell r="I70" t="str">
            <v>2020-21</v>
          </cell>
          <cell r="K70" t="str">
            <v>2009-10</v>
          </cell>
          <cell r="M70">
            <v>6</v>
          </cell>
        </row>
        <row r="71">
          <cell r="E71">
            <v>7</v>
          </cell>
          <cell r="F71" t="str">
            <v>dms_FRCP_y7</v>
          </cell>
          <cell r="G71">
            <v>7</v>
          </cell>
          <cell r="H71" t="str">
            <v>CRCP_y7</v>
          </cell>
          <cell r="I71" t="str">
            <v>2021-22</v>
          </cell>
          <cell r="K71" t="str">
            <v>2008-09</v>
          </cell>
          <cell r="M71">
            <v>7</v>
          </cell>
        </row>
        <row r="72">
          <cell r="E72">
            <v>8</v>
          </cell>
          <cell r="F72" t="str">
            <v>dms_FRCP_y8</v>
          </cell>
          <cell r="G72">
            <v>8</v>
          </cell>
          <cell r="H72" t="str">
            <v>CRCP_y8</v>
          </cell>
          <cell r="I72" t="str">
            <v>2022-23</v>
          </cell>
          <cell r="K72" t="str">
            <v>2007-08</v>
          </cell>
          <cell r="M72">
            <v>8</v>
          </cell>
        </row>
        <row r="73">
          <cell r="E73">
            <v>9</v>
          </cell>
          <cell r="F73" t="str">
            <v>dms_FRCP_y9</v>
          </cell>
          <cell r="G73">
            <v>9</v>
          </cell>
          <cell r="H73" t="str">
            <v>CRCP_y9</v>
          </cell>
          <cell r="I73" t="str">
            <v>2023-24</v>
          </cell>
          <cell r="K73" t="str">
            <v>2006-07</v>
          </cell>
          <cell r="M73">
            <v>9</v>
          </cell>
        </row>
        <row r="74">
          <cell r="E74">
            <v>10</v>
          </cell>
          <cell r="F74" t="str">
            <v>dms_FRCP_y10</v>
          </cell>
          <cell r="G74">
            <v>10</v>
          </cell>
          <cell r="H74" t="str">
            <v>CRCP_y10</v>
          </cell>
          <cell r="I74" t="str">
            <v>2024-25</v>
          </cell>
          <cell r="K74" t="str">
            <v>2005-06</v>
          </cell>
          <cell r="M74">
            <v>10</v>
          </cell>
        </row>
        <row r="75">
          <cell r="E75">
            <v>11</v>
          </cell>
          <cell r="F75" t="str">
            <v>dms_FRCP_y11</v>
          </cell>
          <cell r="G75">
            <v>11</v>
          </cell>
          <cell r="H75" t="str">
            <v>CRCP_y11</v>
          </cell>
          <cell r="I75" t="str">
            <v>2025-26</v>
          </cell>
          <cell r="K75" t="str">
            <v>2004-05</v>
          </cell>
          <cell r="M75">
            <v>11</v>
          </cell>
        </row>
        <row r="76">
          <cell r="E76">
            <v>12</v>
          </cell>
          <cell r="F76" t="str">
            <v>dms_FRCP_y12</v>
          </cell>
          <cell r="G76">
            <v>12</v>
          </cell>
          <cell r="H76" t="str">
            <v>CRCP_y12</v>
          </cell>
          <cell r="I76" t="str">
            <v>2026-27</v>
          </cell>
          <cell r="K76" t="str">
            <v>2003-04</v>
          </cell>
          <cell r="M76">
            <v>12</v>
          </cell>
        </row>
        <row r="77">
          <cell r="E77">
            <v>13</v>
          </cell>
          <cell r="F77" t="str">
            <v>dms_FRCP_y13</v>
          </cell>
          <cell r="G77">
            <v>13</v>
          </cell>
          <cell r="H77" t="str">
            <v>CRCP_y13</v>
          </cell>
          <cell r="I77" t="str">
            <v>2027-28</v>
          </cell>
          <cell r="K77" t="str">
            <v>2002-03</v>
          </cell>
          <cell r="M77">
            <v>13</v>
          </cell>
        </row>
        <row r="78">
          <cell r="E78">
            <v>14</v>
          </cell>
          <cell r="F78" t="str">
            <v>dms_FRCP_y14</v>
          </cell>
          <cell r="G78">
            <v>14</v>
          </cell>
          <cell r="H78" t="str">
            <v>CRCP_y14</v>
          </cell>
          <cell r="I78" t="str">
            <v>2028-29</v>
          </cell>
          <cell r="K78" t="str">
            <v>2001-02</v>
          </cell>
          <cell r="M78">
            <v>14</v>
          </cell>
        </row>
        <row r="79">
          <cell r="E79">
            <v>15</v>
          </cell>
          <cell r="F79" t="str">
            <v>dms_FRCP_y15</v>
          </cell>
          <cell r="G79">
            <v>15</v>
          </cell>
          <cell r="H79" t="str">
            <v>CRCP_y15</v>
          </cell>
          <cell r="K79" t="str">
            <v>2000-01</v>
          </cell>
          <cell r="M79">
            <v>15</v>
          </cell>
        </row>
        <row r="83">
          <cell r="F83" t="str">
            <v>2006-07</v>
          </cell>
          <cell r="G83">
            <v>2007</v>
          </cell>
        </row>
        <row r="84">
          <cell r="F84" t="str">
            <v>2007-08</v>
          </cell>
          <cell r="G84" t="str">
            <v>2008</v>
          </cell>
        </row>
        <row r="85">
          <cell r="F85" t="str">
            <v>2008-09</v>
          </cell>
          <cell r="G85" t="str">
            <v>2009</v>
          </cell>
        </row>
        <row r="86">
          <cell r="F86" t="str">
            <v>2009-10</v>
          </cell>
          <cell r="G86" t="str">
            <v>2010</v>
          </cell>
        </row>
        <row r="87">
          <cell r="F87" t="str">
            <v>2010-11</v>
          </cell>
          <cell r="G87" t="str">
            <v>2011</v>
          </cell>
        </row>
        <row r="88">
          <cell r="F88" t="str">
            <v>2011-12</v>
          </cell>
          <cell r="G88" t="str">
            <v>2012</v>
          </cell>
        </row>
        <row r="89">
          <cell r="F89" t="str">
            <v>2012-13</v>
          </cell>
          <cell r="G89" t="str">
            <v>2013</v>
          </cell>
        </row>
        <row r="90">
          <cell r="F90" t="str">
            <v>2013-14</v>
          </cell>
          <cell r="G90" t="str">
            <v>2014</v>
          </cell>
        </row>
        <row r="91">
          <cell r="F91" t="str">
            <v>2014-15</v>
          </cell>
          <cell r="G91" t="str">
            <v>2015</v>
          </cell>
        </row>
        <row r="92">
          <cell r="F92" t="str">
            <v>2015-16</v>
          </cell>
          <cell r="G92" t="str">
            <v>2016</v>
          </cell>
        </row>
        <row r="93">
          <cell r="F93" t="str">
            <v>2016-17</v>
          </cell>
          <cell r="G93" t="str">
            <v>2017</v>
          </cell>
        </row>
        <row r="94">
          <cell r="F94" t="str">
            <v>2017-18</v>
          </cell>
          <cell r="G94" t="str">
            <v>2018</v>
          </cell>
        </row>
        <row r="95">
          <cell r="F95" t="str">
            <v>2018-19</v>
          </cell>
          <cell r="G95">
            <v>2019</v>
          </cell>
        </row>
        <row r="96">
          <cell r="F96" t="str">
            <v>2019-20</v>
          </cell>
          <cell r="G96" t="str">
            <v>2020</v>
          </cell>
        </row>
        <row r="97">
          <cell r="F97" t="str">
            <v>2020-21</v>
          </cell>
          <cell r="G97" t="str">
            <v>2021</v>
          </cell>
        </row>
      </sheetData>
      <sheetData sheetId="1"/>
      <sheetData sheetId="2"/>
      <sheetData sheetId="3">
        <row r="14">
          <cell r="C14" t="str">
            <v>Powerlink</v>
          </cell>
        </row>
        <row r="35">
          <cell r="H35" t="str">
            <v>2020-21</v>
          </cell>
        </row>
        <row r="62">
          <cell r="C62" t="str">
            <v>June</v>
          </cell>
        </row>
        <row r="67">
          <cell r="C67">
            <v>0</v>
          </cell>
        </row>
        <row r="68">
          <cell r="C68">
            <v>2013</v>
          </cell>
        </row>
        <row r="69">
          <cell r="C69">
            <v>0</v>
          </cell>
        </row>
        <row r="70">
          <cell r="C70">
            <v>1</v>
          </cell>
        </row>
        <row r="71">
          <cell r="C71">
            <v>0</v>
          </cell>
        </row>
        <row r="72">
          <cell r="C72" t="str">
            <v>CRY</v>
          </cell>
        </row>
        <row r="74">
          <cell r="C74">
            <v>5</v>
          </cell>
        </row>
        <row r="75">
          <cell r="C75" t="str">
            <v>dms_FRCP_y5</v>
          </cell>
        </row>
        <row r="77">
          <cell r="C77">
            <v>5</v>
          </cell>
        </row>
        <row r="79">
          <cell r="C79" t="str">
            <v>2010-11</v>
          </cell>
        </row>
        <row r="80">
          <cell r="C80" t="str">
            <v>2015-16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2.1 Expenditure summary"/>
      <sheetName val="2.2 Repex"/>
      <sheetName val="2.3 Augex"/>
      <sheetName val="2.5 Connections"/>
      <sheetName val="2.6 Non-network"/>
      <sheetName val="2.7 Vegetation management"/>
      <sheetName val="2.8 Maintenance"/>
      <sheetName val="2.10 Overheads"/>
      <sheetName val="2.11 Labour"/>
      <sheetName val="2.12 Input tables"/>
      <sheetName val="5.2 Asset Age Profile"/>
      <sheetName val="5.3 MD - Network level"/>
      <sheetName val="5.4 MD &amp; utilisation-Spatial"/>
      <sheetName val="Amendments"/>
      <sheetName val="TNSP - CA - 2016-17 - template "/>
    </sheetNames>
    <sheetDataSet>
      <sheetData sheetId="0">
        <row r="8">
          <cell r="B8" t="str">
            <v>ActewAGL Distribution</v>
          </cell>
        </row>
        <row r="88">
          <cell r="M88" t="str">
            <v>2016-17</v>
          </cell>
          <cell r="O88">
            <v>2017</v>
          </cell>
        </row>
        <row r="89">
          <cell r="M89" t="str">
            <v>2017-18</v>
          </cell>
          <cell r="O89">
            <v>2018</v>
          </cell>
        </row>
        <row r="90">
          <cell r="M90" t="str">
            <v>2018-19</v>
          </cell>
          <cell r="O90">
            <v>2019</v>
          </cell>
        </row>
        <row r="91">
          <cell r="M91" t="str">
            <v>2019-20</v>
          </cell>
          <cell r="O91">
            <v>2020</v>
          </cell>
        </row>
        <row r="92">
          <cell r="M92" t="str">
            <v>2020-21</v>
          </cell>
          <cell r="O92">
            <v>2021</v>
          </cell>
        </row>
        <row r="93">
          <cell r="M93" t="str">
            <v>2021-22</v>
          </cell>
          <cell r="O93">
            <v>2022</v>
          </cell>
        </row>
        <row r="94">
          <cell r="M94" t="str">
            <v>2022-23</v>
          </cell>
          <cell r="O94">
            <v>2023</v>
          </cell>
        </row>
        <row r="95">
          <cell r="M95" t="str">
            <v>2023-24</v>
          </cell>
          <cell r="O95">
            <v>2024</v>
          </cell>
        </row>
        <row r="96">
          <cell r="M96" t="str">
            <v>2024-25</v>
          </cell>
          <cell r="O96">
            <v>2025</v>
          </cell>
        </row>
        <row r="97">
          <cell r="M97" t="str">
            <v>2025-26</v>
          </cell>
          <cell r="O97">
            <v>2026</v>
          </cell>
        </row>
        <row r="98">
          <cell r="M98" t="str">
            <v>2026-27</v>
          </cell>
          <cell r="O98">
            <v>2027</v>
          </cell>
        </row>
        <row r="99">
          <cell r="M99" t="str">
            <v>2027-28</v>
          </cell>
          <cell r="O99">
            <v>2028</v>
          </cell>
        </row>
        <row r="100">
          <cell r="M100" t="str">
            <v>2028-29</v>
          </cell>
          <cell r="O100">
            <v>2029</v>
          </cell>
        </row>
        <row r="101">
          <cell r="M101" t="str">
            <v>2029-30</v>
          </cell>
          <cell r="O101">
            <v>2030</v>
          </cell>
        </row>
        <row r="102">
          <cell r="M102" t="str">
            <v>2030-31</v>
          </cell>
          <cell r="O102">
            <v>2031</v>
          </cell>
        </row>
        <row r="103">
          <cell r="M103" t="str">
            <v>2031-32</v>
          </cell>
          <cell r="O103">
            <v>2032</v>
          </cell>
        </row>
        <row r="104">
          <cell r="M104" t="str">
            <v>2032-33</v>
          </cell>
          <cell r="O104">
            <v>2033</v>
          </cell>
        </row>
        <row r="105">
          <cell r="M105" t="str">
            <v>2033-34</v>
          </cell>
          <cell r="O105">
            <v>2034</v>
          </cell>
        </row>
        <row r="106">
          <cell r="M106" t="str">
            <v>2034-35</v>
          </cell>
          <cell r="O106">
            <v>2035</v>
          </cell>
        </row>
      </sheetData>
      <sheetData sheetId="1"/>
      <sheetData sheetId="2"/>
      <sheetData sheetId="3">
        <row r="14">
          <cell r="C14" t="str">
            <v>Australian Transmission Co.</v>
          </cell>
        </row>
        <row r="73">
          <cell r="C73" t="str">
            <v>2016-17</v>
          </cell>
        </row>
        <row r="76">
          <cell r="C76" t="str">
            <v>2019-20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Location"/>
      <sheetName val="Summary by Strategy"/>
      <sheetName val="Strategies"/>
      <sheetName val="Comments"/>
      <sheetName val="Deleted"/>
      <sheetName val="Sheet1"/>
      <sheetName val="Sheet2"/>
      <sheetName val="Sheet3"/>
      <sheetName val="Summary "/>
      <sheetName val="Projects"/>
    </sheetNames>
    <sheetDataSet>
      <sheetData sheetId="0"/>
      <sheetData sheetId="1"/>
      <sheetData sheetId="2">
        <row r="6">
          <cell r="B6">
            <v>0</v>
          </cell>
          <cell r="C6" t="str">
            <v>Transformers</v>
          </cell>
          <cell r="D6" t="str">
            <v>Condition Assessment</v>
          </cell>
          <cell r="E6" t="str">
            <v>Other</v>
          </cell>
          <cell r="F6" t="str">
            <v>Life Assessment</v>
          </cell>
          <cell r="G6" t="str">
            <v>O</v>
          </cell>
          <cell r="H6" t="str">
            <v>I</v>
          </cell>
          <cell r="I6">
            <v>1994</v>
          </cell>
          <cell r="J6" t="str">
            <v>Asset Managers</v>
          </cell>
          <cell r="K6" t="str">
            <v>Recurrent</v>
          </cell>
          <cell r="M6" t="str">
            <v>RM</v>
          </cell>
          <cell r="Q6">
            <v>3</v>
          </cell>
        </row>
        <row r="7">
          <cell r="B7">
            <v>0.1</v>
          </cell>
          <cell r="C7" t="str">
            <v>Transformers</v>
          </cell>
          <cell r="D7" t="str">
            <v>Transformer/Reactor Refurbishment</v>
          </cell>
          <cell r="E7" t="str">
            <v>Life Extension</v>
          </cell>
          <cell r="F7" t="str">
            <v>Refurbish Transformers</v>
          </cell>
          <cell r="G7" t="str">
            <v>M</v>
          </cell>
          <cell r="H7" t="str">
            <v>C</v>
          </cell>
          <cell r="I7">
            <v>1994</v>
          </cell>
          <cell r="J7" t="str">
            <v>Asset Managers</v>
          </cell>
          <cell r="K7" t="str">
            <v>Recurrent</v>
          </cell>
          <cell r="L7" t="str">
            <v>Need to separate oil leaks and oil treatment and also to include all txs in Attach A</v>
          </cell>
          <cell r="M7" t="str">
            <v>Assess indivually</v>
          </cell>
          <cell r="Q7" t="str">
            <v>3i</v>
          </cell>
        </row>
        <row r="8">
          <cell r="B8">
            <v>1</v>
          </cell>
          <cell r="C8" t="str">
            <v>Transformers</v>
          </cell>
          <cell r="D8" t="str">
            <v>Transformer/Reactor Life Extension</v>
          </cell>
          <cell r="E8" t="str">
            <v>Life Extension</v>
          </cell>
          <cell r="F8" t="str">
            <v>Life Extension Works</v>
          </cell>
          <cell r="G8" t="str">
            <v>C</v>
          </cell>
        </row>
        <row r="9">
          <cell r="B9">
            <v>1.1000000000000001</v>
          </cell>
          <cell r="C9" t="str">
            <v>Transformers</v>
          </cell>
          <cell r="D9" t="str">
            <v>Transformer/Reactor Replacement</v>
          </cell>
          <cell r="E9" t="str">
            <v>Replacement</v>
          </cell>
          <cell r="F9" t="str">
            <v>Replace Transformers (planned)</v>
          </cell>
          <cell r="G9" t="str">
            <v>C</v>
          </cell>
          <cell r="H9" t="str">
            <v>C</v>
          </cell>
          <cell r="I9">
            <v>2002</v>
          </cell>
          <cell r="J9" t="str">
            <v>Asset Managers</v>
          </cell>
          <cell r="K9" t="str">
            <v>Recurrent</v>
          </cell>
          <cell r="M9" t="str">
            <v>Assess indivually</v>
          </cell>
          <cell r="Q9" t="str">
            <v>2i</v>
          </cell>
        </row>
        <row r="10">
          <cell r="B10">
            <v>2</v>
          </cell>
          <cell r="C10" t="str">
            <v>Transformers</v>
          </cell>
          <cell r="D10" t="str">
            <v>Transformer/Reactor Failure</v>
          </cell>
          <cell r="E10" t="str">
            <v>Replacement</v>
          </cell>
          <cell r="F10" t="str">
            <v>Replace Transformers (unplanned)</v>
          </cell>
          <cell r="G10" t="str">
            <v>C</v>
          </cell>
          <cell r="H10" t="str">
            <v>C</v>
          </cell>
          <cell r="I10">
            <v>2002</v>
          </cell>
          <cell r="J10" t="str">
            <v>SSE</v>
          </cell>
          <cell r="K10" t="str">
            <v>Recurrent</v>
          </cell>
          <cell r="M10">
            <v>0</v>
          </cell>
          <cell r="N10">
            <v>0</v>
          </cell>
          <cell r="O10">
            <v>10</v>
          </cell>
          <cell r="P10">
            <v>0</v>
          </cell>
          <cell r="Q10">
            <v>1</v>
          </cell>
        </row>
        <row r="11">
          <cell r="B11">
            <v>3.1</v>
          </cell>
          <cell r="C11" t="str">
            <v>Transformers</v>
          </cell>
          <cell r="D11" t="str">
            <v>Conservator Bags</v>
          </cell>
          <cell r="E11" t="str">
            <v>Conservator Bags</v>
          </cell>
          <cell r="F11" t="str">
            <v>Install bags on Txs manufactured &gt;1975</v>
          </cell>
          <cell r="G11" t="str">
            <v>C</v>
          </cell>
          <cell r="H11" t="str">
            <v>R</v>
          </cell>
          <cell r="I11">
            <v>1994</v>
          </cell>
          <cell r="J11" t="str">
            <v>Asset Managers</v>
          </cell>
          <cell r="K11" t="str">
            <v>Deferred (no date)</v>
          </cell>
          <cell r="L11" t="str">
            <v>Need to split Strategy a1 into pre 1975 and post1975</v>
          </cell>
          <cell r="M11">
            <v>0</v>
          </cell>
          <cell r="N11">
            <v>0</v>
          </cell>
          <cell r="O11">
            <v>0</v>
          </cell>
          <cell r="P11">
            <v>10</v>
          </cell>
          <cell r="Q11">
            <v>3</v>
          </cell>
        </row>
        <row r="12">
          <cell r="B12">
            <v>3.2</v>
          </cell>
          <cell r="C12" t="str">
            <v>Transformers</v>
          </cell>
          <cell r="D12" t="str">
            <v>Conservator Bags</v>
          </cell>
          <cell r="E12" t="str">
            <v>Conservator Bags</v>
          </cell>
          <cell r="F12" t="str">
            <v>Install bags on Txs manufactured &lt;1975</v>
          </cell>
          <cell r="G12" t="str">
            <v>C</v>
          </cell>
          <cell r="H12" t="str">
            <v>R</v>
          </cell>
          <cell r="I12">
            <v>1994</v>
          </cell>
          <cell r="J12" t="str">
            <v>Asset Managers</v>
          </cell>
          <cell r="K12" t="str">
            <v>Deferred (2003)</v>
          </cell>
          <cell r="L12" t="str">
            <v>Reason for difference between pre 1975 and post 1975 not clear</v>
          </cell>
          <cell r="M12">
            <v>0</v>
          </cell>
          <cell r="N12">
            <v>0</v>
          </cell>
          <cell r="O12">
            <v>0</v>
          </cell>
          <cell r="P12">
            <v>8</v>
          </cell>
          <cell r="Q12">
            <v>3</v>
          </cell>
        </row>
        <row r="13">
          <cell r="B13">
            <v>3.3</v>
          </cell>
          <cell r="C13" t="str">
            <v>Transformers</v>
          </cell>
          <cell r="D13" t="str">
            <v>Conservator Bags</v>
          </cell>
          <cell r="E13" t="str">
            <v>Conservator Bags</v>
          </cell>
          <cell r="F13" t="str">
            <v>Review effectiveness of air/oil separation systems and investigate alternative methods</v>
          </cell>
          <cell r="G13" t="str">
            <v>O</v>
          </cell>
          <cell r="H13" t="str">
            <v>I</v>
          </cell>
          <cell r="I13">
            <v>2002</v>
          </cell>
          <cell r="J13" t="str">
            <v>AM/Central</v>
          </cell>
          <cell r="K13">
            <v>38352</v>
          </cell>
          <cell r="M13">
            <v>0</v>
          </cell>
          <cell r="N13">
            <v>0</v>
          </cell>
          <cell r="O13">
            <v>0</v>
          </cell>
          <cell r="P13">
            <v>8</v>
          </cell>
          <cell r="Q13">
            <v>3</v>
          </cell>
        </row>
        <row r="14">
          <cell r="B14">
            <v>4</v>
          </cell>
          <cell r="C14" t="str">
            <v>Transformers</v>
          </cell>
          <cell r="D14" t="str">
            <v>Sealing of On Load Tapchanger Diverter Compartments</v>
          </cell>
          <cell r="E14" t="str">
            <v>Other</v>
          </cell>
          <cell r="F14" t="str">
            <v>Review effectiveness of existing condition monitoring where oil leaks from diverter into the main tank and examine alternative techniques</v>
          </cell>
          <cell r="G14" t="str">
            <v>O</v>
          </cell>
          <cell r="H14" t="str">
            <v>I</v>
          </cell>
          <cell r="I14">
            <v>2002</v>
          </cell>
          <cell r="J14" t="str">
            <v>SSE</v>
          </cell>
          <cell r="K14">
            <v>38504</v>
          </cell>
          <cell r="L14" t="str">
            <v>Target dates required</v>
          </cell>
          <cell r="M14">
            <v>0</v>
          </cell>
          <cell r="N14">
            <v>0</v>
          </cell>
          <cell r="O14">
            <v>0</v>
          </cell>
          <cell r="P14">
            <v>8</v>
          </cell>
          <cell r="Q14">
            <v>3</v>
          </cell>
        </row>
        <row r="15">
          <cell r="B15">
            <v>5.0999999999999996</v>
          </cell>
          <cell r="C15" t="str">
            <v>Transformers</v>
          </cell>
          <cell r="D15" t="str">
            <v>Ageing of On Load Tapchangers</v>
          </cell>
          <cell r="E15" t="str">
            <v>Other</v>
          </cell>
          <cell r="F15" t="str">
            <v>Review all tapchangers that operate more than 15,000 times per year and assess suitability for an on-line filter unit to be installed, or other methods of controlling diverter switch wear</v>
          </cell>
          <cell r="G15" t="str">
            <v>O</v>
          </cell>
          <cell r="H15" t="str">
            <v>I</v>
          </cell>
          <cell r="I15">
            <v>1998</v>
          </cell>
          <cell r="J15" t="str">
            <v>Asset Managers</v>
          </cell>
          <cell r="K15">
            <v>38504</v>
          </cell>
          <cell r="L15" t="str">
            <v>Target dates required</v>
          </cell>
          <cell r="M15">
            <v>2</v>
          </cell>
          <cell r="N15">
            <v>2</v>
          </cell>
          <cell r="O15">
            <v>10</v>
          </cell>
          <cell r="P15">
            <v>8</v>
          </cell>
          <cell r="Q15">
            <v>3</v>
          </cell>
        </row>
        <row r="16">
          <cell r="B16">
            <v>5.2</v>
          </cell>
          <cell r="C16" t="str">
            <v>Transformers</v>
          </cell>
          <cell r="D16" t="str">
            <v>Ageing of On Load Tapchangers</v>
          </cell>
          <cell r="E16" t="str">
            <v>Other</v>
          </cell>
          <cell r="F16" t="str">
            <v>Install on-line oil filter units as determined by the investigation</v>
          </cell>
          <cell r="G16" t="str">
            <v>C</v>
          </cell>
          <cell r="H16" t="str">
            <v>C</v>
          </cell>
          <cell r="I16">
            <v>1998</v>
          </cell>
          <cell r="J16" t="str">
            <v>Asset Managers</v>
          </cell>
          <cell r="K16" t="str">
            <v>To be determined by investigation</v>
          </cell>
          <cell r="M16">
            <v>2</v>
          </cell>
          <cell r="N16">
            <v>2</v>
          </cell>
          <cell r="O16">
            <v>10</v>
          </cell>
          <cell r="P16">
            <v>8</v>
          </cell>
          <cell r="Q16">
            <v>3</v>
          </cell>
        </row>
        <row r="17">
          <cell r="B17">
            <v>6.1</v>
          </cell>
          <cell r="C17" t="str">
            <v>Transformers</v>
          </cell>
          <cell r="D17" t="str">
            <v>Ageing of On Load Tapchangers</v>
          </cell>
          <cell r="E17" t="str">
            <v>Other</v>
          </cell>
          <cell r="F17" t="str">
            <v>Develop a schedule for the inspection of all Reinhausen tapchangers with greater than 300,000 operations (500,000 operations for transformers loaded between 30%  and 50% of rating)</v>
          </cell>
          <cell r="G17" t="str">
            <v>O</v>
          </cell>
          <cell r="H17" t="str">
            <v>I</v>
          </cell>
          <cell r="I17">
            <v>2002</v>
          </cell>
          <cell r="J17" t="str">
            <v>SSE</v>
          </cell>
          <cell r="K17">
            <v>38322</v>
          </cell>
          <cell r="L17" t="str">
            <v>If it hasn't been done need to renew target date.  Also need to split strategy it List and Maintenance Actions</v>
          </cell>
          <cell r="M17">
            <v>2</v>
          </cell>
          <cell r="N17">
            <v>2</v>
          </cell>
          <cell r="O17">
            <v>10</v>
          </cell>
          <cell r="P17">
            <v>10</v>
          </cell>
          <cell r="Q17">
            <v>3</v>
          </cell>
        </row>
        <row r="18">
          <cell r="B18">
            <v>6.2</v>
          </cell>
          <cell r="C18" t="str">
            <v>Transformers</v>
          </cell>
          <cell r="D18" t="str">
            <v>Ageing of On Load Tapchangers</v>
          </cell>
          <cell r="E18" t="str">
            <v>Other</v>
          </cell>
          <cell r="F18" t="str">
            <v>Inspect Reinhausen type diverters in conjunction with suitably trained persons as per operational schedule</v>
          </cell>
          <cell r="G18" t="str">
            <v>O</v>
          </cell>
          <cell r="H18" t="str">
            <v>I</v>
          </cell>
          <cell r="I18">
            <v>2002</v>
          </cell>
          <cell r="J18" t="str">
            <v>Asset Managers</v>
          </cell>
          <cell r="K18">
            <v>38533</v>
          </cell>
          <cell r="M18">
            <v>2</v>
          </cell>
          <cell r="N18">
            <v>2</v>
          </cell>
          <cell r="O18">
            <v>10</v>
          </cell>
          <cell r="P18">
            <v>10</v>
          </cell>
          <cell r="Q18">
            <v>3</v>
          </cell>
        </row>
        <row r="19">
          <cell r="B19">
            <v>6.3</v>
          </cell>
          <cell r="C19" t="str">
            <v>Transformers</v>
          </cell>
          <cell r="D19" t="str">
            <v>Ageing of On Load Tapchangers</v>
          </cell>
          <cell r="E19" t="str">
            <v>Replacement</v>
          </cell>
          <cell r="F19" t="str">
            <v>Replace Reinhausen diverter switches dependent on assessment</v>
          </cell>
          <cell r="G19" t="str">
            <v>C</v>
          </cell>
          <cell r="H19" t="str">
            <v>C</v>
          </cell>
          <cell r="I19">
            <v>1998</v>
          </cell>
          <cell r="J19" t="str">
            <v>Asset Managers</v>
          </cell>
          <cell r="K19" t="str">
            <v>To be determined by investigation</v>
          </cell>
          <cell r="L19" t="str">
            <v>This strategy will need to be defined better so it can be costed.</v>
          </cell>
          <cell r="M19">
            <v>2</v>
          </cell>
          <cell r="N19">
            <v>2</v>
          </cell>
          <cell r="O19">
            <v>10</v>
          </cell>
          <cell r="P19">
            <v>10</v>
          </cell>
          <cell r="Q19">
            <v>3</v>
          </cell>
        </row>
        <row r="20">
          <cell r="B20">
            <v>7</v>
          </cell>
          <cell r="C20" t="str">
            <v>Transformers</v>
          </cell>
          <cell r="D20" t="str">
            <v>Ageing of On Load Tapchangers</v>
          </cell>
          <cell r="E20" t="str">
            <v>Other</v>
          </cell>
          <cell r="F20" t="str">
            <v>Identify F&amp;D Type diverters where there is no mechanical stop</v>
          </cell>
          <cell r="G20" t="str">
            <v>O</v>
          </cell>
          <cell r="H20" t="str">
            <v>I</v>
          </cell>
          <cell r="I20">
            <v>2003</v>
          </cell>
          <cell r="J20" t="str">
            <v>Asset Managers</v>
          </cell>
          <cell r="L20" t="str">
            <v xml:space="preserve">This strategy needs to be split into I &amp; M and target date added to I </v>
          </cell>
          <cell r="M20">
            <v>2</v>
          </cell>
          <cell r="N20">
            <v>2</v>
          </cell>
          <cell r="O20">
            <v>10</v>
          </cell>
          <cell r="P20">
            <v>10</v>
          </cell>
          <cell r="Q20">
            <v>3</v>
          </cell>
        </row>
        <row r="21">
          <cell r="B21">
            <v>7.1</v>
          </cell>
          <cell r="C21" t="str">
            <v>Transformers</v>
          </cell>
          <cell r="D21" t="str">
            <v>Ageing of On Load Tapchangers</v>
          </cell>
          <cell r="E21" t="str">
            <v>Other</v>
          </cell>
          <cell r="F21" t="str">
            <v>Fit new end stops to F &amp; D types</v>
          </cell>
          <cell r="G21" t="str">
            <v>O</v>
          </cell>
          <cell r="H21" t="str">
            <v>M</v>
          </cell>
          <cell r="I21">
            <v>2003</v>
          </cell>
          <cell r="J21" t="str">
            <v>Asset Managers</v>
          </cell>
          <cell r="K21">
            <v>38168</v>
          </cell>
          <cell r="L21" t="str">
            <v>If not done renew target dates.</v>
          </cell>
          <cell r="M21">
            <v>2</v>
          </cell>
          <cell r="N21">
            <v>2</v>
          </cell>
          <cell r="O21">
            <v>10</v>
          </cell>
          <cell r="P21">
            <v>10</v>
          </cell>
          <cell r="Q21">
            <v>3</v>
          </cell>
        </row>
        <row r="22">
          <cell r="B22">
            <v>8</v>
          </cell>
          <cell r="C22" t="str">
            <v>Transformers</v>
          </cell>
          <cell r="D22" t="str">
            <v>Ageing of On Load Tapchangers</v>
          </cell>
          <cell r="E22" t="str">
            <v>Other</v>
          </cell>
          <cell r="F22" t="str">
            <v>Investigate comparison methods to verify alignment in tapchangers</v>
          </cell>
          <cell r="G22" t="str">
            <v>O</v>
          </cell>
          <cell r="H22" t="str">
            <v>I</v>
          </cell>
          <cell r="I22">
            <v>2003</v>
          </cell>
          <cell r="J22" t="str">
            <v>SSE</v>
          </cell>
          <cell r="K22">
            <v>38533</v>
          </cell>
          <cell r="M22">
            <v>2</v>
          </cell>
          <cell r="N22">
            <v>2</v>
          </cell>
          <cell r="O22">
            <v>10</v>
          </cell>
          <cell r="P22">
            <v>10</v>
          </cell>
          <cell r="Q22">
            <v>3</v>
          </cell>
        </row>
        <row r="23">
          <cell r="B23">
            <v>9.1</v>
          </cell>
          <cell r="C23" t="str">
            <v>Transformers</v>
          </cell>
          <cell r="D23" t="str">
            <v>Ageing of On Load Tapchangers</v>
          </cell>
          <cell r="E23" t="str">
            <v>Other</v>
          </cell>
          <cell r="F23" t="str">
            <v>Set up program of inspection and life assessment of at risk and aged tapchangers</v>
          </cell>
          <cell r="G23" t="str">
            <v>O</v>
          </cell>
          <cell r="H23" t="str">
            <v>I</v>
          </cell>
          <cell r="I23">
            <v>2003</v>
          </cell>
          <cell r="J23" t="str">
            <v>SSE</v>
          </cell>
          <cell r="K23">
            <v>37741</v>
          </cell>
          <cell r="L23" t="str">
            <v>Needs to be split into I &amp; M strategies and really needs more specific targets clarifying types of tapchangers referred to</v>
          </cell>
          <cell r="M23">
            <v>2</v>
          </cell>
          <cell r="N23">
            <v>2</v>
          </cell>
          <cell r="O23">
            <v>10</v>
          </cell>
          <cell r="P23">
            <v>10</v>
          </cell>
          <cell r="Q23">
            <v>3</v>
          </cell>
        </row>
        <row r="24">
          <cell r="B24">
            <v>9.1999999999999993</v>
          </cell>
          <cell r="C24" t="str">
            <v>Transformers</v>
          </cell>
          <cell r="D24" t="str">
            <v>Ageing of On Load Tapchangers</v>
          </cell>
          <cell r="E24" t="str">
            <v>Other</v>
          </cell>
          <cell r="F24" t="str">
            <v>Suitably trained staff to Inspect tapchangers determine life assessment</v>
          </cell>
          <cell r="G24" t="str">
            <v>O</v>
          </cell>
          <cell r="H24" t="str">
            <v>I</v>
          </cell>
          <cell r="I24">
            <v>2003</v>
          </cell>
          <cell r="J24" t="str">
            <v>Asset Managers</v>
          </cell>
          <cell r="K24">
            <v>39263</v>
          </cell>
          <cell r="M24">
            <v>2</v>
          </cell>
          <cell r="N24">
            <v>2</v>
          </cell>
          <cell r="O24">
            <v>10</v>
          </cell>
          <cell r="P24">
            <v>10</v>
          </cell>
          <cell r="Q24">
            <v>3</v>
          </cell>
        </row>
        <row r="25">
          <cell r="B25">
            <v>10</v>
          </cell>
          <cell r="C25" t="str">
            <v>Transformers</v>
          </cell>
          <cell r="D25" t="str">
            <v>Ageing of On Load Tapchangers</v>
          </cell>
          <cell r="E25" t="str">
            <v>Other</v>
          </cell>
          <cell r="F25" t="str">
            <v>Report and investigate AVR to reduce no. taps/day</v>
          </cell>
          <cell r="G25" t="str">
            <v>O</v>
          </cell>
          <cell r="H25" t="str">
            <v>I</v>
          </cell>
          <cell r="I25">
            <v>2003</v>
          </cell>
          <cell r="J25" t="str">
            <v>Asset Managers</v>
          </cell>
          <cell r="K25">
            <v>38168</v>
          </cell>
          <cell r="M25">
            <v>2</v>
          </cell>
          <cell r="N25">
            <v>2</v>
          </cell>
          <cell r="O25">
            <v>10</v>
          </cell>
          <cell r="P25">
            <v>8</v>
          </cell>
          <cell r="Q25">
            <v>3</v>
          </cell>
        </row>
        <row r="26">
          <cell r="B26">
            <v>11</v>
          </cell>
          <cell r="C26" t="str">
            <v>Transformers</v>
          </cell>
          <cell r="D26" t="str">
            <v>Bushings</v>
          </cell>
          <cell r="E26" t="str">
            <v>Replacement</v>
          </cell>
          <cell r="F26" t="str">
            <v>Replace all condenser bushings with no DDF point</v>
          </cell>
          <cell r="G26" t="str">
            <v>M</v>
          </cell>
          <cell r="H26" t="str">
            <v>R</v>
          </cell>
          <cell r="I26">
            <v>2000</v>
          </cell>
          <cell r="J26" t="str">
            <v>Asset Managers</v>
          </cell>
          <cell r="K26" t="str">
            <v xml:space="preserve"> Dec 2004</v>
          </cell>
          <cell r="L26" t="str">
            <v>Need to identify which transformers have condenser bushings with no DDF point</v>
          </cell>
          <cell r="M26">
            <v>10</v>
          </cell>
          <cell r="N26">
            <v>5</v>
          </cell>
          <cell r="O26">
            <v>10</v>
          </cell>
          <cell r="P26">
            <v>10</v>
          </cell>
          <cell r="Q26">
            <v>3</v>
          </cell>
        </row>
        <row r="27">
          <cell r="B27">
            <v>12</v>
          </cell>
          <cell r="C27" t="str">
            <v>Transformers</v>
          </cell>
          <cell r="D27" t="str">
            <v>Bushings</v>
          </cell>
          <cell r="E27" t="str">
            <v>Replacement</v>
          </cell>
          <cell r="F27" t="str">
            <v>Replace all condenser type SRBP bushings</v>
          </cell>
          <cell r="G27" t="str">
            <v>M</v>
          </cell>
          <cell r="H27" t="str">
            <v>R</v>
          </cell>
          <cell r="I27">
            <v>2003</v>
          </cell>
          <cell r="J27" t="str">
            <v>Asset Managers</v>
          </cell>
          <cell r="K27">
            <v>39629</v>
          </cell>
          <cell r="L27" t="str">
            <v>Identify bushings</v>
          </cell>
          <cell r="M27">
            <v>10</v>
          </cell>
          <cell r="N27">
            <v>5</v>
          </cell>
          <cell r="O27">
            <v>10</v>
          </cell>
          <cell r="P27">
            <v>10</v>
          </cell>
          <cell r="Q27">
            <v>3</v>
          </cell>
        </row>
        <row r="28">
          <cell r="B28">
            <v>13</v>
          </cell>
          <cell r="C28" t="str">
            <v>Transformers</v>
          </cell>
          <cell r="D28" t="str">
            <v>DGA Techniques</v>
          </cell>
          <cell r="E28" t="str">
            <v>Other</v>
          </cell>
          <cell r="F28" t="str">
            <v>Provide Specialist Training in DGA assessment techniques for selected staff</v>
          </cell>
          <cell r="G28" t="str">
            <v>O</v>
          </cell>
          <cell r="H28" t="str">
            <v>I</v>
          </cell>
          <cell r="I28">
            <v>2003</v>
          </cell>
          <cell r="J28" t="str">
            <v>SSE</v>
          </cell>
          <cell r="K28">
            <v>38322</v>
          </cell>
          <cell r="M28">
            <v>0</v>
          </cell>
          <cell r="N28">
            <v>0</v>
          </cell>
          <cell r="O28">
            <v>0</v>
          </cell>
          <cell r="P28">
            <v>8</v>
          </cell>
          <cell r="Q28">
            <v>3</v>
          </cell>
        </row>
        <row r="29">
          <cell r="B29">
            <v>13.1</v>
          </cell>
          <cell r="C29" t="str">
            <v>Transformers</v>
          </cell>
          <cell r="D29" t="str">
            <v>DGA Techniques</v>
          </cell>
          <cell r="E29" t="str">
            <v>Other</v>
          </cell>
          <cell r="F29" t="str">
            <v>Acquire DGA Assessment tools and implement supporting processes</v>
          </cell>
          <cell r="G29" t="str">
            <v>O</v>
          </cell>
          <cell r="H29" t="str">
            <v>I</v>
          </cell>
          <cell r="I29">
            <v>2003</v>
          </cell>
          <cell r="J29" t="str">
            <v>SSE</v>
          </cell>
          <cell r="K29">
            <v>38504</v>
          </cell>
          <cell r="M29">
            <v>0</v>
          </cell>
          <cell r="N29">
            <v>0</v>
          </cell>
          <cell r="O29">
            <v>0</v>
          </cell>
          <cell r="P29">
            <v>8</v>
          </cell>
          <cell r="Q29">
            <v>3</v>
          </cell>
        </row>
        <row r="30">
          <cell r="B30">
            <v>14.1</v>
          </cell>
          <cell r="C30" t="str">
            <v>Transformers</v>
          </cell>
          <cell r="D30" t="str">
            <v>Aged Transformers</v>
          </cell>
          <cell r="E30" t="str">
            <v>Other</v>
          </cell>
          <cell r="F30" t="str">
            <v>Review available DGA Data to identify transformers of concern</v>
          </cell>
          <cell r="G30" t="str">
            <v>O</v>
          </cell>
          <cell r="H30" t="str">
            <v>I</v>
          </cell>
          <cell r="I30">
            <v>2003</v>
          </cell>
          <cell r="J30" t="str">
            <v>Asset Managers</v>
          </cell>
          <cell r="K30">
            <v>38322</v>
          </cell>
          <cell r="M30">
            <v>0</v>
          </cell>
          <cell r="N30">
            <v>0</v>
          </cell>
          <cell r="O30">
            <v>0</v>
          </cell>
          <cell r="P30">
            <v>8</v>
          </cell>
          <cell r="Q30">
            <v>3</v>
          </cell>
        </row>
        <row r="31">
          <cell r="B31">
            <v>14.2</v>
          </cell>
          <cell r="C31" t="str">
            <v>Transformers</v>
          </cell>
          <cell r="D31" t="str">
            <v>Aged Transformers</v>
          </cell>
          <cell r="E31" t="str">
            <v>Other</v>
          </cell>
          <cell r="F31" t="str">
            <v>Develop an Aged transformer management policy supported by a decision making model</v>
          </cell>
          <cell r="G31" t="str">
            <v>O</v>
          </cell>
          <cell r="H31" t="str">
            <v>I</v>
          </cell>
          <cell r="I31">
            <v>2003</v>
          </cell>
          <cell r="J31" t="str">
            <v>SSE</v>
          </cell>
          <cell r="K31">
            <v>38322</v>
          </cell>
          <cell r="M31">
            <v>0</v>
          </cell>
          <cell r="N31">
            <v>0</v>
          </cell>
          <cell r="O31">
            <v>0</v>
          </cell>
          <cell r="P31">
            <v>8</v>
          </cell>
          <cell r="Q31">
            <v>3</v>
          </cell>
        </row>
        <row r="32">
          <cell r="B32">
            <v>14.3</v>
          </cell>
          <cell r="C32" t="str">
            <v>Transformers</v>
          </cell>
          <cell r="D32" t="str">
            <v>Aged Transformers</v>
          </cell>
          <cell r="E32" t="str">
            <v>Other</v>
          </cell>
          <cell r="F32" t="str">
            <v>Apply the Aged Transformer model to all transformers to prioritise at risk transformers for replacement or refurbishment</v>
          </cell>
          <cell r="G32" t="str">
            <v>O</v>
          </cell>
          <cell r="H32" t="str">
            <v>I</v>
          </cell>
          <cell r="I32">
            <v>2003</v>
          </cell>
          <cell r="J32" t="str">
            <v>Asset Managers</v>
          </cell>
          <cell r="K32">
            <v>38504</v>
          </cell>
          <cell r="M32">
            <v>0</v>
          </cell>
          <cell r="N32">
            <v>0</v>
          </cell>
          <cell r="O32">
            <v>0</v>
          </cell>
          <cell r="P32">
            <v>8</v>
          </cell>
          <cell r="Q32">
            <v>3</v>
          </cell>
        </row>
        <row r="33">
          <cell r="B33">
            <v>15</v>
          </cell>
          <cell r="C33" t="str">
            <v>Transformers</v>
          </cell>
          <cell r="D33" t="str">
            <v>Operational Recommendations</v>
          </cell>
          <cell r="E33" t="str">
            <v>Other</v>
          </cell>
          <cell r="F33" t="str">
            <v>Implement operating procedures to minimise risk of loss of supply when taking tapchangers out of service by taking transformers to new tap before switching</v>
          </cell>
          <cell r="G33" t="str">
            <v>O</v>
          </cell>
          <cell r="H33" t="str">
            <v>I</v>
          </cell>
          <cell r="I33">
            <v>2003</v>
          </cell>
          <cell r="J33" t="str">
            <v>SSE</v>
          </cell>
          <cell r="K33">
            <v>38322</v>
          </cell>
          <cell r="M33">
            <v>2</v>
          </cell>
          <cell r="N33">
            <v>2</v>
          </cell>
          <cell r="O33">
            <v>10</v>
          </cell>
          <cell r="P33">
            <v>8</v>
          </cell>
          <cell r="Q33">
            <v>3</v>
          </cell>
        </row>
        <row r="34">
          <cell r="B34">
            <v>16</v>
          </cell>
          <cell r="C34" t="str">
            <v>Circuit Breakers</v>
          </cell>
          <cell r="D34" t="str">
            <v>AEI GA 11 W8 CBs</v>
          </cell>
          <cell r="E34" t="str">
            <v>Replacement</v>
          </cell>
          <cell r="F34" t="str">
            <v>Replace all of this type</v>
          </cell>
          <cell r="G34" t="str">
            <v>C</v>
          </cell>
          <cell r="H34" t="str">
            <v>R</v>
          </cell>
          <cell r="I34">
            <v>1995</v>
          </cell>
          <cell r="J34" t="str">
            <v>Asset Managers</v>
          </cell>
          <cell r="K34" t="str">
            <v>June, 2008</v>
          </cell>
          <cell r="L34" t="str">
            <v>Strategy shouldn't identify rate of change</v>
          </cell>
          <cell r="M34">
            <v>8</v>
          </cell>
          <cell r="N34">
            <v>0</v>
          </cell>
          <cell r="O34">
            <v>10</v>
          </cell>
          <cell r="P34">
            <v>10</v>
          </cell>
        </row>
        <row r="35">
          <cell r="B35">
            <v>17</v>
          </cell>
          <cell r="C35" t="str">
            <v>Circuit Breakers</v>
          </cell>
          <cell r="D35" t="str">
            <v>132 kV (OBR30) Reyrolle CBs</v>
          </cell>
          <cell r="E35" t="str">
            <v>Replacement</v>
          </cell>
          <cell r="F35" t="str">
            <v>Replace all of this type</v>
          </cell>
          <cell r="G35" t="str">
            <v>C</v>
          </cell>
          <cell r="H35" t="str">
            <v>R</v>
          </cell>
          <cell r="I35">
            <v>1995</v>
          </cell>
          <cell r="J35" t="str">
            <v>Asset Managers</v>
          </cell>
          <cell r="K35" t="str">
            <v>June, 2004</v>
          </cell>
          <cell r="M35">
            <v>5</v>
          </cell>
          <cell r="N35">
            <v>0</v>
          </cell>
          <cell r="O35">
            <v>10</v>
          </cell>
          <cell r="P35">
            <v>10</v>
          </cell>
        </row>
        <row r="36">
          <cell r="B36">
            <v>18</v>
          </cell>
          <cell r="C36" t="str">
            <v>Circuit Breakers</v>
          </cell>
          <cell r="D36" t="str">
            <v>132 kV AEG WM5077</v>
          </cell>
          <cell r="E36" t="str">
            <v>Replacement</v>
          </cell>
          <cell r="F36" t="str">
            <v>Replace all of this type</v>
          </cell>
          <cell r="G36" t="str">
            <v>C</v>
          </cell>
          <cell r="H36" t="str">
            <v>R</v>
          </cell>
          <cell r="I36">
            <v>1995</v>
          </cell>
          <cell r="J36" t="str">
            <v>Asset Managers</v>
          </cell>
          <cell r="K36" t="str">
            <v>June, 2005</v>
          </cell>
          <cell r="M36">
            <v>0</v>
          </cell>
          <cell r="N36">
            <v>0</v>
          </cell>
          <cell r="O36">
            <v>8</v>
          </cell>
          <cell r="P36">
            <v>8</v>
          </cell>
        </row>
        <row r="37">
          <cell r="B37">
            <v>19</v>
          </cell>
          <cell r="C37" t="str">
            <v>Circuit Breakers</v>
          </cell>
          <cell r="D37" t="str">
            <v>66kV Oerlikon TOF60.6</v>
          </cell>
          <cell r="E37" t="str">
            <v>Replacement</v>
          </cell>
          <cell r="F37" t="str">
            <v>Replace all of this type</v>
          </cell>
          <cell r="G37" t="str">
            <v>C</v>
          </cell>
          <cell r="H37" t="str">
            <v>R</v>
          </cell>
          <cell r="I37">
            <v>1995</v>
          </cell>
          <cell r="J37" t="str">
            <v>Asset Managers</v>
          </cell>
          <cell r="K37">
            <v>38139</v>
          </cell>
          <cell r="M37">
            <v>0</v>
          </cell>
          <cell r="N37">
            <v>0</v>
          </cell>
          <cell r="O37">
            <v>8</v>
          </cell>
          <cell r="P37">
            <v>8</v>
          </cell>
        </row>
        <row r="38">
          <cell r="B38">
            <v>20</v>
          </cell>
          <cell r="C38" t="str">
            <v>Circuit Breakers</v>
          </cell>
          <cell r="D38" t="str">
            <v xml:space="preserve">33kV Westinghouse GC </v>
          </cell>
          <cell r="E38" t="str">
            <v>Replacement</v>
          </cell>
          <cell r="F38" t="str">
            <v>Replace if no DDF Point</v>
          </cell>
          <cell r="G38" t="str">
            <v>C</v>
          </cell>
          <cell r="H38" t="str">
            <v>R</v>
          </cell>
          <cell r="I38">
            <v>2001</v>
          </cell>
          <cell r="J38" t="str">
            <v>Asset Managers</v>
          </cell>
          <cell r="K38">
            <v>38504</v>
          </cell>
          <cell r="L38" t="str">
            <v>No completion date</v>
          </cell>
          <cell r="M38">
            <v>8</v>
          </cell>
          <cell r="N38">
            <v>2</v>
          </cell>
          <cell r="O38">
            <v>8</v>
          </cell>
          <cell r="P38">
            <v>5</v>
          </cell>
        </row>
        <row r="39">
          <cell r="B39">
            <v>20.100000000000001</v>
          </cell>
          <cell r="C39" t="str">
            <v>Circuit Breakers</v>
          </cell>
          <cell r="D39" t="str">
            <v xml:space="preserve">33kV Westinghouse GC </v>
          </cell>
          <cell r="E39" t="str">
            <v>Replacement</v>
          </cell>
          <cell r="F39" t="str">
            <v>Replace all of this type</v>
          </cell>
          <cell r="G39" t="str">
            <v>C</v>
          </cell>
          <cell r="H39" t="str">
            <v>R</v>
          </cell>
          <cell r="I39">
            <v>2004</v>
          </cell>
          <cell r="J39" t="str">
            <v>Asset Managers</v>
          </cell>
          <cell r="K39" t="str">
            <v>June, 2007</v>
          </cell>
          <cell r="M39">
            <v>5</v>
          </cell>
          <cell r="N39">
            <v>2</v>
          </cell>
          <cell r="O39">
            <v>8</v>
          </cell>
          <cell r="P39">
            <v>5</v>
          </cell>
        </row>
        <row r="40">
          <cell r="B40">
            <v>21</v>
          </cell>
          <cell r="C40" t="str">
            <v>Circuit Breakers</v>
          </cell>
          <cell r="D40" t="str">
            <v>22kv Sace</v>
          </cell>
          <cell r="E40" t="str">
            <v>Replacement</v>
          </cell>
          <cell r="F40" t="str">
            <v>Replace all of this type</v>
          </cell>
          <cell r="G40" t="str">
            <v>C</v>
          </cell>
          <cell r="H40" t="str">
            <v>R</v>
          </cell>
          <cell r="I40">
            <v>1998</v>
          </cell>
          <cell r="J40" t="str">
            <v>Asset Managers</v>
          </cell>
          <cell r="K40" t="str">
            <v>June, 2005</v>
          </cell>
          <cell r="M40">
            <v>0</v>
          </cell>
          <cell r="N40">
            <v>0</v>
          </cell>
          <cell r="O40">
            <v>8</v>
          </cell>
          <cell r="P40">
            <v>8</v>
          </cell>
        </row>
        <row r="41">
          <cell r="B41">
            <v>22</v>
          </cell>
          <cell r="C41" t="str">
            <v>Circuit Breakers</v>
          </cell>
          <cell r="D41" t="str">
            <v>132kV Galileo OCERD 150</v>
          </cell>
          <cell r="E41" t="str">
            <v>Replacement</v>
          </cell>
          <cell r="F41" t="str">
            <v>Replace all of this type</v>
          </cell>
          <cell r="G41" t="str">
            <v>C</v>
          </cell>
          <cell r="H41" t="str">
            <v>R</v>
          </cell>
          <cell r="I41">
            <v>1998</v>
          </cell>
          <cell r="J41" t="str">
            <v>Asset Managers</v>
          </cell>
          <cell r="K41" t="str">
            <v>June, 2005</v>
          </cell>
          <cell r="M41">
            <v>0</v>
          </cell>
          <cell r="N41">
            <v>10</v>
          </cell>
          <cell r="O41">
            <v>5</v>
          </cell>
          <cell r="P41">
            <v>5</v>
          </cell>
        </row>
        <row r="42">
          <cell r="B42">
            <v>23</v>
          </cell>
          <cell r="C42" t="str">
            <v>Circuit Breakers</v>
          </cell>
          <cell r="D42" t="str">
            <v>Oerlikon FS13C3.1 &amp; FR</v>
          </cell>
          <cell r="E42" t="str">
            <v>Replacement</v>
          </cell>
          <cell r="F42" t="str">
            <v>Replace all of this type</v>
          </cell>
          <cell r="G42" t="str">
            <v>C</v>
          </cell>
          <cell r="H42" t="str">
            <v>R</v>
          </cell>
          <cell r="I42">
            <v>1995</v>
          </cell>
          <cell r="J42" t="str">
            <v>Asset Managers</v>
          </cell>
          <cell r="K42" t="str">
            <v>June, 2005</v>
          </cell>
          <cell r="M42">
            <v>0</v>
          </cell>
          <cell r="N42">
            <v>0</v>
          </cell>
          <cell r="O42">
            <v>8</v>
          </cell>
          <cell r="P42">
            <v>8</v>
          </cell>
        </row>
        <row r="43">
          <cell r="B43">
            <v>24</v>
          </cell>
          <cell r="C43" t="str">
            <v>Circuit Breakers</v>
          </cell>
          <cell r="D43" t="str">
            <v xml:space="preserve">BTH 66kV </v>
          </cell>
          <cell r="E43" t="str">
            <v>Replacement</v>
          </cell>
          <cell r="F43" t="str">
            <v>Replace all of this type</v>
          </cell>
          <cell r="G43" t="str">
            <v>C</v>
          </cell>
          <cell r="H43" t="str">
            <v>R</v>
          </cell>
          <cell r="I43">
            <v>2000</v>
          </cell>
          <cell r="J43" t="str">
            <v>Asset Managers</v>
          </cell>
          <cell r="K43" t="str">
            <v>June, 2005</v>
          </cell>
          <cell r="M43">
            <v>5</v>
          </cell>
          <cell r="N43">
            <v>2</v>
          </cell>
          <cell r="O43">
            <v>8</v>
          </cell>
          <cell r="P43">
            <v>5</v>
          </cell>
        </row>
        <row r="44">
          <cell r="B44">
            <v>25</v>
          </cell>
          <cell r="C44" t="str">
            <v>Circuit Breakers</v>
          </cell>
          <cell r="D44" t="str">
            <v>Reyrolle 132kV OS</v>
          </cell>
          <cell r="E44" t="str">
            <v>Replacement</v>
          </cell>
          <cell r="F44" t="str">
            <v>Replace all of this type</v>
          </cell>
          <cell r="G44" t="str">
            <v>C</v>
          </cell>
          <cell r="H44" t="str">
            <v>R</v>
          </cell>
          <cell r="I44">
            <v>2000</v>
          </cell>
          <cell r="J44" t="str">
            <v>Asset Managers</v>
          </cell>
          <cell r="K44" t="str">
            <v>June,2005</v>
          </cell>
          <cell r="M44">
            <v>0</v>
          </cell>
          <cell r="N44">
            <v>0</v>
          </cell>
          <cell r="O44">
            <v>8</v>
          </cell>
          <cell r="P44">
            <v>8</v>
          </cell>
        </row>
        <row r="45">
          <cell r="B45">
            <v>26</v>
          </cell>
          <cell r="C45" t="str">
            <v>Circuit Breakers</v>
          </cell>
          <cell r="D45" t="str">
            <v>ASEA 132kV HKEY</v>
          </cell>
          <cell r="E45" t="str">
            <v>Replacement</v>
          </cell>
          <cell r="F45" t="str">
            <v>Replace all of this type</v>
          </cell>
          <cell r="G45" t="str">
            <v>C</v>
          </cell>
          <cell r="H45" t="str">
            <v>R</v>
          </cell>
          <cell r="I45">
            <v>2000</v>
          </cell>
          <cell r="J45" t="str">
            <v>Asset Managers</v>
          </cell>
          <cell r="K45" t="str">
            <v>June, 2011</v>
          </cell>
          <cell r="M45">
            <v>0</v>
          </cell>
          <cell r="N45">
            <v>0</v>
          </cell>
          <cell r="O45">
            <v>8</v>
          </cell>
          <cell r="P45">
            <v>8</v>
          </cell>
        </row>
        <row r="46">
          <cell r="B46">
            <v>27</v>
          </cell>
          <cell r="C46" t="str">
            <v>Circuit Breakers</v>
          </cell>
          <cell r="D46" t="str">
            <v>ASEA 66kV HKEY</v>
          </cell>
          <cell r="E46" t="str">
            <v>Replacement</v>
          </cell>
          <cell r="F46" t="str">
            <v>Replace all of this type</v>
          </cell>
          <cell r="G46" t="str">
            <v>C</v>
          </cell>
          <cell r="H46" t="str">
            <v>R</v>
          </cell>
          <cell r="I46">
            <v>2000</v>
          </cell>
          <cell r="J46" t="str">
            <v>Asset Managers</v>
          </cell>
          <cell r="K46" t="str">
            <v>June, 2007</v>
          </cell>
          <cell r="M46">
            <v>0</v>
          </cell>
          <cell r="N46">
            <v>0</v>
          </cell>
          <cell r="O46">
            <v>8</v>
          </cell>
          <cell r="P46">
            <v>8</v>
          </cell>
        </row>
        <row r="47">
          <cell r="B47">
            <v>28</v>
          </cell>
          <cell r="C47" t="str">
            <v>Circuit Breakers</v>
          </cell>
          <cell r="D47" t="str">
            <v>Brown Boveri 66kV ELF</v>
          </cell>
          <cell r="E47" t="str">
            <v>Replacement</v>
          </cell>
          <cell r="F47" t="str">
            <v>Replace all of this type</v>
          </cell>
          <cell r="G47" t="str">
            <v>C</v>
          </cell>
          <cell r="H47" t="str">
            <v>R</v>
          </cell>
          <cell r="I47">
            <v>2000</v>
          </cell>
          <cell r="J47" t="str">
            <v>Asset Managers</v>
          </cell>
          <cell r="K47" t="str">
            <v>June, 2013</v>
          </cell>
          <cell r="M47">
            <v>0</v>
          </cell>
          <cell r="N47">
            <v>0</v>
          </cell>
          <cell r="O47">
            <v>8</v>
          </cell>
          <cell r="P47">
            <v>8</v>
          </cell>
        </row>
        <row r="48">
          <cell r="B48">
            <v>29</v>
          </cell>
          <cell r="C48" t="str">
            <v>Circuit Breakers</v>
          </cell>
          <cell r="D48" t="str">
            <v>SF6 CBs</v>
          </cell>
          <cell r="E48" t="str">
            <v>Other</v>
          </cell>
          <cell r="F48" t="str">
            <v>Inspection of Nominated CBs</v>
          </cell>
          <cell r="G48" t="str">
            <v>O</v>
          </cell>
          <cell r="H48" t="str">
            <v>I</v>
          </cell>
          <cell r="I48">
            <v>2000</v>
          </cell>
          <cell r="J48" t="str">
            <v>SSE</v>
          </cell>
          <cell r="K48" t="str">
            <v>Recurrent Each April</v>
          </cell>
          <cell r="M48">
            <v>0</v>
          </cell>
          <cell r="N48">
            <v>0</v>
          </cell>
          <cell r="O48">
            <v>8</v>
          </cell>
          <cell r="P48">
            <v>0</v>
          </cell>
        </row>
        <row r="49">
          <cell r="B49">
            <v>30</v>
          </cell>
          <cell r="C49" t="str">
            <v>Circuit Breakers</v>
          </cell>
          <cell r="D49" t="str">
            <v>AEI 33kV Bulk Oil</v>
          </cell>
          <cell r="E49" t="str">
            <v>Replacement</v>
          </cell>
          <cell r="F49" t="str">
            <v>Replace all of this type</v>
          </cell>
          <cell r="G49" t="str">
            <v>C</v>
          </cell>
          <cell r="H49" t="str">
            <v>R</v>
          </cell>
          <cell r="I49">
            <v>2001</v>
          </cell>
          <cell r="J49" t="str">
            <v>Asset Managers</v>
          </cell>
          <cell r="K49">
            <v>39417</v>
          </cell>
          <cell r="M49">
            <v>5</v>
          </cell>
          <cell r="N49">
            <v>2</v>
          </cell>
          <cell r="O49">
            <v>8</v>
          </cell>
          <cell r="P49">
            <v>5</v>
          </cell>
        </row>
        <row r="50">
          <cell r="B50">
            <v>31</v>
          </cell>
          <cell r="C50" t="str">
            <v>Circuit Breakers</v>
          </cell>
          <cell r="D50" t="str">
            <v>ABB 132kV HLD</v>
          </cell>
          <cell r="E50" t="str">
            <v>Replacement</v>
          </cell>
          <cell r="F50" t="str">
            <v>Replace all of this type</v>
          </cell>
          <cell r="G50" t="str">
            <v>C</v>
          </cell>
          <cell r="H50" t="str">
            <v>R</v>
          </cell>
          <cell r="I50">
            <v>2004</v>
          </cell>
          <cell r="J50" t="str">
            <v>Asset Managers</v>
          </cell>
          <cell r="K50">
            <v>42887</v>
          </cell>
          <cell r="M50">
            <v>0</v>
          </cell>
          <cell r="N50">
            <v>0</v>
          </cell>
          <cell r="O50">
            <v>8</v>
          </cell>
          <cell r="P50">
            <v>8</v>
          </cell>
        </row>
        <row r="51">
          <cell r="B51">
            <v>32</v>
          </cell>
          <cell r="C51" t="str">
            <v>Circuit Breakers</v>
          </cell>
          <cell r="D51" t="str">
            <v>DELLE 66kV HPGE</v>
          </cell>
          <cell r="E51" t="str">
            <v>Replacement</v>
          </cell>
          <cell r="F51" t="str">
            <v>Replace all of this type</v>
          </cell>
          <cell r="G51" t="str">
            <v>C</v>
          </cell>
          <cell r="H51" t="str">
            <v>R</v>
          </cell>
          <cell r="I51">
            <v>2004</v>
          </cell>
          <cell r="J51" t="str">
            <v>Asset Managers</v>
          </cell>
          <cell r="K51">
            <v>42887</v>
          </cell>
          <cell r="M51">
            <v>0</v>
          </cell>
          <cell r="N51">
            <v>0</v>
          </cell>
          <cell r="O51">
            <v>8</v>
          </cell>
          <cell r="P51">
            <v>8</v>
          </cell>
        </row>
        <row r="52">
          <cell r="B52">
            <v>33</v>
          </cell>
          <cell r="C52" t="str">
            <v>Circuit Breakers</v>
          </cell>
          <cell r="D52" t="str">
            <v>Merlin Gerin FA1</v>
          </cell>
          <cell r="E52" t="str">
            <v>Replacement</v>
          </cell>
          <cell r="F52" t="str">
            <v>Assess for Replacement Strategy</v>
          </cell>
          <cell r="G52" t="str">
            <v>O</v>
          </cell>
          <cell r="H52" t="str">
            <v>I</v>
          </cell>
          <cell r="I52">
            <v>2002</v>
          </cell>
          <cell r="J52" t="str">
            <v>SSE</v>
          </cell>
          <cell r="K52">
            <v>39052</v>
          </cell>
          <cell r="M52">
            <v>0</v>
          </cell>
          <cell r="N52">
            <v>0</v>
          </cell>
          <cell r="O52">
            <v>8</v>
          </cell>
          <cell r="P52">
            <v>8</v>
          </cell>
        </row>
        <row r="53">
          <cell r="B53">
            <v>34</v>
          </cell>
          <cell r="C53" t="str">
            <v>Circuit Breakers</v>
          </cell>
          <cell r="D53" t="str">
            <v>Merlin Gerin FA2</v>
          </cell>
          <cell r="E53" t="str">
            <v>Replacement</v>
          </cell>
          <cell r="F53" t="str">
            <v>Assess for Replacement Strategy</v>
          </cell>
          <cell r="G53" t="str">
            <v>O</v>
          </cell>
          <cell r="H53" t="str">
            <v>I</v>
          </cell>
          <cell r="I53">
            <v>2002</v>
          </cell>
          <cell r="J53" t="str">
            <v>SSE</v>
          </cell>
          <cell r="K53">
            <v>38687</v>
          </cell>
          <cell r="M53">
            <v>0</v>
          </cell>
          <cell r="N53">
            <v>0</v>
          </cell>
          <cell r="O53">
            <v>8</v>
          </cell>
          <cell r="P53">
            <v>8</v>
          </cell>
        </row>
        <row r="54">
          <cell r="B54">
            <v>35</v>
          </cell>
          <cell r="C54" t="str">
            <v>Circuit Breakers</v>
          </cell>
          <cell r="D54" t="str">
            <v>Merlin Gerin FA4</v>
          </cell>
          <cell r="E54" t="str">
            <v>Replacement</v>
          </cell>
          <cell r="F54" t="str">
            <v>Assess for Replacement Strategy</v>
          </cell>
          <cell r="G54" t="str">
            <v>O</v>
          </cell>
          <cell r="H54" t="str">
            <v>I</v>
          </cell>
          <cell r="I54">
            <v>2002</v>
          </cell>
          <cell r="J54" t="str">
            <v>SSE</v>
          </cell>
          <cell r="K54">
            <v>38687</v>
          </cell>
          <cell r="M54">
            <v>0</v>
          </cell>
          <cell r="N54">
            <v>0</v>
          </cell>
          <cell r="O54">
            <v>8</v>
          </cell>
          <cell r="P54">
            <v>8</v>
          </cell>
        </row>
        <row r="55">
          <cell r="B55">
            <v>36</v>
          </cell>
          <cell r="C55" t="str">
            <v>Circuit Breakers</v>
          </cell>
          <cell r="D55" t="str">
            <v>Merlin Gerin PFA</v>
          </cell>
          <cell r="E55" t="str">
            <v>Replacement</v>
          </cell>
          <cell r="F55" t="str">
            <v>Assess for Replacement Strategy</v>
          </cell>
          <cell r="G55" t="str">
            <v>O</v>
          </cell>
          <cell r="H55" t="str">
            <v>I</v>
          </cell>
          <cell r="I55">
            <v>2002</v>
          </cell>
          <cell r="J55" t="str">
            <v>SSE</v>
          </cell>
          <cell r="K55">
            <v>39052</v>
          </cell>
          <cell r="M55">
            <v>0</v>
          </cell>
          <cell r="N55">
            <v>0</v>
          </cell>
          <cell r="O55">
            <v>8</v>
          </cell>
          <cell r="P55">
            <v>8</v>
          </cell>
        </row>
        <row r="56">
          <cell r="B56">
            <v>37</v>
          </cell>
          <cell r="C56" t="str">
            <v>Circuit Breakers</v>
          </cell>
          <cell r="D56" t="str">
            <v>330kv Sprecher HPF515Q6</v>
          </cell>
          <cell r="E56" t="str">
            <v>Replacement</v>
          </cell>
          <cell r="F56" t="str">
            <v>Assess for Replacement Strategy</v>
          </cell>
          <cell r="G56" t="str">
            <v>O</v>
          </cell>
          <cell r="H56" t="str">
            <v>I</v>
          </cell>
          <cell r="I56">
            <v>2002</v>
          </cell>
          <cell r="J56" t="str">
            <v>SSE</v>
          </cell>
          <cell r="K56">
            <v>38687</v>
          </cell>
          <cell r="M56">
            <v>0</v>
          </cell>
          <cell r="N56">
            <v>0</v>
          </cell>
          <cell r="O56">
            <v>8</v>
          </cell>
          <cell r="P56">
            <v>8</v>
          </cell>
        </row>
        <row r="57">
          <cell r="B57">
            <v>37.1</v>
          </cell>
          <cell r="C57" t="str">
            <v>Circuit Breakers</v>
          </cell>
          <cell r="D57" t="str">
            <v>BTH OW407</v>
          </cell>
          <cell r="E57" t="str">
            <v>Replacement</v>
          </cell>
          <cell r="F57" t="str">
            <v>Assess for Replacement Strategy</v>
          </cell>
          <cell r="G57" t="str">
            <v>O</v>
          </cell>
          <cell r="H57" t="str">
            <v>I</v>
          </cell>
          <cell r="I57">
            <v>2004</v>
          </cell>
          <cell r="J57" t="str">
            <v>SSE</v>
          </cell>
          <cell r="M57">
            <v>0</v>
          </cell>
          <cell r="N57">
            <v>0</v>
          </cell>
          <cell r="O57">
            <v>8</v>
          </cell>
          <cell r="P57">
            <v>8</v>
          </cell>
        </row>
        <row r="58">
          <cell r="B58">
            <v>37.200000000000003</v>
          </cell>
          <cell r="C58" t="str">
            <v>Circuit Breakers</v>
          </cell>
          <cell r="D58" t="str">
            <v>REYROLLE 132OS10</v>
          </cell>
          <cell r="E58" t="str">
            <v>Replacement</v>
          </cell>
          <cell r="F58" t="str">
            <v>Assess for Replacement Strategy</v>
          </cell>
          <cell r="G58" t="str">
            <v>O</v>
          </cell>
          <cell r="H58" t="str">
            <v>I</v>
          </cell>
          <cell r="I58">
            <v>2004</v>
          </cell>
          <cell r="J58" t="str">
            <v>SSE</v>
          </cell>
          <cell r="M58">
            <v>0</v>
          </cell>
          <cell r="N58">
            <v>0</v>
          </cell>
          <cell r="O58">
            <v>8</v>
          </cell>
          <cell r="P58">
            <v>8</v>
          </cell>
        </row>
        <row r="59">
          <cell r="B59">
            <v>37.299999999999997</v>
          </cell>
          <cell r="C59" t="str">
            <v>Circuit Breakers</v>
          </cell>
          <cell r="D59" t="str">
            <v>OERLIKON TOF60.6</v>
          </cell>
          <cell r="E59" t="str">
            <v>Replacement</v>
          </cell>
          <cell r="F59" t="str">
            <v>Assess for Replacement Strategy</v>
          </cell>
          <cell r="G59" t="str">
            <v>O</v>
          </cell>
          <cell r="H59" t="str">
            <v>I</v>
          </cell>
          <cell r="I59">
            <v>2004</v>
          </cell>
          <cell r="J59" t="str">
            <v>SSE</v>
          </cell>
          <cell r="M59">
            <v>0</v>
          </cell>
          <cell r="N59">
            <v>0</v>
          </cell>
          <cell r="O59">
            <v>8</v>
          </cell>
          <cell r="P59">
            <v>8</v>
          </cell>
        </row>
        <row r="60">
          <cell r="B60">
            <v>37.4</v>
          </cell>
          <cell r="C60" t="str">
            <v>Circuit Breakers</v>
          </cell>
          <cell r="D60" t="str">
            <v>WESTINGHOUSE 345GC</v>
          </cell>
          <cell r="E60" t="str">
            <v>Replacement</v>
          </cell>
          <cell r="F60" t="str">
            <v>Assess for Replacement Strategy</v>
          </cell>
          <cell r="G60" t="str">
            <v>O</v>
          </cell>
          <cell r="H60" t="str">
            <v>I</v>
          </cell>
          <cell r="I60">
            <v>2004</v>
          </cell>
          <cell r="J60" t="str">
            <v>SSE</v>
          </cell>
          <cell r="M60">
            <v>0</v>
          </cell>
          <cell r="N60">
            <v>0</v>
          </cell>
          <cell r="O60">
            <v>8</v>
          </cell>
          <cell r="P60">
            <v>8</v>
          </cell>
        </row>
        <row r="61">
          <cell r="B61">
            <v>37.5</v>
          </cell>
          <cell r="C61" t="str">
            <v>Circuit Breakers</v>
          </cell>
          <cell r="D61" t="str">
            <v>REYROLLE 132OS15</v>
          </cell>
          <cell r="E61" t="str">
            <v>Replacement</v>
          </cell>
          <cell r="F61" t="str">
            <v>Assess for Replacement Strategy</v>
          </cell>
          <cell r="G61" t="str">
            <v>O</v>
          </cell>
          <cell r="H61" t="str">
            <v>I</v>
          </cell>
          <cell r="I61">
            <v>2004</v>
          </cell>
          <cell r="J61" t="str">
            <v>SSE</v>
          </cell>
          <cell r="M61">
            <v>0</v>
          </cell>
          <cell r="N61">
            <v>0</v>
          </cell>
          <cell r="O61">
            <v>8</v>
          </cell>
          <cell r="P61">
            <v>8</v>
          </cell>
        </row>
        <row r="62">
          <cell r="B62">
            <v>37.6</v>
          </cell>
          <cell r="C62" t="str">
            <v>Circuit Breakers</v>
          </cell>
          <cell r="D62" t="str">
            <v>AEI GA11W8</v>
          </cell>
          <cell r="E62" t="str">
            <v>Replacement</v>
          </cell>
          <cell r="F62" t="str">
            <v>Assess for Replacement Strategy</v>
          </cell>
          <cell r="G62" t="str">
            <v>O</v>
          </cell>
          <cell r="H62" t="str">
            <v>I</v>
          </cell>
          <cell r="I62">
            <v>2004</v>
          </cell>
          <cell r="J62" t="str">
            <v>SSE</v>
          </cell>
          <cell r="M62">
            <v>0</v>
          </cell>
          <cell r="N62">
            <v>0</v>
          </cell>
          <cell r="O62">
            <v>8</v>
          </cell>
          <cell r="P62">
            <v>8</v>
          </cell>
        </row>
        <row r="63">
          <cell r="B63">
            <v>37.700000000000003</v>
          </cell>
          <cell r="C63" t="str">
            <v>Circuit Breakers</v>
          </cell>
          <cell r="D63" t="str">
            <v>REYROLLE 14SPH</v>
          </cell>
          <cell r="E63" t="str">
            <v>Replacement</v>
          </cell>
          <cell r="F63" t="str">
            <v>Assess for Replacement Strategy</v>
          </cell>
          <cell r="G63" t="str">
            <v>O</v>
          </cell>
          <cell r="H63" t="str">
            <v>I</v>
          </cell>
          <cell r="I63">
            <v>2004</v>
          </cell>
          <cell r="J63" t="str">
            <v>SSE</v>
          </cell>
          <cell r="M63">
            <v>0</v>
          </cell>
          <cell r="N63">
            <v>0</v>
          </cell>
          <cell r="O63">
            <v>8</v>
          </cell>
          <cell r="P63">
            <v>8</v>
          </cell>
        </row>
        <row r="64">
          <cell r="B64">
            <v>37.799999999999997</v>
          </cell>
          <cell r="C64" t="str">
            <v>Circuit Breakers</v>
          </cell>
          <cell r="D64" t="str">
            <v>REYROLLE 132OS14</v>
          </cell>
          <cell r="E64" t="str">
            <v>Replacement</v>
          </cell>
          <cell r="F64" t="str">
            <v>Assess for Replacement Strategy</v>
          </cell>
          <cell r="G64" t="str">
            <v>O</v>
          </cell>
          <cell r="H64" t="str">
            <v>I</v>
          </cell>
          <cell r="I64">
            <v>2004</v>
          </cell>
          <cell r="J64" t="str">
            <v>SSE</v>
          </cell>
          <cell r="M64">
            <v>0</v>
          </cell>
          <cell r="N64">
            <v>0</v>
          </cell>
          <cell r="O64">
            <v>8</v>
          </cell>
          <cell r="P64">
            <v>8</v>
          </cell>
        </row>
        <row r="65">
          <cell r="B65">
            <v>37.9</v>
          </cell>
          <cell r="C65" t="str">
            <v>Circuit Breakers</v>
          </cell>
          <cell r="D65" t="str">
            <v>ASEA HKEYC120/600</v>
          </cell>
          <cell r="E65" t="str">
            <v>Replacement</v>
          </cell>
          <cell r="F65" t="str">
            <v>Assess for Replacement Strategy</v>
          </cell>
          <cell r="G65" t="str">
            <v>O</v>
          </cell>
          <cell r="H65" t="str">
            <v>I</v>
          </cell>
          <cell r="I65">
            <v>2004</v>
          </cell>
          <cell r="J65" t="str">
            <v>SSE</v>
          </cell>
          <cell r="M65">
            <v>0</v>
          </cell>
          <cell r="N65">
            <v>0</v>
          </cell>
          <cell r="O65">
            <v>8</v>
          </cell>
          <cell r="P65">
            <v>8</v>
          </cell>
        </row>
        <row r="66">
          <cell r="B66">
            <v>37.909999999999997</v>
          </cell>
          <cell r="C66" t="str">
            <v>Circuit Breakers</v>
          </cell>
          <cell r="D66" t="str">
            <v>BROWN BOV. ECKS132</v>
          </cell>
          <cell r="E66" t="str">
            <v>Replacement</v>
          </cell>
          <cell r="F66" t="str">
            <v>Assess for Replacement Strategy</v>
          </cell>
          <cell r="G66" t="str">
            <v>O</v>
          </cell>
          <cell r="H66" t="str">
            <v>I</v>
          </cell>
          <cell r="I66">
            <v>2004</v>
          </cell>
          <cell r="J66" t="str">
            <v>SSE</v>
          </cell>
          <cell r="M66">
            <v>0</v>
          </cell>
          <cell r="N66">
            <v>0</v>
          </cell>
          <cell r="O66">
            <v>8</v>
          </cell>
          <cell r="P66">
            <v>8</v>
          </cell>
        </row>
        <row r="67">
          <cell r="B67">
            <v>37.92</v>
          </cell>
          <cell r="C67" t="str">
            <v>Circuit Breakers</v>
          </cell>
          <cell r="D67" t="str">
            <v>OERLIKON FR</v>
          </cell>
          <cell r="E67" t="str">
            <v>Replacement</v>
          </cell>
          <cell r="F67" t="str">
            <v>Assess for Replacement Strategy</v>
          </cell>
          <cell r="G67" t="str">
            <v>O</v>
          </cell>
          <cell r="H67" t="str">
            <v>I</v>
          </cell>
          <cell r="I67">
            <v>2004</v>
          </cell>
          <cell r="J67" t="str">
            <v>SSE</v>
          </cell>
          <cell r="M67">
            <v>0</v>
          </cell>
          <cell r="N67">
            <v>0</v>
          </cell>
          <cell r="O67">
            <v>8</v>
          </cell>
          <cell r="P67">
            <v>8</v>
          </cell>
        </row>
        <row r="68">
          <cell r="B68">
            <v>37.93</v>
          </cell>
          <cell r="C68" t="str">
            <v>Circuit Breakers</v>
          </cell>
          <cell r="D68" t="str">
            <v>SPRECHER HPF515C6FS</v>
          </cell>
          <cell r="E68" t="str">
            <v>Replacement</v>
          </cell>
          <cell r="F68" t="str">
            <v>Assess for Replacement Strategy</v>
          </cell>
          <cell r="G68" t="str">
            <v>O</v>
          </cell>
          <cell r="H68" t="str">
            <v>I</v>
          </cell>
          <cell r="I68">
            <v>2004</v>
          </cell>
          <cell r="J68" t="str">
            <v>SSE</v>
          </cell>
          <cell r="M68">
            <v>0</v>
          </cell>
          <cell r="N68">
            <v>0</v>
          </cell>
          <cell r="O68">
            <v>8</v>
          </cell>
          <cell r="P68">
            <v>8</v>
          </cell>
        </row>
        <row r="69">
          <cell r="B69">
            <v>37.94</v>
          </cell>
          <cell r="C69" t="str">
            <v>Circuit Breakers</v>
          </cell>
          <cell r="D69" t="str">
            <v>ASEA HLC72.5 1600</v>
          </cell>
          <cell r="E69" t="str">
            <v>Replacement</v>
          </cell>
          <cell r="F69" t="str">
            <v>Assess for Replacement Strategy</v>
          </cell>
          <cell r="G69" t="str">
            <v>O</v>
          </cell>
          <cell r="H69" t="str">
            <v>I</v>
          </cell>
          <cell r="I69">
            <v>2004</v>
          </cell>
          <cell r="J69" t="str">
            <v>SSE</v>
          </cell>
          <cell r="M69">
            <v>0</v>
          </cell>
          <cell r="N69">
            <v>0</v>
          </cell>
          <cell r="O69">
            <v>8</v>
          </cell>
          <cell r="P69">
            <v>8</v>
          </cell>
        </row>
        <row r="70">
          <cell r="B70">
            <v>37.950000000000003</v>
          </cell>
          <cell r="C70" t="str">
            <v>Circuit Breakers</v>
          </cell>
          <cell r="D70" t="str">
            <v>MAGRINI 38MGE1500</v>
          </cell>
          <cell r="E70" t="str">
            <v>Replacement</v>
          </cell>
          <cell r="F70" t="str">
            <v>Assess for Replacement Strategy</v>
          </cell>
          <cell r="G70" t="str">
            <v>O</v>
          </cell>
          <cell r="H70" t="str">
            <v>I</v>
          </cell>
          <cell r="I70">
            <v>2004</v>
          </cell>
          <cell r="J70" t="str">
            <v>SSE</v>
          </cell>
          <cell r="M70">
            <v>0</v>
          </cell>
          <cell r="N70">
            <v>0</v>
          </cell>
          <cell r="O70">
            <v>8</v>
          </cell>
          <cell r="P70">
            <v>8</v>
          </cell>
        </row>
        <row r="71">
          <cell r="B71">
            <v>37.96</v>
          </cell>
          <cell r="C71" t="str">
            <v>Circuit Breakers</v>
          </cell>
          <cell r="D71" t="str">
            <v>SPRECHER HPF509K</v>
          </cell>
          <cell r="E71" t="str">
            <v>Replacement</v>
          </cell>
          <cell r="F71" t="str">
            <v>Assess for Replacement Strategy</v>
          </cell>
          <cell r="G71" t="str">
            <v>O</v>
          </cell>
          <cell r="H71" t="str">
            <v>I</v>
          </cell>
          <cell r="I71">
            <v>2004</v>
          </cell>
          <cell r="J71" t="str">
            <v>SSE</v>
          </cell>
          <cell r="M71">
            <v>0</v>
          </cell>
          <cell r="N71">
            <v>0</v>
          </cell>
          <cell r="O71">
            <v>8</v>
          </cell>
          <cell r="P71">
            <v>8</v>
          </cell>
        </row>
        <row r="72">
          <cell r="B72">
            <v>37.97</v>
          </cell>
          <cell r="C72" t="str">
            <v>Circuit Breakers</v>
          </cell>
          <cell r="D72" t="str">
            <v>JOSLYN VBU-4</v>
          </cell>
          <cell r="E72" t="str">
            <v>Replacement</v>
          </cell>
          <cell r="F72" t="str">
            <v>Assess for Replacement Strategy</v>
          </cell>
          <cell r="G72" t="str">
            <v>O</v>
          </cell>
          <cell r="H72" t="str">
            <v>I</v>
          </cell>
          <cell r="I72">
            <v>2004</v>
          </cell>
          <cell r="J72" t="str">
            <v>SSE</v>
          </cell>
          <cell r="M72">
            <v>0</v>
          </cell>
          <cell r="N72">
            <v>0</v>
          </cell>
          <cell r="O72">
            <v>8</v>
          </cell>
          <cell r="P72">
            <v>8</v>
          </cell>
        </row>
        <row r="73">
          <cell r="B73">
            <v>38</v>
          </cell>
          <cell r="C73" t="str">
            <v>Instrument Transformers</v>
          </cell>
          <cell r="D73" t="str">
            <v>Its that cannot be sampled</v>
          </cell>
          <cell r="E73" t="str">
            <v>Replacement</v>
          </cell>
          <cell r="F73" t="str">
            <v>Replace all instrument transformers that cannot be sampled to meet the requirements of the maintenance policy</v>
          </cell>
          <cell r="G73" t="str">
            <v>CAP</v>
          </cell>
          <cell r="H73" t="str">
            <v>R</v>
          </cell>
          <cell r="I73">
            <v>1994</v>
          </cell>
          <cell r="J73" t="str">
            <v>Asset Managers</v>
          </cell>
          <cell r="K73" t="str">
            <v xml:space="preserve"> dec2008</v>
          </cell>
          <cell r="M73">
            <v>8</v>
          </cell>
          <cell r="N73">
            <v>5</v>
          </cell>
          <cell r="O73">
            <v>8</v>
          </cell>
          <cell r="P73">
            <v>5</v>
          </cell>
        </row>
        <row r="74">
          <cell r="B74">
            <v>39.1</v>
          </cell>
          <cell r="C74" t="str">
            <v>Instrument Transformers</v>
          </cell>
          <cell r="D74" t="str">
            <v>High DGA ITs - 220kV and above</v>
          </cell>
          <cell r="E74" t="str">
            <v>Replacement</v>
          </cell>
          <cell r="F74" t="str">
            <v>Assess and Replace as required</v>
          </cell>
          <cell r="G74" t="str">
            <v>CAP</v>
          </cell>
          <cell r="H74" t="str">
            <v>C</v>
          </cell>
          <cell r="I74">
            <v>1994</v>
          </cell>
          <cell r="J74" t="str">
            <v>Asset Managers</v>
          </cell>
          <cell r="K74" t="str">
            <v>Recurrent</v>
          </cell>
          <cell r="M74">
            <v>10</v>
          </cell>
          <cell r="N74">
            <v>5</v>
          </cell>
          <cell r="O74">
            <v>8</v>
          </cell>
          <cell r="P74">
            <v>5</v>
          </cell>
        </row>
        <row r="75">
          <cell r="B75">
            <v>39.200000000000003</v>
          </cell>
          <cell r="C75" t="str">
            <v>Instrument Transformers</v>
          </cell>
          <cell r="D75" t="str">
            <v>High DGA ITs - 220kV and above</v>
          </cell>
          <cell r="E75" t="str">
            <v>Replacement</v>
          </cell>
          <cell r="F75" t="str">
            <v>Make budget provision for unidentified replacements based on historical replacement rates</v>
          </cell>
          <cell r="G75" t="str">
            <v>CAP</v>
          </cell>
          <cell r="H75" t="str">
            <v>C</v>
          </cell>
          <cell r="J75" t="str">
            <v>SSE</v>
          </cell>
          <cell r="K75" t="str">
            <v>Recurrent</v>
          </cell>
          <cell r="M75">
            <v>10</v>
          </cell>
          <cell r="N75">
            <v>5</v>
          </cell>
          <cell r="O75">
            <v>8</v>
          </cell>
          <cell r="P75">
            <v>5</v>
          </cell>
        </row>
        <row r="76">
          <cell r="B76">
            <v>40.1</v>
          </cell>
          <cell r="C76" t="str">
            <v>Instrument Transformers</v>
          </cell>
          <cell r="D76" t="str">
            <v xml:space="preserve">High DGA ITs - 132kV </v>
          </cell>
          <cell r="E76" t="str">
            <v>Replacement</v>
          </cell>
          <cell r="F76" t="str">
            <v>Assess and Replace as required</v>
          </cell>
          <cell r="G76" t="str">
            <v>CAP</v>
          </cell>
          <cell r="H76" t="str">
            <v>C</v>
          </cell>
          <cell r="I76">
            <v>1994</v>
          </cell>
          <cell r="J76" t="str">
            <v>Asset Managers</v>
          </cell>
          <cell r="K76" t="str">
            <v>Recurrent</v>
          </cell>
          <cell r="M76">
            <v>10</v>
          </cell>
          <cell r="N76">
            <v>5</v>
          </cell>
          <cell r="O76">
            <v>8</v>
          </cell>
          <cell r="P76">
            <v>5</v>
          </cell>
        </row>
        <row r="77">
          <cell r="B77">
            <v>40.200000000000003</v>
          </cell>
          <cell r="C77" t="str">
            <v>Instrument Transformers</v>
          </cell>
          <cell r="D77" t="str">
            <v xml:space="preserve">High DGA ITs - 132kV </v>
          </cell>
          <cell r="E77" t="str">
            <v>Replacement</v>
          </cell>
          <cell r="F77" t="str">
            <v>Make budget provision for unidentified replacements based on historical replacement rates</v>
          </cell>
          <cell r="G77" t="str">
            <v>CAP</v>
          </cell>
          <cell r="H77" t="str">
            <v>C</v>
          </cell>
          <cell r="J77" t="str">
            <v>SSE</v>
          </cell>
          <cell r="K77" t="str">
            <v>Recurrent</v>
          </cell>
          <cell r="M77">
            <v>10</v>
          </cell>
          <cell r="N77">
            <v>5</v>
          </cell>
          <cell r="O77">
            <v>8</v>
          </cell>
          <cell r="P77">
            <v>5</v>
          </cell>
        </row>
        <row r="78">
          <cell r="B78">
            <v>41.1</v>
          </cell>
          <cell r="C78" t="str">
            <v>Instrument Transformers</v>
          </cell>
          <cell r="D78" t="str">
            <v>High DGA ITs - 66kV and below</v>
          </cell>
          <cell r="E78" t="str">
            <v>Replacement</v>
          </cell>
          <cell r="F78" t="str">
            <v>Assess and Replace as required</v>
          </cell>
          <cell r="G78" t="str">
            <v>CAP</v>
          </cell>
          <cell r="H78" t="str">
            <v>C</v>
          </cell>
          <cell r="I78">
            <v>1994</v>
          </cell>
          <cell r="J78" t="str">
            <v>Asset Managers</v>
          </cell>
          <cell r="K78" t="str">
            <v>Recurrent</v>
          </cell>
          <cell r="M78">
            <v>10</v>
          </cell>
          <cell r="N78">
            <v>5</v>
          </cell>
          <cell r="O78">
            <v>8</v>
          </cell>
          <cell r="P78">
            <v>5</v>
          </cell>
        </row>
        <row r="79">
          <cell r="B79">
            <v>41.2</v>
          </cell>
          <cell r="C79" t="str">
            <v>Instrument Transformers</v>
          </cell>
          <cell r="D79" t="str">
            <v>High DGA ITs - 66kV and below</v>
          </cell>
          <cell r="E79" t="str">
            <v>Replacement</v>
          </cell>
          <cell r="F79" t="str">
            <v>Make budget provision for unidentified replacements based on historical replacement rates</v>
          </cell>
          <cell r="G79" t="str">
            <v>CAP</v>
          </cell>
          <cell r="H79" t="str">
            <v>C</v>
          </cell>
          <cell r="J79" t="str">
            <v>SSE</v>
          </cell>
          <cell r="K79" t="str">
            <v>Recurrent</v>
          </cell>
          <cell r="M79">
            <v>10</v>
          </cell>
          <cell r="N79">
            <v>5</v>
          </cell>
          <cell r="O79">
            <v>8</v>
          </cell>
          <cell r="P79">
            <v>5</v>
          </cell>
        </row>
        <row r="80">
          <cell r="B80">
            <v>42.1</v>
          </cell>
          <cell r="C80" t="str">
            <v>Instrument Transformers</v>
          </cell>
          <cell r="D80" t="str">
            <v>Tyree Contract 2794 (with on-line monitoring)</v>
          </cell>
          <cell r="E80" t="str">
            <v>Other</v>
          </cell>
          <cell r="F80" t="str">
            <v>Assess effectiveness and reliability of OLM</v>
          </cell>
          <cell r="G80" t="str">
            <v>CAP</v>
          </cell>
          <cell r="H80" t="str">
            <v>I</v>
          </cell>
          <cell r="I80">
            <v>2000</v>
          </cell>
          <cell r="J80" t="str">
            <v>AM/Central, AM/Northern</v>
          </cell>
          <cell r="K80" t="str">
            <v>Recurrent</v>
          </cell>
          <cell r="M80">
            <v>8</v>
          </cell>
          <cell r="N80">
            <v>5</v>
          </cell>
          <cell r="O80">
            <v>8</v>
          </cell>
          <cell r="P80">
            <v>5</v>
          </cell>
        </row>
        <row r="81">
          <cell r="B81">
            <v>42.2</v>
          </cell>
          <cell r="C81" t="str">
            <v>Instrument Transformers</v>
          </cell>
          <cell r="D81" t="str">
            <v>Tyree Contract 2794 (without on-line monitoring)</v>
          </cell>
          <cell r="E81" t="str">
            <v>Replacement</v>
          </cell>
          <cell r="F81" t="str">
            <v>Replace all of this type without on-line monitoring</v>
          </cell>
          <cell r="G81" t="str">
            <v>CAP</v>
          </cell>
          <cell r="H81" t="str">
            <v>R</v>
          </cell>
          <cell r="I81">
            <v>2000</v>
          </cell>
          <cell r="J81" t="str">
            <v>Asset Managers</v>
          </cell>
          <cell r="M81">
            <v>8</v>
          </cell>
          <cell r="N81">
            <v>5</v>
          </cell>
          <cell r="O81">
            <v>8</v>
          </cell>
          <cell r="P81">
            <v>5</v>
          </cell>
        </row>
        <row r="82">
          <cell r="B82">
            <v>42.3</v>
          </cell>
          <cell r="C82" t="str">
            <v>Instrument Transformers</v>
          </cell>
          <cell r="D82" t="str">
            <v>Tyree Contract 2794</v>
          </cell>
          <cell r="E82" t="str">
            <v>Replacement</v>
          </cell>
          <cell r="F82" t="str">
            <v>Replace all of this type</v>
          </cell>
          <cell r="G82" t="str">
            <v>CAP</v>
          </cell>
          <cell r="H82" t="str">
            <v>R</v>
          </cell>
          <cell r="I82">
            <v>2005</v>
          </cell>
          <cell r="J82" t="str">
            <v>Asset Managers</v>
          </cell>
          <cell r="K82">
            <v>2010</v>
          </cell>
          <cell r="L82" t="str">
            <v>80% certain</v>
          </cell>
          <cell r="M82">
            <v>8</v>
          </cell>
          <cell r="N82">
            <v>5</v>
          </cell>
          <cell r="O82">
            <v>8</v>
          </cell>
          <cell r="P82">
            <v>5</v>
          </cell>
        </row>
        <row r="83">
          <cell r="B83">
            <v>43.1</v>
          </cell>
          <cell r="C83" t="str">
            <v>Instrument Transformers</v>
          </cell>
          <cell r="D83" t="str">
            <v>Tyree Contract 3113 (without OLM)</v>
          </cell>
          <cell r="E83" t="str">
            <v>Other</v>
          </cell>
          <cell r="F83" t="str">
            <v>Carry out 6-monthly oil sampling</v>
          </cell>
          <cell r="G83" t="str">
            <v>CAP</v>
          </cell>
          <cell r="H83" t="str">
            <v>M</v>
          </cell>
          <cell r="I83">
            <v>2000</v>
          </cell>
          <cell r="J83" t="str">
            <v>Asset Managers</v>
          </cell>
          <cell r="K83" t="str">
            <v>Ongoing</v>
          </cell>
          <cell r="M83">
            <v>8</v>
          </cell>
          <cell r="N83">
            <v>5</v>
          </cell>
          <cell r="O83">
            <v>8</v>
          </cell>
          <cell r="P83">
            <v>5</v>
          </cell>
        </row>
        <row r="84">
          <cell r="B84">
            <v>43.2</v>
          </cell>
          <cell r="C84" t="str">
            <v>Instrument Transformers</v>
          </cell>
          <cell r="D84" t="str">
            <v>Tyree Contract 3113 (without OLM)</v>
          </cell>
          <cell r="E84" t="str">
            <v>Replacement</v>
          </cell>
          <cell r="F84" t="str">
            <v>Replace</v>
          </cell>
          <cell r="G84" t="str">
            <v>CAP</v>
          </cell>
          <cell r="H84" t="str">
            <v>R</v>
          </cell>
          <cell r="I84">
            <v>2000</v>
          </cell>
          <cell r="J84" t="str">
            <v>Asset Managers</v>
          </cell>
          <cell r="K84">
            <v>38139</v>
          </cell>
          <cell r="M84">
            <v>8</v>
          </cell>
          <cell r="N84">
            <v>5</v>
          </cell>
          <cell r="O84">
            <v>8</v>
          </cell>
          <cell r="P84">
            <v>5</v>
          </cell>
        </row>
        <row r="85">
          <cell r="B85">
            <v>43.3</v>
          </cell>
          <cell r="C85" t="str">
            <v>Instrument Transformers</v>
          </cell>
          <cell r="D85" t="str">
            <v>Tyree Contract 3113 (with OLM)</v>
          </cell>
          <cell r="E85" t="str">
            <v>Other</v>
          </cell>
          <cell r="F85" t="str">
            <v>Assess effectiveness and reliability of OLM</v>
          </cell>
          <cell r="G85" t="str">
            <v>CAP</v>
          </cell>
          <cell r="H85" t="str">
            <v>I</v>
          </cell>
          <cell r="I85">
            <v>2000</v>
          </cell>
          <cell r="J85" t="str">
            <v>AM/Central</v>
          </cell>
          <cell r="M85">
            <v>8</v>
          </cell>
          <cell r="N85">
            <v>5</v>
          </cell>
          <cell r="O85">
            <v>8</v>
          </cell>
          <cell r="P85">
            <v>5</v>
          </cell>
        </row>
        <row r="86">
          <cell r="B86">
            <v>43.4</v>
          </cell>
          <cell r="C86" t="str">
            <v>Instrument Transformers</v>
          </cell>
          <cell r="D86" t="str">
            <v>Tyree Contract 3113 (with OLM)</v>
          </cell>
          <cell r="E86" t="str">
            <v>Other</v>
          </cell>
          <cell r="F86" t="str">
            <v>Annual DGA testing?</v>
          </cell>
          <cell r="G86" t="str">
            <v>CAP</v>
          </cell>
          <cell r="H86" t="str">
            <v>I</v>
          </cell>
          <cell r="I86">
            <v>2000</v>
          </cell>
          <cell r="J86" t="str">
            <v>AM/Central</v>
          </cell>
          <cell r="M86">
            <v>8</v>
          </cell>
          <cell r="N86">
            <v>5</v>
          </cell>
          <cell r="O86">
            <v>8</v>
          </cell>
          <cell r="P86">
            <v>5</v>
          </cell>
        </row>
        <row r="87">
          <cell r="B87">
            <v>44.1</v>
          </cell>
          <cell r="C87" t="str">
            <v>Instrument Transformers</v>
          </cell>
          <cell r="D87" t="str">
            <v>Tyree Contract 2909 (without OLM)</v>
          </cell>
          <cell r="E87" t="str">
            <v>Other</v>
          </cell>
          <cell r="F87" t="str">
            <v>Assess effectiveness and reliability of OLM</v>
          </cell>
          <cell r="G87" t="str">
            <v>CAP</v>
          </cell>
          <cell r="M87">
            <v>8</v>
          </cell>
          <cell r="N87">
            <v>5</v>
          </cell>
          <cell r="O87">
            <v>8</v>
          </cell>
          <cell r="P87">
            <v>5</v>
          </cell>
        </row>
        <row r="88">
          <cell r="B88">
            <v>44.2</v>
          </cell>
          <cell r="C88" t="str">
            <v>Instrument Transformers</v>
          </cell>
          <cell r="D88" t="str">
            <v>Tyree Contract 2909 (without OLM)</v>
          </cell>
          <cell r="E88" t="str">
            <v>Replacement</v>
          </cell>
          <cell r="F88" t="str">
            <v>Replace all of this type without on-line monitoring</v>
          </cell>
          <cell r="G88" t="str">
            <v>CAP</v>
          </cell>
          <cell r="H88" t="str">
            <v>R</v>
          </cell>
          <cell r="I88">
            <v>2001</v>
          </cell>
          <cell r="J88" t="str">
            <v>Asset Managers</v>
          </cell>
          <cell r="K88" t="str">
            <v>June, 2006</v>
          </cell>
          <cell r="M88">
            <v>8</v>
          </cell>
          <cell r="N88">
            <v>5</v>
          </cell>
          <cell r="O88">
            <v>8</v>
          </cell>
          <cell r="P88">
            <v>5</v>
          </cell>
        </row>
        <row r="89">
          <cell r="B89">
            <v>45.1</v>
          </cell>
          <cell r="C89" t="str">
            <v>Instrument Transformers</v>
          </cell>
          <cell r="D89" t="str">
            <v>ASEA CUEA (X-mas Tree) CVT</v>
          </cell>
          <cell r="E89" t="str">
            <v>Replacement</v>
          </cell>
          <cell r="F89" t="str">
            <v>Replace all of this type</v>
          </cell>
          <cell r="G89" t="str">
            <v>CAP</v>
          </cell>
          <cell r="H89" t="str">
            <v>R</v>
          </cell>
          <cell r="I89">
            <v>1995</v>
          </cell>
          <cell r="J89" t="str">
            <v>Asset Managers</v>
          </cell>
          <cell r="K89">
            <v>38504</v>
          </cell>
          <cell r="M89">
            <v>8</v>
          </cell>
          <cell r="N89">
            <v>5</v>
          </cell>
          <cell r="O89">
            <v>8</v>
          </cell>
          <cell r="P89">
            <v>8</v>
          </cell>
        </row>
        <row r="90">
          <cell r="B90">
            <v>45.2</v>
          </cell>
          <cell r="C90" t="str">
            <v>Instrument Transformers</v>
          </cell>
          <cell r="D90" t="str">
            <v>Coupling Capacitors for X-mas Tress CVTs</v>
          </cell>
          <cell r="E90" t="str">
            <v>Replacement</v>
          </cell>
          <cell r="F90" t="str">
            <v>Replace all of this type</v>
          </cell>
          <cell r="G90" t="str">
            <v>CAP</v>
          </cell>
          <cell r="H90" t="str">
            <v>R</v>
          </cell>
          <cell r="I90">
            <v>1998</v>
          </cell>
          <cell r="J90" t="str">
            <v>Asset Managers</v>
          </cell>
          <cell r="K90" t="str">
            <v>June, 2005</v>
          </cell>
          <cell r="M90">
            <v>8</v>
          </cell>
          <cell r="N90">
            <v>5</v>
          </cell>
          <cell r="O90">
            <v>8</v>
          </cell>
          <cell r="P90">
            <v>8</v>
          </cell>
        </row>
        <row r="91">
          <cell r="B91">
            <v>46</v>
          </cell>
          <cell r="C91" t="str">
            <v>Instrument Transformers</v>
          </cell>
          <cell r="D91" t="str">
            <v>Under rated NUB CTs for in capacitor banks</v>
          </cell>
          <cell r="E91" t="str">
            <v>Replacement</v>
          </cell>
          <cell r="F91" t="str">
            <v>Replace with fully rated CT</v>
          </cell>
          <cell r="G91" t="str">
            <v>CAP</v>
          </cell>
          <cell r="H91" t="str">
            <v>R</v>
          </cell>
          <cell r="I91">
            <v>1995</v>
          </cell>
          <cell r="J91" t="str">
            <v>Asset Managers</v>
          </cell>
          <cell r="K91">
            <v>38504</v>
          </cell>
          <cell r="L91" t="str">
            <v>Not defined</v>
          </cell>
          <cell r="M91">
            <v>8</v>
          </cell>
          <cell r="N91">
            <v>2</v>
          </cell>
          <cell r="O91">
            <v>8</v>
          </cell>
          <cell r="P91">
            <v>0</v>
          </cell>
        </row>
        <row r="92">
          <cell r="B92">
            <v>47</v>
          </cell>
          <cell r="C92" t="str">
            <v>Other Equipment</v>
          </cell>
          <cell r="D92" t="str">
            <v>Provide alternate auxiliary supply to Avon SS</v>
          </cell>
          <cell r="E92" t="str">
            <v>Replacement</v>
          </cell>
          <cell r="F92" t="str">
            <v>Install power rated MVTs at Avon to Provide auxiliary supply</v>
          </cell>
          <cell r="G92" t="str">
            <v>CAP</v>
          </cell>
          <cell r="H92" t="str">
            <v>R</v>
          </cell>
          <cell r="I92">
            <v>2003</v>
          </cell>
          <cell r="J92" t="str">
            <v>AM/Central</v>
          </cell>
          <cell r="K92">
            <v>38504</v>
          </cell>
          <cell r="M92">
            <v>0</v>
          </cell>
          <cell r="N92">
            <v>0</v>
          </cell>
          <cell r="O92">
            <v>10</v>
          </cell>
          <cell r="P92">
            <v>8</v>
          </cell>
        </row>
        <row r="93">
          <cell r="B93">
            <v>48</v>
          </cell>
          <cell r="C93" t="str">
            <v>Ancillary Systems</v>
          </cell>
          <cell r="D93" t="str">
            <v xml:space="preserve">VT Secondary Boxes </v>
          </cell>
          <cell r="E93" t="str">
            <v>Replacement</v>
          </cell>
          <cell r="F93" t="str">
            <v>Replace De-ion CBs</v>
          </cell>
          <cell r="G93" t="str">
            <v>MOPS</v>
          </cell>
          <cell r="H93" t="str">
            <v>R</v>
          </cell>
          <cell r="I93">
            <v>2004</v>
          </cell>
          <cell r="J93" t="str">
            <v>Asset Managers</v>
          </cell>
          <cell r="K93">
            <v>38504</v>
          </cell>
          <cell r="M93">
            <v>0</v>
          </cell>
          <cell r="N93">
            <v>0</v>
          </cell>
          <cell r="O93">
            <v>5</v>
          </cell>
          <cell r="P93">
            <v>8</v>
          </cell>
        </row>
        <row r="94">
          <cell r="B94">
            <v>49</v>
          </cell>
          <cell r="C94" t="str">
            <v>Instrument Transformers</v>
          </cell>
          <cell r="D94" t="str">
            <v>Non-Standard CTs</v>
          </cell>
          <cell r="E94" t="str">
            <v>Replacement</v>
          </cell>
          <cell r="F94" t="str">
            <v>Where non-standard CTs are in service, replace if there is no reasonable contingency available</v>
          </cell>
          <cell r="G94" t="str">
            <v>CAP</v>
          </cell>
          <cell r="H94" t="str">
            <v>R</v>
          </cell>
          <cell r="I94">
            <v>1994</v>
          </cell>
          <cell r="J94" t="str">
            <v>Asset Managers</v>
          </cell>
          <cell r="K94">
            <v>38869</v>
          </cell>
          <cell r="L94" t="str">
            <v>Not defined, split</v>
          </cell>
          <cell r="M94">
            <v>0</v>
          </cell>
          <cell r="N94">
            <v>0</v>
          </cell>
          <cell r="O94">
            <v>8</v>
          </cell>
          <cell r="P94">
            <v>5</v>
          </cell>
        </row>
        <row r="95">
          <cell r="B95">
            <v>50</v>
          </cell>
          <cell r="C95" t="str">
            <v>DC Systems</v>
          </cell>
          <cell r="D95" t="str">
            <v>Substation Batteries - 50V</v>
          </cell>
          <cell r="E95" t="str">
            <v>Replacement</v>
          </cell>
          <cell r="F95" t="str">
            <v>Monitor and replace as required</v>
          </cell>
          <cell r="G95" t="str">
            <v>CAP</v>
          </cell>
          <cell r="H95" t="str">
            <v>C</v>
          </cell>
          <cell r="I95">
            <v>1994</v>
          </cell>
          <cell r="J95" t="str">
            <v>Asset Managers</v>
          </cell>
          <cell r="K95" t="str">
            <v>Recurrent</v>
          </cell>
          <cell r="M95">
            <v>0</v>
          </cell>
          <cell r="N95">
            <v>0</v>
          </cell>
          <cell r="O95">
            <v>10</v>
          </cell>
          <cell r="P95">
            <v>2</v>
          </cell>
        </row>
        <row r="96">
          <cell r="B96">
            <v>51</v>
          </cell>
          <cell r="C96" t="str">
            <v>DC Systems</v>
          </cell>
          <cell r="D96" t="str">
            <v>Substation Batteries - 110V</v>
          </cell>
          <cell r="E96" t="str">
            <v>Replacement</v>
          </cell>
          <cell r="F96" t="str">
            <v>Monitor and replace as required</v>
          </cell>
          <cell r="G96" t="str">
            <v>CAP</v>
          </cell>
          <cell r="H96" t="str">
            <v>C</v>
          </cell>
          <cell r="I96">
            <v>1994</v>
          </cell>
          <cell r="J96" t="str">
            <v>Asset Managers</v>
          </cell>
          <cell r="K96" t="str">
            <v>Recurrent</v>
          </cell>
          <cell r="M96">
            <v>0</v>
          </cell>
          <cell r="N96">
            <v>0</v>
          </cell>
          <cell r="O96">
            <v>8</v>
          </cell>
          <cell r="P96">
            <v>2</v>
          </cell>
        </row>
        <row r="97">
          <cell r="B97">
            <v>52</v>
          </cell>
          <cell r="C97" t="str">
            <v>DC Systems</v>
          </cell>
          <cell r="D97" t="str">
            <v>Substation Batteries - 240V</v>
          </cell>
          <cell r="E97" t="str">
            <v>Replacement</v>
          </cell>
          <cell r="F97" t="str">
            <v>Monitor and replace as required</v>
          </cell>
          <cell r="G97" t="str">
            <v>CAP</v>
          </cell>
          <cell r="H97" t="str">
            <v>C</v>
          </cell>
          <cell r="J97" t="str">
            <v>Asset Managers</v>
          </cell>
          <cell r="K97" t="str">
            <v>Recurrent</v>
          </cell>
          <cell r="M97">
            <v>0</v>
          </cell>
          <cell r="N97">
            <v>0</v>
          </cell>
          <cell r="O97">
            <v>8</v>
          </cell>
          <cell r="P97">
            <v>2</v>
          </cell>
        </row>
        <row r="98">
          <cell r="B98">
            <v>53</v>
          </cell>
          <cell r="C98" t="str">
            <v>DC Systems</v>
          </cell>
          <cell r="D98" t="str">
            <v>Substation Battery chargers - 50V</v>
          </cell>
          <cell r="E98" t="str">
            <v>Replacement</v>
          </cell>
          <cell r="F98" t="str">
            <v>Monitor and replace as required</v>
          </cell>
          <cell r="G98" t="str">
            <v>CAP</v>
          </cell>
          <cell r="H98" t="str">
            <v>C</v>
          </cell>
          <cell r="I98">
            <v>1998</v>
          </cell>
          <cell r="J98" t="str">
            <v>Asset Managers</v>
          </cell>
          <cell r="K98" t="str">
            <v>Recurrent</v>
          </cell>
          <cell r="M98">
            <v>0</v>
          </cell>
          <cell r="N98">
            <v>0</v>
          </cell>
          <cell r="O98">
            <v>8</v>
          </cell>
          <cell r="P98">
            <v>2</v>
          </cell>
        </row>
        <row r="99">
          <cell r="B99">
            <v>54</v>
          </cell>
          <cell r="C99" t="str">
            <v>DC Systems</v>
          </cell>
          <cell r="D99" t="str">
            <v>Substation Battery chargers - 110V</v>
          </cell>
          <cell r="E99" t="str">
            <v>Replacement</v>
          </cell>
          <cell r="F99" t="str">
            <v>Monitor and replace as required</v>
          </cell>
          <cell r="G99" t="str">
            <v>CAP</v>
          </cell>
          <cell r="H99" t="str">
            <v>C</v>
          </cell>
          <cell r="I99">
            <v>1998</v>
          </cell>
          <cell r="J99" t="str">
            <v>Asset Managers</v>
          </cell>
          <cell r="K99" t="str">
            <v>Recurrent</v>
          </cell>
          <cell r="M99">
            <v>0</v>
          </cell>
          <cell r="N99">
            <v>0</v>
          </cell>
          <cell r="O99">
            <v>8</v>
          </cell>
          <cell r="P99">
            <v>2</v>
          </cell>
        </row>
        <row r="100">
          <cell r="B100">
            <v>55</v>
          </cell>
          <cell r="C100" t="str">
            <v>DC Systems</v>
          </cell>
          <cell r="D100" t="str">
            <v>Substation Battery chargers - 240V</v>
          </cell>
          <cell r="E100" t="str">
            <v>Replacement</v>
          </cell>
          <cell r="F100" t="str">
            <v>Monitor and replace as required</v>
          </cell>
          <cell r="G100" t="str">
            <v>CAP</v>
          </cell>
          <cell r="H100" t="str">
            <v>C</v>
          </cell>
          <cell r="J100" t="str">
            <v>Asset Managers</v>
          </cell>
          <cell r="K100" t="str">
            <v>Recurrent</v>
          </cell>
          <cell r="M100">
            <v>0</v>
          </cell>
          <cell r="N100">
            <v>0</v>
          </cell>
          <cell r="O100">
            <v>8</v>
          </cell>
          <cell r="P100">
            <v>2</v>
          </cell>
        </row>
        <row r="101">
          <cell r="B101">
            <v>56</v>
          </cell>
          <cell r="C101" t="str">
            <v>Disconnectors and Earth Switches</v>
          </cell>
          <cell r="D101" t="str">
            <v>220kV and above</v>
          </cell>
          <cell r="E101" t="str">
            <v>Replacement</v>
          </cell>
          <cell r="F101" t="str">
            <v>Monitor and replace as required</v>
          </cell>
          <cell r="G101" t="str">
            <v>CAP</v>
          </cell>
          <cell r="H101" t="str">
            <v>C</v>
          </cell>
          <cell r="I101">
            <v>1997</v>
          </cell>
          <cell r="J101" t="str">
            <v>Asset Managers</v>
          </cell>
          <cell r="K101" t="str">
            <v>Recurrent</v>
          </cell>
          <cell r="M101">
            <v>5</v>
          </cell>
          <cell r="N101">
            <v>0</v>
          </cell>
          <cell r="O101">
            <v>10</v>
          </cell>
          <cell r="P101">
            <v>5</v>
          </cell>
        </row>
        <row r="102">
          <cell r="B102">
            <v>57</v>
          </cell>
          <cell r="C102" t="str">
            <v>Disconnectors and Earth Switches</v>
          </cell>
          <cell r="D102" t="str">
            <v>132kV</v>
          </cell>
          <cell r="E102" t="str">
            <v>Replacement</v>
          </cell>
          <cell r="F102" t="str">
            <v>Monitor and replace as required</v>
          </cell>
          <cell r="G102" t="str">
            <v>CAP</v>
          </cell>
          <cell r="H102" t="str">
            <v>C</v>
          </cell>
          <cell r="I102">
            <v>1997</v>
          </cell>
          <cell r="J102" t="str">
            <v>Asset Managers</v>
          </cell>
          <cell r="K102" t="str">
            <v>Recurrent</v>
          </cell>
          <cell r="M102">
            <v>5</v>
          </cell>
          <cell r="N102">
            <v>0</v>
          </cell>
          <cell r="O102">
            <v>10</v>
          </cell>
          <cell r="P102">
            <v>5</v>
          </cell>
        </row>
        <row r="103">
          <cell r="B103">
            <v>58</v>
          </cell>
          <cell r="C103" t="str">
            <v>Disconnectors and Earth Switches</v>
          </cell>
          <cell r="D103" t="str">
            <v>66kV and below</v>
          </cell>
          <cell r="E103" t="str">
            <v>Replacement</v>
          </cell>
          <cell r="F103" t="str">
            <v>Monitor and replace as required</v>
          </cell>
          <cell r="G103" t="str">
            <v>CAP</v>
          </cell>
          <cell r="H103" t="str">
            <v>C</v>
          </cell>
          <cell r="I103">
            <v>1997</v>
          </cell>
          <cell r="J103" t="str">
            <v>Asset Managers</v>
          </cell>
          <cell r="K103" t="str">
            <v>Recurrent</v>
          </cell>
          <cell r="M103">
            <v>5</v>
          </cell>
          <cell r="N103">
            <v>0</v>
          </cell>
          <cell r="O103">
            <v>10</v>
          </cell>
          <cell r="P103">
            <v>5</v>
          </cell>
        </row>
        <row r="104">
          <cell r="B104">
            <v>59</v>
          </cell>
          <cell r="C104" t="str">
            <v>GIS</v>
          </cell>
          <cell r="D104" t="str">
            <v>Beaconsfield</v>
          </cell>
          <cell r="E104" t="str">
            <v>Other</v>
          </cell>
          <cell r="F104" t="str">
            <v>Review options beyond 2006</v>
          </cell>
          <cell r="G104" t="str">
            <v>Ops</v>
          </cell>
          <cell r="H104" t="str">
            <v>I</v>
          </cell>
          <cell r="I104">
            <v>2003</v>
          </cell>
          <cell r="J104" t="str">
            <v>M/AP</v>
          </cell>
          <cell r="K104">
            <v>38687</v>
          </cell>
          <cell r="M104">
            <v>0</v>
          </cell>
          <cell r="N104">
            <v>0</v>
          </cell>
          <cell r="O104">
            <v>8</v>
          </cell>
          <cell r="P104">
            <v>10</v>
          </cell>
        </row>
        <row r="105">
          <cell r="B105">
            <v>60</v>
          </cell>
          <cell r="C105" t="str">
            <v>GIS</v>
          </cell>
          <cell r="D105" t="str">
            <v>Beaconsfield</v>
          </cell>
          <cell r="E105" t="str">
            <v>Replacement</v>
          </cell>
          <cell r="F105" t="str">
            <v>Install conventional CB on No.1 Reactor</v>
          </cell>
          <cell r="G105" t="str">
            <v>CAP</v>
          </cell>
          <cell r="H105" t="str">
            <v>R</v>
          </cell>
          <cell r="I105">
            <v>2004</v>
          </cell>
          <cell r="J105" t="str">
            <v>AM/Central</v>
          </cell>
          <cell r="K105">
            <v>38504</v>
          </cell>
          <cell r="M105">
            <v>0</v>
          </cell>
          <cell r="N105">
            <v>2</v>
          </cell>
          <cell r="O105">
            <v>10</v>
          </cell>
          <cell r="P105">
            <v>10</v>
          </cell>
        </row>
        <row r="106">
          <cell r="B106">
            <v>61</v>
          </cell>
          <cell r="C106" t="str">
            <v>Environment</v>
          </cell>
          <cell r="D106" t="str">
            <v>PCB Disposal</v>
          </cell>
          <cell r="E106" t="str">
            <v>Replacement</v>
          </cell>
          <cell r="F106" t="str">
            <v>Remove all scheduled PCB contaminated from in-service equipment</v>
          </cell>
          <cell r="G106" t="str">
            <v>CAP</v>
          </cell>
          <cell r="H106" t="str">
            <v>R</v>
          </cell>
          <cell r="I106">
            <v>2003</v>
          </cell>
          <cell r="J106" t="str">
            <v>Asset Managers</v>
          </cell>
          <cell r="K106">
            <v>40179</v>
          </cell>
          <cell r="M106">
            <v>2</v>
          </cell>
          <cell r="N106">
            <v>10</v>
          </cell>
          <cell r="O106">
            <v>0</v>
          </cell>
          <cell r="P106">
            <v>8</v>
          </cell>
        </row>
        <row r="107">
          <cell r="B107">
            <v>62</v>
          </cell>
          <cell r="C107" t="str">
            <v>Surge Diverters</v>
          </cell>
          <cell r="D107" t="str">
            <v>Gapped Type (pre 1965) - 220kV and above</v>
          </cell>
          <cell r="E107" t="str">
            <v>Replacement</v>
          </cell>
          <cell r="F107" t="str">
            <v>Replace</v>
          </cell>
          <cell r="G107" t="str">
            <v>MOPS</v>
          </cell>
          <cell r="H107" t="str">
            <v>R</v>
          </cell>
          <cell r="I107">
            <v>2000</v>
          </cell>
          <cell r="J107" t="str">
            <v>Asset Managers</v>
          </cell>
          <cell r="K107" t="str">
            <v>June, 2005</v>
          </cell>
          <cell r="M107">
            <v>8</v>
          </cell>
          <cell r="N107">
            <v>0</v>
          </cell>
          <cell r="O107">
            <v>8</v>
          </cell>
          <cell r="P107">
            <v>0</v>
          </cell>
        </row>
        <row r="108">
          <cell r="B108">
            <v>63</v>
          </cell>
          <cell r="C108" t="str">
            <v>Surge Diverters</v>
          </cell>
          <cell r="D108" t="str">
            <v>Gapped Type (pre 1965) - 132kV</v>
          </cell>
          <cell r="E108" t="str">
            <v>Replacement</v>
          </cell>
          <cell r="F108" t="str">
            <v>Replace</v>
          </cell>
          <cell r="G108" t="str">
            <v>MOPS</v>
          </cell>
          <cell r="H108" t="str">
            <v>R</v>
          </cell>
          <cell r="I108">
            <v>2000</v>
          </cell>
          <cell r="J108" t="str">
            <v>Asset Managers</v>
          </cell>
          <cell r="K108" t="str">
            <v>June, 2005</v>
          </cell>
          <cell r="M108">
            <v>8</v>
          </cell>
          <cell r="N108">
            <v>0</v>
          </cell>
          <cell r="O108">
            <v>8</v>
          </cell>
          <cell r="P108">
            <v>0</v>
          </cell>
        </row>
        <row r="109">
          <cell r="B109">
            <v>64</v>
          </cell>
          <cell r="C109" t="str">
            <v>Surge Diverters</v>
          </cell>
          <cell r="D109" t="str">
            <v>Gapped Type (pre 1965) - 66kV</v>
          </cell>
          <cell r="E109" t="str">
            <v>Replacement</v>
          </cell>
          <cell r="F109" t="str">
            <v>Replace</v>
          </cell>
          <cell r="G109" t="str">
            <v>MOPS</v>
          </cell>
          <cell r="H109" t="str">
            <v>R</v>
          </cell>
          <cell r="I109">
            <v>2000</v>
          </cell>
          <cell r="J109" t="str">
            <v>Asset Managers</v>
          </cell>
          <cell r="K109" t="str">
            <v>June, 2005</v>
          </cell>
          <cell r="M109">
            <v>8</v>
          </cell>
          <cell r="N109">
            <v>0</v>
          </cell>
          <cell r="O109">
            <v>8</v>
          </cell>
          <cell r="P109">
            <v>0</v>
          </cell>
        </row>
        <row r="110">
          <cell r="B110">
            <v>65</v>
          </cell>
          <cell r="C110" t="str">
            <v>Surge Diverters</v>
          </cell>
          <cell r="D110" t="str">
            <v>Gapped Type (post 1965) - 220kV and above</v>
          </cell>
          <cell r="E110" t="str">
            <v>Replacement</v>
          </cell>
          <cell r="F110" t="str">
            <v>Replace</v>
          </cell>
          <cell r="G110" t="str">
            <v>MOPS</v>
          </cell>
          <cell r="H110" t="str">
            <v>R</v>
          </cell>
          <cell r="I110">
            <v>2002</v>
          </cell>
          <cell r="J110" t="str">
            <v>Asset Managers</v>
          </cell>
          <cell r="K110">
            <v>40330</v>
          </cell>
          <cell r="M110">
            <v>8</v>
          </cell>
          <cell r="N110">
            <v>0</v>
          </cell>
          <cell r="O110">
            <v>8</v>
          </cell>
          <cell r="P110">
            <v>0</v>
          </cell>
        </row>
        <row r="111">
          <cell r="B111">
            <v>66</v>
          </cell>
          <cell r="C111" t="str">
            <v>Surge Diverters</v>
          </cell>
          <cell r="D111" t="str">
            <v>Gapped Type (post 1965) - 132kV</v>
          </cell>
          <cell r="E111" t="str">
            <v>Replacement</v>
          </cell>
          <cell r="F111" t="str">
            <v>Replace</v>
          </cell>
          <cell r="G111" t="str">
            <v>MOPS</v>
          </cell>
          <cell r="H111" t="str">
            <v>R</v>
          </cell>
          <cell r="I111">
            <v>2002</v>
          </cell>
          <cell r="J111" t="str">
            <v>Asset Managers</v>
          </cell>
          <cell r="K111">
            <v>40330</v>
          </cell>
          <cell r="M111">
            <v>8</v>
          </cell>
          <cell r="N111">
            <v>0</v>
          </cell>
          <cell r="O111">
            <v>8</v>
          </cell>
          <cell r="P111">
            <v>0</v>
          </cell>
        </row>
        <row r="112">
          <cell r="B112">
            <v>67</v>
          </cell>
          <cell r="C112" t="str">
            <v>Surge Diverters</v>
          </cell>
          <cell r="D112" t="str">
            <v>Gapped Type (post 1965) - 66kV and below</v>
          </cell>
          <cell r="E112" t="str">
            <v>Replacement</v>
          </cell>
          <cell r="F112" t="str">
            <v>Replace</v>
          </cell>
          <cell r="G112" t="str">
            <v>MOPS</v>
          </cell>
          <cell r="H112" t="str">
            <v>R</v>
          </cell>
          <cell r="I112">
            <v>2002</v>
          </cell>
          <cell r="J112" t="str">
            <v>Asset Managers</v>
          </cell>
          <cell r="K112">
            <v>40330</v>
          </cell>
          <cell r="M112">
            <v>8</v>
          </cell>
          <cell r="N112">
            <v>0</v>
          </cell>
          <cell r="O112">
            <v>8</v>
          </cell>
          <cell r="P112">
            <v>0</v>
          </cell>
        </row>
        <row r="113">
          <cell r="B113">
            <v>68</v>
          </cell>
          <cell r="C113" t="str">
            <v>Reactive Plant</v>
          </cell>
          <cell r="D113" t="str">
            <v>Capacitor</v>
          </cell>
          <cell r="E113" t="str">
            <v>Replacement</v>
          </cell>
          <cell r="F113" t="str">
            <v>Monitor and replace as required</v>
          </cell>
          <cell r="G113" t="str">
            <v>CAP</v>
          </cell>
          <cell r="H113" t="str">
            <v>C</v>
          </cell>
          <cell r="I113">
            <v>2000</v>
          </cell>
          <cell r="J113" t="str">
            <v>Asset Managers</v>
          </cell>
          <cell r="K113" t="str">
            <v>Recurrent</v>
          </cell>
          <cell r="M113">
            <v>2</v>
          </cell>
          <cell r="N113">
            <v>2</v>
          </cell>
          <cell r="O113">
            <v>8</v>
          </cell>
          <cell r="P113">
            <v>10</v>
          </cell>
        </row>
        <row r="114">
          <cell r="B114">
            <v>69.099999999999994</v>
          </cell>
          <cell r="C114" t="str">
            <v>Buildings</v>
          </cell>
          <cell r="D114" t="str">
            <v>Pre- 1975 Buildings</v>
          </cell>
          <cell r="E114" t="str">
            <v>Other</v>
          </cell>
          <cell r="F114" t="str">
            <v>Formal building inspection to be carried out since 1990</v>
          </cell>
          <cell r="G114" t="str">
            <v>Ops</v>
          </cell>
          <cell r="H114" t="str">
            <v>I</v>
          </cell>
          <cell r="I114">
            <v>1998</v>
          </cell>
          <cell r="J114" t="str">
            <v>Asset Managers</v>
          </cell>
          <cell r="K114">
            <v>38322</v>
          </cell>
        </row>
        <row r="115">
          <cell r="B115">
            <v>69.2</v>
          </cell>
          <cell r="C115" t="str">
            <v>Buildings</v>
          </cell>
          <cell r="D115" t="str">
            <v>Building Defects</v>
          </cell>
          <cell r="E115" t="str">
            <v>Other</v>
          </cell>
          <cell r="F115" t="str">
            <v>Regional Business plans to make provision for maintenance</v>
          </cell>
          <cell r="G115" t="str">
            <v>MOPS</v>
          </cell>
          <cell r="H115" t="str">
            <v>c</v>
          </cell>
          <cell r="I115">
            <v>1998</v>
          </cell>
          <cell r="J115" t="str">
            <v>Asset Managers</v>
          </cell>
          <cell r="K115" t="str">
            <v>Recurrent</v>
          </cell>
          <cell r="M115">
            <v>5</v>
          </cell>
          <cell r="N115">
            <v>2</v>
          </cell>
          <cell r="O115">
            <v>0</v>
          </cell>
          <cell r="P115">
            <v>2</v>
          </cell>
        </row>
        <row r="116">
          <cell r="B116">
            <v>69.3</v>
          </cell>
          <cell r="C116" t="str">
            <v>Buildings</v>
          </cell>
          <cell r="D116" t="str">
            <v>Building Improvements</v>
          </cell>
          <cell r="E116" t="str">
            <v>Other</v>
          </cell>
          <cell r="F116" t="str">
            <v>Regional Buisness plans to make provision for building improvements</v>
          </cell>
          <cell r="G116" t="str">
            <v>CAP</v>
          </cell>
          <cell r="H116" t="str">
            <v>c</v>
          </cell>
          <cell r="I116">
            <v>2004</v>
          </cell>
          <cell r="J116" t="str">
            <v>Asset Managers</v>
          </cell>
          <cell r="K116" t="str">
            <v>recurrent</v>
          </cell>
        </row>
        <row r="117">
          <cell r="B117">
            <v>70.099999999999994</v>
          </cell>
          <cell r="C117" t="str">
            <v>Buildings</v>
          </cell>
          <cell r="D117" t="str">
            <v>Energy Efficiency (220kV sites and above)</v>
          </cell>
          <cell r="E117" t="str">
            <v>Other</v>
          </cell>
          <cell r="F117" t="str">
            <v>Carry out energy audit and implement approved recommendations</v>
          </cell>
          <cell r="G117" t="str">
            <v>Ops</v>
          </cell>
          <cell r="H117" t="str">
            <v>I,A</v>
          </cell>
          <cell r="I117">
            <v>2003</v>
          </cell>
          <cell r="J117" t="str">
            <v>Asset Managers</v>
          </cell>
          <cell r="K117" t="str">
            <v>December, 2003, June 2004</v>
          </cell>
          <cell r="L117" t="str">
            <v>Split</v>
          </cell>
        </row>
        <row r="118">
          <cell r="B118">
            <v>70.2</v>
          </cell>
          <cell r="C118" t="str">
            <v>Buildings</v>
          </cell>
          <cell r="D118" t="str">
            <v>Energy Efficiency (sites 132kV and below)</v>
          </cell>
          <cell r="E118" t="str">
            <v>Other</v>
          </cell>
          <cell r="F118" t="str">
            <v>Carry out energy audit and implement approved recommendations</v>
          </cell>
          <cell r="G118" t="str">
            <v>Ops</v>
          </cell>
          <cell r="H118" t="str">
            <v>I,A</v>
          </cell>
          <cell r="I118">
            <v>2003</v>
          </cell>
          <cell r="J118" t="str">
            <v>Asset Managers</v>
          </cell>
          <cell r="K118" t="str">
            <v>June, 2004, December 2004</v>
          </cell>
          <cell r="L118" t="str">
            <v>Split</v>
          </cell>
          <cell r="M118" t="str">
            <v>Assess indivually</v>
          </cell>
        </row>
        <row r="119">
          <cell r="B119">
            <v>71.099999999999994</v>
          </cell>
          <cell r="C119" t="str">
            <v>Fire</v>
          </cell>
          <cell r="D119" t="str">
            <v>Fire Detection and Protection Systems</v>
          </cell>
          <cell r="E119" t="str">
            <v>Other</v>
          </cell>
          <cell r="F119" t="str">
            <v>Regional Business plans to make provision for any installation or replacement to fire detection and protection systems in accordance with the Fire Protection Policies and procedures manual</v>
          </cell>
          <cell r="G119" t="str">
            <v>MOPS</v>
          </cell>
          <cell r="H119" t="str">
            <v>C</v>
          </cell>
          <cell r="I119">
            <v>1998</v>
          </cell>
          <cell r="J119" t="str">
            <v>Asset Managers</v>
          </cell>
          <cell r="K119" t="str">
            <v>Recurrent</v>
          </cell>
          <cell r="M119" t="str">
            <v>Assess indivually</v>
          </cell>
        </row>
        <row r="120">
          <cell r="B120">
            <v>71.2</v>
          </cell>
          <cell r="C120" t="str">
            <v>Fire</v>
          </cell>
          <cell r="D120" t="str">
            <v>Fire Detection and Protection Systems</v>
          </cell>
          <cell r="E120" t="str">
            <v>Upgrade</v>
          </cell>
          <cell r="F120" t="str">
            <v>Install VESDA Systems</v>
          </cell>
          <cell r="G120" t="str">
            <v>CAP</v>
          </cell>
          <cell r="H120" t="str">
            <v>R</v>
          </cell>
        </row>
        <row r="121">
          <cell r="B121">
            <v>72.099999999999994</v>
          </cell>
          <cell r="C121" t="str">
            <v>Fire</v>
          </cell>
          <cell r="D121" t="str">
            <v>Automatic Fire Protection Schemes for Power transformers</v>
          </cell>
          <cell r="E121" t="str">
            <v>Other</v>
          </cell>
          <cell r="F121" t="str">
            <v>Regional Business plans to make provision for any installation or replacement to fire detection and protection systems in accordance with the Fire Protection Policies and procedures manual</v>
          </cell>
          <cell r="G121" t="str">
            <v>MOPS</v>
          </cell>
          <cell r="H121" t="str">
            <v>C</v>
          </cell>
          <cell r="I121">
            <v>1998</v>
          </cell>
          <cell r="J121" t="str">
            <v>Asset Managers</v>
          </cell>
          <cell r="K121">
            <v>38504</v>
          </cell>
          <cell r="M121" t="str">
            <v>Assess indivually</v>
          </cell>
        </row>
        <row r="122">
          <cell r="B122">
            <v>72.2</v>
          </cell>
          <cell r="C122" t="str">
            <v>Fire</v>
          </cell>
          <cell r="D122" t="str">
            <v>Automatic Fire Protection Schemes for Power transformers</v>
          </cell>
          <cell r="E122" t="str">
            <v>Other</v>
          </cell>
          <cell r="F122" t="str">
            <v>Decommission deluge systems not required as and when maintenance costs become significant.</v>
          </cell>
          <cell r="G122" t="str">
            <v>Ops</v>
          </cell>
          <cell r="H122" t="str">
            <v>C</v>
          </cell>
          <cell r="I122">
            <v>1998</v>
          </cell>
          <cell r="J122" t="str">
            <v>Asset Managers</v>
          </cell>
          <cell r="K122">
            <v>38504</v>
          </cell>
          <cell r="M122">
            <v>0</v>
          </cell>
          <cell r="N122">
            <v>0</v>
          </cell>
          <cell r="O122">
            <v>0</v>
          </cell>
          <cell r="P122">
            <v>10</v>
          </cell>
        </row>
        <row r="123">
          <cell r="B123">
            <v>73</v>
          </cell>
          <cell r="C123" t="str">
            <v>Other Equipment</v>
          </cell>
          <cell r="D123" t="str">
            <v>General</v>
          </cell>
          <cell r="E123" t="str">
            <v>Other</v>
          </cell>
          <cell r="F123" t="str">
            <v>Monitor and replace as required</v>
          </cell>
          <cell r="G123" t="str">
            <v>MOPS</v>
          </cell>
          <cell r="H123" t="str">
            <v>C</v>
          </cell>
          <cell r="I123">
            <v>1998</v>
          </cell>
          <cell r="J123" t="str">
            <v>Asset Managers</v>
          </cell>
          <cell r="K123" t="str">
            <v>recurrent</v>
          </cell>
          <cell r="M123" t="str">
            <v>Assess indivually</v>
          </cell>
        </row>
        <row r="124">
          <cell r="B124">
            <v>74</v>
          </cell>
          <cell r="C124" t="str">
            <v>Environment</v>
          </cell>
          <cell r="D124" t="str">
            <v>Transformer Bunds</v>
          </cell>
          <cell r="E124" t="str">
            <v>Other</v>
          </cell>
          <cell r="F124" t="str">
            <v>Inspect and reseal all bunds where sealing is not satisfactory</v>
          </cell>
          <cell r="G124" t="str">
            <v>MOPS</v>
          </cell>
          <cell r="H124" t="str">
            <v>C</v>
          </cell>
          <cell r="I124">
            <v>2004</v>
          </cell>
          <cell r="J124" t="str">
            <v>Asset Managers</v>
          </cell>
          <cell r="K124">
            <v>38869</v>
          </cell>
          <cell r="M124">
            <v>0</v>
          </cell>
          <cell r="N124">
            <v>10</v>
          </cell>
          <cell r="O124">
            <v>0</v>
          </cell>
          <cell r="P124">
            <v>10</v>
          </cell>
        </row>
        <row r="125">
          <cell r="B125">
            <v>75</v>
          </cell>
          <cell r="C125" t="str">
            <v>Circuit Breakers</v>
          </cell>
          <cell r="D125" t="str">
            <v>POW Circuit Breakers</v>
          </cell>
          <cell r="E125" t="str">
            <v>Replacement</v>
          </cell>
          <cell r="F125" t="str">
            <v>Install Point on Wave CBs</v>
          </cell>
          <cell r="G125" t="str">
            <v>CAP</v>
          </cell>
          <cell r="H125" t="str">
            <v>A</v>
          </cell>
          <cell r="I125">
            <v>1998</v>
          </cell>
          <cell r="J125" t="str">
            <v>Asset Managers</v>
          </cell>
          <cell r="K125" t="str">
            <v>June , 2005</v>
          </cell>
          <cell r="M125">
            <v>0</v>
          </cell>
          <cell r="N125">
            <v>0</v>
          </cell>
          <cell r="O125">
            <v>8</v>
          </cell>
          <cell r="P125">
            <v>10</v>
          </cell>
        </row>
        <row r="126">
          <cell r="B126">
            <v>76</v>
          </cell>
          <cell r="C126" t="str">
            <v>Reactive Plant</v>
          </cell>
          <cell r="D126" t="str">
            <v>Sydney South Syn Cons</v>
          </cell>
          <cell r="E126" t="str">
            <v>Other</v>
          </cell>
          <cell r="F126" t="str">
            <v>Retire on commissioning of Sydney South SVC</v>
          </cell>
          <cell r="G126" t="str">
            <v>Ops</v>
          </cell>
          <cell r="H126" t="str">
            <v>C</v>
          </cell>
          <cell r="I126">
            <v>1998</v>
          </cell>
          <cell r="J126" t="str">
            <v>Asset Managers</v>
          </cell>
          <cell r="K126" t="str">
            <v>within 12 months of SYW SVC</v>
          </cell>
          <cell r="M126">
            <v>5</v>
          </cell>
          <cell r="N126">
            <v>2</v>
          </cell>
          <cell r="O126">
            <v>10</v>
          </cell>
          <cell r="P126">
            <v>10</v>
          </cell>
        </row>
        <row r="127">
          <cell r="B127">
            <v>77</v>
          </cell>
          <cell r="C127" t="str">
            <v>Shunt Capacitor Banks</v>
          </cell>
          <cell r="D127" t="str">
            <v>Concrete Pads</v>
          </cell>
          <cell r="E127" t="str">
            <v>Other</v>
          </cell>
          <cell r="F127" t="str">
            <v xml:space="preserve">Identify Capacitor banks with excessive weed growth </v>
          </cell>
          <cell r="G127" t="str">
            <v>Ops</v>
          </cell>
          <cell r="H127" t="str">
            <v>I</v>
          </cell>
          <cell r="I127">
            <v>2001</v>
          </cell>
          <cell r="J127" t="str">
            <v>Asset Managers</v>
          </cell>
          <cell r="K127">
            <v>38504</v>
          </cell>
          <cell r="M127">
            <v>2</v>
          </cell>
          <cell r="N127">
            <v>2</v>
          </cell>
          <cell r="O127">
            <v>8</v>
          </cell>
          <cell r="P127">
            <v>5</v>
          </cell>
        </row>
        <row r="128">
          <cell r="B128">
            <v>77.099999999999994</v>
          </cell>
          <cell r="C128" t="str">
            <v>Shunt Capacitor Banks</v>
          </cell>
          <cell r="D128" t="str">
            <v>Concrete Pads</v>
          </cell>
          <cell r="E128" t="str">
            <v>Replacement</v>
          </cell>
          <cell r="F128" t="str">
            <v>Re-surface capacitor banks as required</v>
          </cell>
          <cell r="G128" t="str">
            <v>MOPS</v>
          </cell>
          <cell r="H128" t="str">
            <v>C</v>
          </cell>
          <cell r="I128">
            <v>2001</v>
          </cell>
          <cell r="J128" t="str">
            <v>Asset Managers</v>
          </cell>
          <cell r="K128">
            <v>39965</v>
          </cell>
          <cell r="M128">
            <v>2</v>
          </cell>
          <cell r="N128">
            <v>2</v>
          </cell>
          <cell r="O128">
            <v>8</v>
          </cell>
          <cell r="P128">
            <v>8</v>
          </cell>
        </row>
        <row r="129">
          <cell r="B129">
            <v>78</v>
          </cell>
          <cell r="C129" t="str">
            <v>Condition Monitoring</v>
          </cell>
          <cell r="D129" t="str">
            <v>Dissolved Gas in Oil</v>
          </cell>
          <cell r="E129" t="str">
            <v>Other</v>
          </cell>
          <cell r="F129" t="str">
            <v>Install DGA monitors on transformers nominated in the Condition Monitoring Working Group Report (Recommendation 5.)</v>
          </cell>
          <cell r="G129" t="str">
            <v>CAP</v>
          </cell>
          <cell r="H129" t="str">
            <v>A</v>
          </cell>
          <cell r="I129">
            <v>2003</v>
          </cell>
          <cell r="J129" t="str">
            <v>Asset Managers</v>
          </cell>
          <cell r="K129">
            <v>38504</v>
          </cell>
          <cell r="L129" t="str">
            <v>List in Doc, - 3 categories</v>
          </cell>
          <cell r="M129">
            <v>0</v>
          </cell>
          <cell r="N129">
            <v>0</v>
          </cell>
          <cell r="O129">
            <v>10</v>
          </cell>
          <cell r="P129">
            <v>10</v>
          </cell>
        </row>
        <row r="130">
          <cell r="B130">
            <v>79</v>
          </cell>
          <cell r="C130" t="str">
            <v>Condition Monitoring</v>
          </cell>
          <cell r="D130" t="str">
            <v>Dissolved Gas in Oil</v>
          </cell>
          <cell r="E130" t="str">
            <v>Other</v>
          </cell>
          <cell r="F130" t="str">
            <v>Upgrade  to Calisto type</v>
          </cell>
          <cell r="G130" t="str">
            <v>CAP</v>
          </cell>
          <cell r="I130">
            <v>2003</v>
          </cell>
          <cell r="J130" t="str">
            <v>Asset Managers</v>
          </cell>
          <cell r="K130">
            <v>38504</v>
          </cell>
          <cell r="M130">
            <v>0</v>
          </cell>
          <cell r="N130">
            <v>0</v>
          </cell>
          <cell r="O130">
            <v>10</v>
          </cell>
          <cell r="P130">
            <v>10</v>
          </cell>
        </row>
        <row r="131">
          <cell r="B131">
            <v>80</v>
          </cell>
          <cell r="C131" t="str">
            <v>Condition Monitoring</v>
          </cell>
          <cell r="D131" t="str">
            <v>Dissolved Gas in Oil</v>
          </cell>
          <cell r="E131" t="str">
            <v>Other</v>
          </cell>
          <cell r="F131" t="str">
            <v>Move to Oil circulation path</v>
          </cell>
          <cell r="G131" t="str">
            <v>MOPS</v>
          </cell>
          <cell r="I131">
            <v>2003</v>
          </cell>
          <cell r="J131" t="str">
            <v>Asset Managers</v>
          </cell>
          <cell r="K131">
            <v>38869</v>
          </cell>
          <cell r="M131">
            <v>0</v>
          </cell>
          <cell r="N131">
            <v>0</v>
          </cell>
          <cell r="O131">
            <v>10</v>
          </cell>
          <cell r="P131">
            <v>10</v>
          </cell>
        </row>
        <row r="132">
          <cell r="B132">
            <v>81</v>
          </cell>
          <cell r="C132" t="str">
            <v>Condition Monitoring</v>
          </cell>
          <cell r="D132" t="str">
            <v>Moisture in Oil</v>
          </cell>
          <cell r="E132" t="str">
            <v>Other</v>
          </cell>
          <cell r="F132" t="str">
            <v>Install online moisture monitors to  transformers nominated in the Condition Monitoring working group Report (Recommendation 10)</v>
          </cell>
          <cell r="G132" t="str">
            <v>CAP</v>
          </cell>
          <cell r="H132" t="str">
            <v>R</v>
          </cell>
          <cell r="I132">
            <v>2003</v>
          </cell>
          <cell r="J132" t="str">
            <v>Asset Managers</v>
          </cell>
          <cell r="K132">
            <v>38504</v>
          </cell>
          <cell r="M132">
            <v>0</v>
          </cell>
          <cell r="N132">
            <v>0</v>
          </cell>
          <cell r="O132">
            <v>10</v>
          </cell>
          <cell r="P132">
            <v>10</v>
          </cell>
        </row>
        <row r="133">
          <cell r="B133">
            <v>82.1</v>
          </cell>
          <cell r="C133" t="str">
            <v>Condition Monitoring</v>
          </cell>
          <cell r="D133" t="str">
            <v>Tapchanger Monitors</v>
          </cell>
          <cell r="E133" t="str">
            <v>Other</v>
          </cell>
          <cell r="F133" t="str">
            <v>Install tapchanger monitors to specific Reinhausen Tapchangers nominated in the Condition Monitoring Working Group Report (Recommendation 13)</v>
          </cell>
          <cell r="G133" t="str">
            <v>CAP</v>
          </cell>
          <cell r="H133" t="str">
            <v>R</v>
          </cell>
          <cell r="I133">
            <v>2003</v>
          </cell>
          <cell r="J133" t="str">
            <v>Asset Managers</v>
          </cell>
          <cell r="K133">
            <v>39234</v>
          </cell>
          <cell r="M133">
            <v>2</v>
          </cell>
          <cell r="N133">
            <v>2</v>
          </cell>
          <cell r="O133">
            <v>10</v>
          </cell>
          <cell r="P133">
            <v>8</v>
          </cell>
        </row>
        <row r="134">
          <cell r="B134">
            <v>82.2</v>
          </cell>
          <cell r="C134" t="str">
            <v>Condition Monitoring</v>
          </cell>
          <cell r="D134" t="str">
            <v>Tapchanger Monitors</v>
          </cell>
          <cell r="E134" t="str">
            <v>Other</v>
          </cell>
          <cell r="F134" t="str">
            <v>Review effectiveness of existing tapchanger monitors and consider further installation of tapchanger monitors on transformers identified in the Condition Working Group Report (Recommendation 13)</v>
          </cell>
          <cell r="G134" t="str">
            <v>Ops</v>
          </cell>
          <cell r="H134" t="str">
            <v>I</v>
          </cell>
          <cell r="I134">
            <v>2003</v>
          </cell>
          <cell r="J134" t="str">
            <v>SSE</v>
          </cell>
          <cell r="K134">
            <v>38322</v>
          </cell>
          <cell r="M134">
            <v>2</v>
          </cell>
          <cell r="N134">
            <v>2</v>
          </cell>
          <cell r="O134">
            <v>10</v>
          </cell>
          <cell r="P134">
            <v>8</v>
          </cell>
        </row>
        <row r="135">
          <cell r="B135">
            <v>82.3</v>
          </cell>
          <cell r="C135" t="str">
            <v>Condition Monitoring</v>
          </cell>
          <cell r="D135" t="str">
            <v>Tapchanger Monitors</v>
          </cell>
          <cell r="E135" t="str">
            <v>Other</v>
          </cell>
          <cell r="F135" t="str">
            <v>Install Reinhausen Tapchanger Monitors to transformers identified above</v>
          </cell>
          <cell r="G135" t="str">
            <v>CAP</v>
          </cell>
          <cell r="H135" t="str">
            <v>C</v>
          </cell>
          <cell r="I135">
            <v>2003</v>
          </cell>
          <cell r="J135" t="str">
            <v>Asset Managers</v>
          </cell>
          <cell r="K135">
            <v>39965</v>
          </cell>
          <cell r="M135">
            <v>2</v>
          </cell>
          <cell r="N135">
            <v>2</v>
          </cell>
          <cell r="O135">
            <v>10</v>
          </cell>
          <cell r="P135">
            <v>8</v>
          </cell>
        </row>
        <row r="136">
          <cell r="B136">
            <v>83</v>
          </cell>
          <cell r="C136" t="str">
            <v>Condition Monitoring</v>
          </cell>
          <cell r="D136" t="str">
            <v>CT  DDF Monitors</v>
          </cell>
          <cell r="E136" t="str">
            <v>Other</v>
          </cell>
          <cell r="F136" t="str">
            <v>Resolve Reliability Concerns for Powerlink DDF monitoring system</v>
          </cell>
          <cell r="G136" t="str">
            <v>Ops</v>
          </cell>
          <cell r="H136" t="str">
            <v>I</v>
          </cell>
          <cell r="I136">
            <v>2003</v>
          </cell>
          <cell r="J136" t="str">
            <v>AM/Northern</v>
          </cell>
          <cell r="K136">
            <v>38504</v>
          </cell>
          <cell r="L136" t="str">
            <v>No date</v>
          </cell>
          <cell r="M136">
            <v>0</v>
          </cell>
          <cell r="N136">
            <v>0</v>
          </cell>
          <cell r="O136">
            <v>10</v>
          </cell>
          <cell r="P136">
            <v>10</v>
          </cell>
        </row>
        <row r="137">
          <cell r="B137">
            <v>84.1</v>
          </cell>
          <cell r="C137" t="str">
            <v>Condition Monitoring</v>
          </cell>
          <cell r="D137" t="str">
            <v>CT  DDF Monitors</v>
          </cell>
          <cell r="E137" t="str">
            <v>Other</v>
          </cell>
          <cell r="F137" t="str">
            <v>Purchase, install AVO SOS system</v>
          </cell>
          <cell r="G137" t="str">
            <v>CAP</v>
          </cell>
          <cell r="H137" t="str">
            <v>I</v>
          </cell>
          <cell r="I137">
            <v>2003</v>
          </cell>
          <cell r="J137" t="str">
            <v>AM/Central</v>
          </cell>
          <cell r="K137">
            <v>38139</v>
          </cell>
          <cell r="M137">
            <v>0</v>
          </cell>
          <cell r="N137">
            <v>0</v>
          </cell>
          <cell r="O137">
            <v>10</v>
          </cell>
          <cell r="P137">
            <v>10</v>
          </cell>
        </row>
        <row r="138">
          <cell r="B138">
            <v>84.2</v>
          </cell>
          <cell r="C138" t="str">
            <v>Condition Monitoring</v>
          </cell>
          <cell r="D138" t="str">
            <v>CT  DDF Monitors</v>
          </cell>
          <cell r="E138" t="str">
            <v>Other</v>
          </cell>
          <cell r="F138" t="str">
            <v>Evaluate performance of AVO SOS system</v>
          </cell>
          <cell r="G138" t="str">
            <v>Ops</v>
          </cell>
          <cell r="H138" t="str">
            <v>I</v>
          </cell>
          <cell r="I138">
            <v>2003</v>
          </cell>
          <cell r="J138" t="str">
            <v>AM/Central</v>
          </cell>
          <cell r="K138">
            <v>38687</v>
          </cell>
          <cell r="M138">
            <v>0</v>
          </cell>
          <cell r="N138">
            <v>0</v>
          </cell>
          <cell r="O138">
            <v>10</v>
          </cell>
          <cell r="P138">
            <v>10</v>
          </cell>
        </row>
        <row r="139">
          <cell r="B139">
            <v>85.1</v>
          </cell>
          <cell r="C139" t="str">
            <v>Condition Monitoring</v>
          </cell>
          <cell r="D139" t="str">
            <v>CT  DDF Monitors</v>
          </cell>
          <cell r="E139" t="str">
            <v>Other</v>
          </cell>
          <cell r="F139" t="str">
            <v>Purchase and install Connel Wagner Intellinode system</v>
          </cell>
          <cell r="G139" t="str">
            <v>CAP</v>
          </cell>
          <cell r="H139" t="str">
            <v>I</v>
          </cell>
          <cell r="I139">
            <v>2003</v>
          </cell>
          <cell r="J139" t="str">
            <v>AM/Northern</v>
          </cell>
          <cell r="K139" t="str">
            <v>When System is in production</v>
          </cell>
          <cell r="L139" t="str">
            <v>No Date</v>
          </cell>
          <cell r="M139">
            <v>0</v>
          </cell>
          <cell r="N139">
            <v>0</v>
          </cell>
          <cell r="O139">
            <v>10</v>
          </cell>
          <cell r="P139">
            <v>10</v>
          </cell>
        </row>
        <row r="140">
          <cell r="B140">
            <v>85.2</v>
          </cell>
          <cell r="C140" t="str">
            <v>Condition Monitoring</v>
          </cell>
          <cell r="D140" t="str">
            <v>CT  DDF Monitors</v>
          </cell>
          <cell r="E140" t="str">
            <v>Other</v>
          </cell>
          <cell r="F140" t="str">
            <v>Evaluate performance of Connel Wagner Intellinode system</v>
          </cell>
          <cell r="G140" t="str">
            <v>Ops</v>
          </cell>
          <cell r="H140" t="str">
            <v>I</v>
          </cell>
          <cell r="I140">
            <v>2003</v>
          </cell>
          <cell r="J140" t="str">
            <v>AM/Northern</v>
          </cell>
          <cell r="K140" t="str">
            <v>TBA</v>
          </cell>
          <cell r="L140" t="str">
            <v>No Date</v>
          </cell>
          <cell r="M140">
            <v>0</v>
          </cell>
          <cell r="N140">
            <v>0</v>
          </cell>
          <cell r="O140">
            <v>10</v>
          </cell>
          <cell r="P140">
            <v>10</v>
          </cell>
        </row>
        <row r="141">
          <cell r="B141">
            <v>86.1</v>
          </cell>
          <cell r="C141" t="str">
            <v>Condition Monitoring</v>
          </cell>
          <cell r="D141" t="str">
            <v>Bushing DDF Monitors</v>
          </cell>
          <cell r="E141" t="str">
            <v>Other</v>
          </cell>
          <cell r="F141" t="str">
            <v>Install bushing monitor on system critical transformers with no system spares - Lismore</v>
          </cell>
          <cell r="G141" t="str">
            <v>CAP</v>
          </cell>
          <cell r="H141" t="str">
            <v>A</v>
          </cell>
          <cell r="I141">
            <v>2003</v>
          </cell>
          <cell r="J141" t="str">
            <v>AM/Northern</v>
          </cell>
          <cell r="K141">
            <v>38869</v>
          </cell>
          <cell r="L141" t="str">
            <v>No Date</v>
          </cell>
          <cell r="M141">
            <v>0</v>
          </cell>
          <cell r="N141">
            <v>0</v>
          </cell>
          <cell r="O141">
            <v>10</v>
          </cell>
          <cell r="P141">
            <v>10</v>
          </cell>
        </row>
        <row r="142">
          <cell r="B142">
            <v>86.2</v>
          </cell>
          <cell r="C142" t="str">
            <v>Condition Monitoring</v>
          </cell>
          <cell r="D142" t="str">
            <v>Portable Tx On line Monitor</v>
          </cell>
          <cell r="E142" t="str">
            <v>Other</v>
          </cell>
          <cell r="F142" t="str">
            <v>Establish portable on-line monitoring unit for short-term monitoring or nursing of transformers</v>
          </cell>
          <cell r="G142" t="str">
            <v>CAP</v>
          </cell>
          <cell r="H142" t="str">
            <v>A</v>
          </cell>
          <cell r="I142">
            <v>2003</v>
          </cell>
          <cell r="J142" t="str">
            <v>SSE</v>
          </cell>
          <cell r="K142">
            <v>38322</v>
          </cell>
          <cell r="M142">
            <v>0</v>
          </cell>
          <cell r="N142">
            <v>0</v>
          </cell>
          <cell r="O142">
            <v>10</v>
          </cell>
          <cell r="P142">
            <v>10</v>
          </cell>
        </row>
        <row r="143">
          <cell r="B143">
            <v>88</v>
          </cell>
          <cell r="C143" t="str">
            <v>Circuit Breakers</v>
          </cell>
          <cell r="D143" t="str">
            <v>Circuit Breakers Testing</v>
          </cell>
          <cell r="E143" t="str">
            <v>Other</v>
          </cell>
          <cell r="F143" t="str">
            <v>Investigate and Report on circuit breaker test procedures and methods by December 2004</v>
          </cell>
          <cell r="G143" t="str">
            <v>Ops</v>
          </cell>
          <cell r="H143" t="str">
            <v>I</v>
          </cell>
          <cell r="I143">
            <v>2003</v>
          </cell>
          <cell r="J143" t="str">
            <v>SSE</v>
          </cell>
          <cell r="K143">
            <v>38322</v>
          </cell>
          <cell r="M143">
            <v>0</v>
          </cell>
          <cell r="N143">
            <v>0</v>
          </cell>
          <cell r="O143">
            <v>10</v>
          </cell>
          <cell r="P143">
            <v>10</v>
          </cell>
        </row>
        <row r="144">
          <cell r="B144">
            <v>89</v>
          </cell>
          <cell r="C144" t="str">
            <v>Spare Equipment</v>
          </cell>
          <cell r="D144" t="str">
            <v>Spare Equipment</v>
          </cell>
          <cell r="E144" t="str">
            <v>Other</v>
          </cell>
          <cell r="F144" t="str">
            <v>Develop and issue general policy for the management of spare plant and parts to be held for substations</v>
          </cell>
          <cell r="G144" t="str">
            <v>Ops</v>
          </cell>
          <cell r="H144" t="str">
            <v>I</v>
          </cell>
          <cell r="I144">
            <v>2004</v>
          </cell>
          <cell r="J144" t="str">
            <v>SSE</v>
          </cell>
          <cell r="K144">
            <v>38504</v>
          </cell>
          <cell r="M144">
            <v>0</v>
          </cell>
          <cell r="N144">
            <v>0</v>
          </cell>
          <cell r="O144">
            <v>8</v>
          </cell>
          <cell r="P144">
            <v>0</v>
          </cell>
        </row>
        <row r="145">
          <cell r="B145">
            <v>90</v>
          </cell>
          <cell r="C145" t="str">
            <v>Instrument Transformers</v>
          </cell>
          <cell r="D145" t="str">
            <v xml:space="preserve">Other Condition </v>
          </cell>
          <cell r="E145" t="str">
            <v>Other</v>
          </cell>
          <cell r="F145" t="str">
            <v>Replace</v>
          </cell>
          <cell r="G145" t="str">
            <v>CAP</v>
          </cell>
          <cell r="H145" t="str">
            <v>C</v>
          </cell>
          <cell r="J145" t="str">
            <v>Asset Managers</v>
          </cell>
          <cell r="K145" t="str">
            <v>Recurrent</v>
          </cell>
          <cell r="M145" t="str">
            <v>Assess</v>
          </cell>
        </row>
        <row r="146">
          <cell r="B146">
            <v>91</v>
          </cell>
          <cell r="C146" t="str">
            <v>Instrument Transformers</v>
          </cell>
          <cell r="D146" t="str">
            <v>Ducon CTs and CVTs</v>
          </cell>
          <cell r="E146" t="str">
            <v>Other</v>
          </cell>
          <cell r="F146" t="str">
            <v>Replace</v>
          </cell>
          <cell r="G146" t="str">
            <v>CAP</v>
          </cell>
          <cell r="H146" t="str">
            <v>C</v>
          </cell>
          <cell r="J146" t="str">
            <v>Asset Managers</v>
          </cell>
          <cell r="K146" t="str">
            <v>Recurrent</v>
          </cell>
        </row>
        <row r="147">
          <cell r="B147">
            <v>92</v>
          </cell>
          <cell r="C147" t="str">
            <v>Reactive Plant</v>
          </cell>
          <cell r="D147" t="str">
            <v>SVC</v>
          </cell>
          <cell r="E147" t="str">
            <v>Other</v>
          </cell>
          <cell r="F147" t="str">
            <v>Site Specific</v>
          </cell>
          <cell r="G147" t="str">
            <v>CAP</v>
          </cell>
          <cell r="H147" t="str">
            <v>c</v>
          </cell>
          <cell r="J147" t="str">
            <v>Asset Managers</v>
          </cell>
          <cell r="M147" t="str">
            <v>Assess</v>
          </cell>
        </row>
        <row r="148">
          <cell r="B148">
            <v>200</v>
          </cell>
          <cell r="C148" t="str">
            <v>Security</v>
          </cell>
          <cell r="D148" t="str">
            <v>Network Security Plan 2004 - 2009</v>
          </cell>
          <cell r="E148" t="str">
            <v>Replacement</v>
          </cell>
          <cell r="F148" t="str">
            <v>T1 - Security Perimeter Delineation Fence</v>
          </cell>
          <cell r="G148" t="str">
            <v>CAP</v>
          </cell>
          <cell r="H148" t="str">
            <v>R</v>
          </cell>
          <cell r="I148">
            <v>2004</v>
          </cell>
          <cell r="J148" t="str">
            <v>Asset Managers</v>
          </cell>
          <cell r="K148">
            <v>39965</v>
          </cell>
          <cell r="M148">
            <v>8</v>
          </cell>
          <cell r="N148">
            <v>0</v>
          </cell>
          <cell r="O148">
            <v>5</v>
          </cell>
          <cell r="P148">
            <v>2</v>
          </cell>
        </row>
        <row r="149">
          <cell r="B149">
            <v>201</v>
          </cell>
          <cell r="C149" t="str">
            <v>Security</v>
          </cell>
          <cell r="D149" t="str">
            <v>Network Security Plan 2004 - 2009</v>
          </cell>
          <cell r="E149" t="str">
            <v>Replacement</v>
          </cell>
          <cell r="F149" t="str">
            <v>T2 - Security Perimeter Fence</v>
          </cell>
          <cell r="G149" t="str">
            <v>CAP</v>
          </cell>
          <cell r="H149" t="str">
            <v>R</v>
          </cell>
          <cell r="I149">
            <v>2004</v>
          </cell>
          <cell r="J149" t="str">
            <v>Asset Managers</v>
          </cell>
          <cell r="K149">
            <v>39965</v>
          </cell>
          <cell r="M149">
            <v>8</v>
          </cell>
          <cell r="N149">
            <v>0</v>
          </cell>
          <cell r="O149">
            <v>5</v>
          </cell>
          <cell r="P149">
            <v>2</v>
          </cell>
        </row>
        <row r="150">
          <cell r="B150">
            <v>202</v>
          </cell>
          <cell r="C150" t="str">
            <v>Security</v>
          </cell>
          <cell r="D150" t="str">
            <v>Network Security Plan 2004 - 2009</v>
          </cell>
          <cell r="E150" t="str">
            <v>Other</v>
          </cell>
          <cell r="F150" t="str">
            <v>T3 - CCTV/PA</v>
          </cell>
          <cell r="G150" t="str">
            <v>CAP</v>
          </cell>
          <cell r="H150" t="str">
            <v>R</v>
          </cell>
          <cell r="I150">
            <v>2004</v>
          </cell>
          <cell r="J150" t="str">
            <v>Asset Managers</v>
          </cell>
          <cell r="K150">
            <v>39965</v>
          </cell>
          <cell r="M150">
            <v>8</v>
          </cell>
          <cell r="N150">
            <v>0</v>
          </cell>
          <cell r="O150">
            <v>5</v>
          </cell>
          <cell r="P150">
            <v>2</v>
          </cell>
        </row>
        <row r="151">
          <cell r="B151">
            <v>203</v>
          </cell>
          <cell r="C151" t="str">
            <v>Security</v>
          </cell>
          <cell r="D151" t="str">
            <v>Network Security Plan 2004 - 2009</v>
          </cell>
          <cell r="E151" t="str">
            <v>Other</v>
          </cell>
          <cell r="F151" t="str">
            <v>T4 - Monitored intrusion detection</v>
          </cell>
          <cell r="G151" t="str">
            <v>CAP</v>
          </cell>
          <cell r="H151" t="str">
            <v>R</v>
          </cell>
          <cell r="I151">
            <v>2004</v>
          </cell>
          <cell r="J151" t="str">
            <v>Asset Managers</v>
          </cell>
          <cell r="K151">
            <v>39965</v>
          </cell>
          <cell r="M151">
            <v>8</v>
          </cell>
          <cell r="N151">
            <v>0</v>
          </cell>
          <cell r="O151">
            <v>5</v>
          </cell>
          <cell r="P151">
            <v>2</v>
          </cell>
        </row>
        <row r="152">
          <cell r="B152">
            <v>204</v>
          </cell>
          <cell r="C152" t="str">
            <v>Security</v>
          </cell>
          <cell r="D152" t="str">
            <v>Network Security Plan 2004 - 2009</v>
          </cell>
          <cell r="E152" t="str">
            <v>Other</v>
          </cell>
          <cell r="F152" t="str">
            <v>T5 - Access Control</v>
          </cell>
          <cell r="G152" t="str">
            <v>CAP</v>
          </cell>
          <cell r="H152" t="str">
            <v>R</v>
          </cell>
          <cell r="I152">
            <v>2004</v>
          </cell>
          <cell r="J152" t="str">
            <v>Asset Managers</v>
          </cell>
          <cell r="K152">
            <v>39965</v>
          </cell>
          <cell r="M152">
            <v>8</v>
          </cell>
          <cell r="N152">
            <v>0</v>
          </cell>
          <cell r="O152">
            <v>5</v>
          </cell>
          <cell r="P152">
            <v>2</v>
          </cell>
        </row>
        <row r="153">
          <cell r="B153">
            <v>205</v>
          </cell>
          <cell r="C153" t="str">
            <v>Security</v>
          </cell>
          <cell r="D153" t="str">
            <v>Network Security Plan 2004 - 2009</v>
          </cell>
          <cell r="E153" t="str">
            <v>Other</v>
          </cell>
          <cell r="F153" t="str">
            <v>T6 - Movement activated lighting</v>
          </cell>
          <cell r="G153" t="str">
            <v>CAP</v>
          </cell>
          <cell r="H153" t="str">
            <v>R</v>
          </cell>
          <cell r="I153">
            <v>2004</v>
          </cell>
          <cell r="J153" t="str">
            <v>Asset Managers</v>
          </cell>
          <cell r="K153">
            <v>39965</v>
          </cell>
          <cell r="M153">
            <v>8</v>
          </cell>
          <cell r="N153">
            <v>0</v>
          </cell>
          <cell r="O153">
            <v>5</v>
          </cell>
          <cell r="P153">
            <v>2</v>
          </cell>
        </row>
        <row r="154">
          <cell r="B154">
            <v>206</v>
          </cell>
          <cell r="C154" t="str">
            <v>Security</v>
          </cell>
          <cell r="D154" t="str">
            <v>Network Security Plan 2004 - 2009</v>
          </cell>
          <cell r="E154" t="str">
            <v>Other</v>
          </cell>
          <cell r="F154" t="str">
            <v>T7 - Restricted locking and keying</v>
          </cell>
          <cell r="G154" t="str">
            <v>CAP</v>
          </cell>
          <cell r="H154" t="str">
            <v>R</v>
          </cell>
          <cell r="I154">
            <v>2004</v>
          </cell>
          <cell r="J154" t="str">
            <v>Asset Managers</v>
          </cell>
          <cell r="K154">
            <v>39965</v>
          </cell>
          <cell r="M154">
            <v>8</v>
          </cell>
          <cell r="N154">
            <v>0</v>
          </cell>
          <cell r="O154">
            <v>5</v>
          </cell>
          <cell r="P154">
            <v>2</v>
          </cell>
        </row>
        <row r="155">
          <cell r="B155">
            <v>207</v>
          </cell>
          <cell r="C155" t="str">
            <v>Security</v>
          </cell>
          <cell r="D155" t="str">
            <v>Network Security Plan 2004 - 2009</v>
          </cell>
          <cell r="E155" t="str">
            <v>Other</v>
          </cell>
          <cell r="F155" t="str">
            <v>T8 - Sinage</v>
          </cell>
          <cell r="G155" t="str">
            <v>CAP</v>
          </cell>
          <cell r="H155" t="str">
            <v>R</v>
          </cell>
          <cell r="I155">
            <v>2004</v>
          </cell>
          <cell r="J155" t="str">
            <v>Asset Managers</v>
          </cell>
          <cell r="K155">
            <v>39965</v>
          </cell>
          <cell r="M155">
            <v>8</v>
          </cell>
          <cell r="N155">
            <v>0</v>
          </cell>
          <cell r="O155">
            <v>5</v>
          </cell>
          <cell r="P155">
            <v>2</v>
          </cell>
        </row>
        <row r="156">
          <cell r="B156">
            <v>208</v>
          </cell>
          <cell r="C156" t="str">
            <v>Security</v>
          </cell>
          <cell r="D156" t="str">
            <v>Network Security Plan 2004 - 2009</v>
          </cell>
          <cell r="E156" t="str">
            <v>Other</v>
          </cell>
          <cell r="F156" t="str">
            <v>T9 - Community awareness</v>
          </cell>
          <cell r="G156" t="str">
            <v>CAP</v>
          </cell>
          <cell r="H156" t="str">
            <v>R</v>
          </cell>
          <cell r="I156">
            <v>2004</v>
          </cell>
          <cell r="J156" t="str">
            <v>Asset Managers</v>
          </cell>
          <cell r="K156">
            <v>39965</v>
          </cell>
          <cell r="M156">
            <v>8</v>
          </cell>
          <cell r="N156">
            <v>0</v>
          </cell>
          <cell r="O156">
            <v>5</v>
          </cell>
          <cell r="P156">
            <v>2</v>
          </cell>
        </row>
        <row r="157">
          <cell r="B157">
            <v>209</v>
          </cell>
          <cell r="C157" t="str">
            <v>Security</v>
          </cell>
          <cell r="D157" t="str">
            <v>Network Security Plan 2004 - 2009</v>
          </cell>
          <cell r="E157" t="str">
            <v>Other</v>
          </cell>
          <cell r="F157" t="str">
            <v>T10 - Staff awareness</v>
          </cell>
          <cell r="G157" t="str">
            <v>CAP</v>
          </cell>
          <cell r="H157" t="str">
            <v>R</v>
          </cell>
          <cell r="I157">
            <v>2004</v>
          </cell>
          <cell r="J157" t="str">
            <v>Asset Managers</v>
          </cell>
          <cell r="K157">
            <v>39965</v>
          </cell>
          <cell r="M157">
            <v>8</v>
          </cell>
          <cell r="N157">
            <v>0</v>
          </cell>
          <cell r="O157">
            <v>5</v>
          </cell>
          <cell r="P157">
            <v>2</v>
          </cell>
        </row>
        <row r="158">
          <cell r="B158">
            <v>300</v>
          </cell>
          <cell r="C158" t="str">
            <v>To Be confirmed</v>
          </cell>
          <cell r="D158" t="str">
            <v>To Be confirmed</v>
          </cell>
          <cell r="E158" t="str">
            <v>Other</v>
          </cell>
          <cell r="F158" t="str">
            <v>To Be confirmed</v>
          </cell>
        </row>
        <row r="159">
          <cell r="B159">
            <v>301</v>
          </cell>
          <cell r="C159" t="str">
            <v>Condition Monitoring</v>
          </cell>
          <cell r="D159" t="str">
            <v>Site Infrastructure</v>
          </cell>
          <cell r="E159" t="str">
            <v>Other</v>
          </cell>
          <cell r="F159" t="str">
            <v xml:space="preserve">Installation of infrastructure to support CM equipment </v>
          </cell>
          <cell r="G159" t="str">
            <v>CAP</v>
          </cell>
          <cell r="H159" t="str">
            <v>R</v>
          </cell>
          <cell r="I159">
            <v>3004</v>
          </cell>
          <cell r="J159" t="str">
            <v>Asset Managers</v>
          </cell>
          <cell r="K159">
            <v>39965</v>
          </cell>
          <cell r="M159">
            <v>0</v>
          </cell>
          <cell r="N159">
            <v>0</v>
          </cell>
          <cell r="O159">
            <v>0</v>
          </cell>
          <cell r="P159">
            <v>8</v>
          </cell>
        </row>
        <row r="160">
          <cell r="B160">
            <v>302</v>
          </cell>
          <cell r="C160" t="str">
            <v>Condition Monitonring</v>
          </cell>
          <cell r="D160" t="str">
            <v>Evaluation of New Equipment</v>
          </cell>
          <cell r="E160" t="str">
            <v>Other</v>
          </cell>
          <cell r="F160" t="str">
            <v>Evaluate New Condition Monitoring Equipment</v>
          </cell>
          <cell r="G160" t="str">
            <v>CAP</v>
          </cell>
          <cell r="H160" t="str">
            <v>I</v>
          </cell>
          <cell r="I160">
            <v>2004</v>
          </cell>
          <cell r="J160" t="str">
            <v>SSE</v>
          </cell>
          <cell r="K160" t="str">
            <v>Recurrent</v>
          </cell>
        </row>
      </sheetData>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t Six Years (2)"/>
      <sheetName val="Past Six Years"/>
      <sheetName val="Lead times"/>
      <sheetName val="CD List1 - Sorted on Compl"/>
      <sheetName val="CD List1 - Sorted by Type"/>
      <sheetName val="Projected Eng &amp; Net Resources"/>
      <sheetName val="PC Overview"/>
      <sheetName val="Property Scope"/>
      <sheetName val="Complexes - Summary"/>
      <sheetName val="Order of Preference - P'Complex"/>
      <sheetName val="Planning Dates #1"/>
      <sheetName val="Corrected Dates #2"/>
      <sheetName val="PDR Issue Dates"/>
      <sheetName val="Short List rev00 "/>
    </sheetNames>
    <sheetDataSet>
      <sheetData sheetId="0"/>
      <sheetData sheetId="1"/>
      <sheetData sheetId="2" refreshError="1">
        <row r="7">
          <cell r="A7">
            <v>1</v>
          </cell>
          <cell r="B7" t="str">
            <v>EHV TL -EIS</v>
          </cell>
          <cell r="C7">
            <v>60</v>
          </cell>
          <cell r="D7">
            <v>0.2</v>
          </cell>
        </row>
        <row r="8">
          <cell r="A8">
            <v>2</v>
          </cell>
          <cell r="B8" t="str">
            <v>EHV TL -REF</v>
          </cell>
          <cell r="C8">
            <v>36</v>
          </cell>
          <cell r="D8">
            <v>0.17499999999999999</v>
          </cell>
        </row>
        <row r="9">
          <cell r="A9">
            <v>3</v>
          </cell>
          <cell r="B9" t="str">
            <v>TL -EIS</v>
          </cell>
          <cell r="C9">
            <v>48</v>
          </cell>
          <cell r="D9">
            <v>0.2</v>
          </cell>
        </row>
        <row r="10">
          <cell r="A10">
            <v>4</v>
          </cell>
          <cell r="B10" t="str">
            <v>TL -REF</v>
          </cell>
          <cell r="C10">
            <v>24</v>
          </cell>
          <cell r="D10">
            <v>0.17499999999999999</v>
          </cell>
        </row>
        <row r="11">
          <cell r="A11">
            <v>5</v>
          </cell>
          <cell r="B11" t="str">
            <v>500/330kV Greenfield</v>
          </cell>
          <cell r="C11">
            <v>40</v>
          </cell>
          <cell r="D11">
            <v>0.2</v>
          </cell>
        </row>
        <row r="12">
          <cell r="A12">
            <v>6</v>
          </cell>
          <cell r="B12" t="str">
            <v>330/132kV Greenfield</v>
          </cell>
          <cell r="C12">
            <v>36</v>
          </cell>
          <cell r="D12">
            <v>0.2</v>
          </cell>
        </row>
        <row r="13">
          <cell r="A13">
            <v>7</v>
          </cell>
          <cell r="B13" t="str">
            <v>132kV Greenfield</v>
          </cell>
          <cell r="C13">
            <v>30</v>
          </cell>
          <cell r="D13">
            <v>0.2</v>
          </cell>
        </row>
        <row r="14">
          <cell r="A14">
            <v>8</v>
          </cell>
          <cell r="B14" t="str">
            <v>500/330kV Aug</v>
          </cell>
          <cell r="C14">
            <v>28</v>
          </cell>
          <cell r="D14">
            <v>0.3</v>
          </cell>
        </row>
        <row r="15">
          <cell r="A15">
            <v>9</v>
          </cell>
          <cell r="B15" t="str">
            <v>330/132kV Aug</v>
          </cell>
          <cell r="C15">
            <v>24</v>
          </cell>
          <cell r="D15">
            <v>0.3</v>
          </cell>
        </row>
        <row r="16">
          <cell r="A16">
            <v>10</v>
          </cell>
          <cell r="B16" t="str">
            <v>132kV Aug</v>
          </cell>
          <cell r="C16">
            <v>24</v>
          </cell>
          <cell r="D16">
            <v>0.3</v>
          </cell>
        </row>
        <row r="17">
          <cell r="A17">
            <v>11</v>
          </cell>
          <cell r="B17" t="str">
            <v>Transformer Replace</v>
          </cell>
          <cell r="C17">
            <v>18</v>
          </cell>
          <cell r="D17">
            <v>0.3</v>
          </cell>
        </row>
        <row r="18">
          <cell r="A18">
            <v>12</v>
          </cell>
          <cell r="B18" t="str">
            <v>Capacitor Replace</v>
          </cell>
          <cell r="C18">
            <v>14</v>
          </cell>
          <cell r="D18">
            <v>0.6</v>
          </cell>
        </row>
        <row r="19">
          <cell r="A19">
            <v>13</v>
          </cell>
          <cell r="B19" t="str">
            <v>Shunt Reactor Replace</v>
          </cell>
          <cell r="C19">
            <v>18</v>
          </cell>
          <cell r="D19">
            <v>0.3</v>
          </cell>
        </row>
        <row r="20">
          <cell r="A20">
            <v>14</v>
          </cell>
          <cell r="B20" t="str">
            <v>SS Property Acquistion</v>
          </cell>
          <cell r="C20">
            <v>18</v>
          </cell>
        </row>
        <row r="21">
          <cell r="A21">
            <v>15</v>
          </cell>
          <cell r="B21" t="str">
            <v>TL Property Acquistion</v>
          </cell>
          <cell r="C21">
            <v>18</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ata"/>
      <sheetName val="Option 1 Meet Planning Dates"/>
      <sheetName val="Option 2 No Major Projects"/>
      <sheetName val="Option 3 Selected Major Project"/>
      <sheetName val="Option 3 Selected Major-sorted"/>
      <sheetName val="Option 3 Eng &amp; Net Costs"/>
      <sheetName val="Option 3 Eng &amp; Net Costs (2)"/>
      <sheetName val="Sheet1"/>
      <sheetName val="Simplified Summary"/>
      <sheetName val="Lead times"/>
    </sheetNames>
    <sheetDataSet>
      <sheetData sheetId="0"/>
      <sheetData sheetId="1"/>
      <sheetData sheetId="2"/>
      <sheetData sheetId="3"/>
      <sheetData sheetId="4"/>
      <sheetData sheetId="5"/>
      <sheetData sheetId="6"/>
      <sheetData sheetId="7"/>
      <sheetData sheetId="8"/>
      <sheetData sheetId="9">
        <row r="5">
          <cell r="A5" t="str">
            <v>No</v>
          </cell>
          <cell r="B5" t="str">
            <v>Type</v>
          </cell>
          <cell r="C5" t="str">
            <v xml:space="preserve">Lead Time </v>
          </cell>
          <cell r="D5" t="str">
            <v xml:space="preserve">Eng &amp; </v>
          </cell>
        </row>
        <row r="6">
          <cell r="C6" t="str">
            <v>Months</v>
          </cell>
          <cell r="D6" t="str">
            <v>Network</v>
          </cell>
        </row>
        <row r="7">
          <cell r="A7">
            <v>1</v>
          </cell>
          <cell r="B7" t="str">
            <v>EHV TL -EIS</v>
          </cell>
          <cell r="C7">
            <v>60</v>
          </cell>
          <cell r="D7">
            <v>0.2</v>
          </cell>
        </row>
        <row r="8">
          <cell r="A8">
            <v>2</v>
          </cell>
          <cell r="B8" t="str">
            <v>EHV TL -REF</v>
          </cell>
          <cell r="C8">
            <v>36</v>
          </cell>
          <cell r="D8">
            <v>0.17499999999999999</v>
          </cell>
        </row>
        <row r="9">
          <cell r="A9">
            <v>3</v>
          </cell>
          <cell r="B9" t="str">
            <v>TL -EIS</v>
          </cell>
          <cell r="C9">
            <v>48</v>
          </cell>
          <cell r="D9">
            <v>0.2</v>
          </cell>
        </row>
        <row r="10">
          <cell r="A10">
            <v>4</v>
          </cell>
          <cell r="B10" t="str">
            <v>TL -REF</v>
          </cell>
          <cell r="C10">
            <v>24</v>
          </cell>
          <cell r="D10">
            <v>0.17499999999999999</v>
          </cell>
        </row>
        <row r="11">
          <cell r="A11">
            <v>5</v>
          </cell>
          <cell r="B11" t="str">
            <v>500/330kV Greenfield</v>
          </cell>
          <cell r="C11">
            <v>40</v>
          </cell>
          <cell r="D11">
            <v>0.2</v>
          </cell>
        </row>
        <row r="12">
          <cell r="A12">
            <v>6</v>
          </cell>
          <cell r="B12" t="str">
            <v>330/132kV Greenfield</v>
          </cell>
          <cell r="C12">
            <v>36</v>
          </cell>
          <cell r="D12">
            <v>0.2</v>
          </cell>
        </row>
        <row r="13">
          <cell r="A13">
            <v>7</v>
          </cell>
          <cell r="B13" t="str">
            <v>132kV Greenfield</v>
          </cell>
          <cell r="C13">
            <v>30</v>
          </cell>
          <cell r="D13">
            <v>0.2</v>
          </cell>
        </row>
        <row r="14">
          <cell r="A14">
            <v>8</v>
          </cell>
          <cell r="B14" t="str">
            <v>500/330kV Aug</v>
          </cell>
          <cell r="C14">
            <v>28</v>
          </cell>
          <cell r="D14">
            <v>0.3</v>
          </cell>
        </row>
        <row r="15">
          <cell r="A15">
            <v>9</v>
          </cell>
          <cell r="B15" t="str">
            <v>330/132kV Aug</v>
          </cell>
          <cell r="C15">
            <v>24</v>
          </cell>
          <cell r="D15">
            <v>0.3</v>
          </cell>
        </row>
        <row r="16">
          <cell r="A16">
            <v>10</v>
          </cell>
          <cell r="B16" t="str">
            <v>132kV Aug</v>
          </cell>
          <cell r="C16">
            <v>24</v>
          </cell>
          <cell r="D16">
            <v>0.3</v>
          </cell>
        </row>
        <row r="17">
          <cell r="A17">
            <v>11</v>
          </cell>
          <cell r="B17" t="str">
            <v>Transformer Replace</v>
          </cell>
          <cell r="C17">
            <v>18</v>
          </cell>
          <cell r="D17">
            <v>0.3</v>
          </cell>
        </row>
        <row r="18">
          <cell r="A18">
            <v>12</v>
          </cell>
          <cell r="B18" t="str">
            <v>Capacitor Replace</v>
          </cell>
          <cell r="C18">
            <v>14</v>
          </cell>
          <cell r="D18">
            <v>0.6</v>
          </cell>
        </row>
        <row r="19">
          <cell r="A19">
            <v>13</v>
          </cell>
          <cell r="B19" t="str">
            <v>Shunt Reactor Replace</v>
          </cell>
          <cell r="C19">
            <v>18</v>
          </cell>
          <cell r="D19">
            <v>0.3</v>
          </cell>
        </row>
        <row r="20">
          <cell r="A20">
            <v>14</v>
          </cell>
          <cell r="B20" t="str">
            <v>SS Property Acquistion</v>
          </cell>
          <cell r="C20">
            <v>18</v>
          </cell>
        </row>
        <row r="21">
          <cell r="A21">
            <v>15</v>
          </cell>
          <cell r="B21" t="str">
            <v>TL Property Acquistion</v>
          </cell>
          <cell r="C21">
            <v>18</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ource Data"/>
      <sheetName val="Network Capex ACCC Submission"/>
      <sheetName val="Printout Source Data"/>
      <sheetName val="Printout Project Type"/>
      <sheetName val="Lead times"/>
      <sheetName val="Summary Network Costs"/>
      <sheetName val="Conso Proj Des Final"/>
      <sheetName val="All Details"/>
    </sheetNames>
    <sheetDataSet>
      <sheetData sheetId="0" refreshError="1"/>
      <sheetData sheetId="1" refreshError="1">
        <row r="58">
          <cell r="A58">
            <v>1</v>
          </cell>
          <cell r="B58" t="str">
            <v>Newcastle and Lower North Coast Supply - Committed</v>
          </cell>
          <cell r="C58">
            <v>1</v>
          </cell>
          <cell r="E58">
            <v>39</v>
          </cell>
          <cell r="H58">
            <v>11</v>
          </cell>
          <cell r="I58" t="str">
            <v>Transformer Replace</v>
          </cell>
          <cell r="N58" t="str">
            <v>Committed</v>
          </cell>
          <cell r="O58" t="str">
            <v>Establishment of Waratah West 330/132kV Sub - Contract</v>
          </cell>
          <cell r="P58" t="str">
            <v>330SS</v>
          </cell>
          <cell r="Q58" t="str">
            <v>Northern</v>
          </cell>
          <cell r="R58">
            <v>18.57</v>
          </cell>
          <cell r="S58">
            <v>4.0199999999999996</v>
          </cell>
        </row>
        <row r="59">
          <cell r="A59">
            <v>2</v>
          </cell>
          <cell r="B59" t="str">
            <v>Sydney West SVC</v>
          </cell>
          <cell r="C59">
            <v>1</v>
          </cell>
          <cell r="E59">
            <v>55</v>
          </cell>
          <cell r="H59">
            <v>11</v>
          </cell>
          <cell r="I59" t="str">
            <v>Transformer Replace</v>
          </cell>
          <cell r="N59" t="str">
            <v>Committed</v>
          </cell>
          <cell r="O59" t="str">
            <v>Sydney West SVC - Contract</v>
          </cell>
          <cell r="P59" t="str">
            <v>SVC</v>
          </cell>
          <cell r="Q59" t="str">
            <v>Central</v>
          </cell>
          <cell r="R59">
            <v>26.9</v>
          </cell>
          <cell r="S59">
            <v>3.6</v>
          </cell>
          <cell r="T59">
            <v>2.9000000000000001E-2</v>
          </cell>
        </row>
        <row r="60">
          <cell r="A60">
            <v>3</v>
          </cell>
          <cell r="B60" t="str">
            <v>Tuggerah Sterland Line Upgrade</v>
          </cell>
          <cell r="C60">
            <v>1</v>
          </cell>
          <cell r="E60">
            <v>63</v>
          </cell>
          <cell r="H60">
            <v>11</v>
          </cell>
          <cell r="I60" t="str">
            <v>Transformer Replace</v>
          </cell>
          <cell r="N60" t="str">
            <v>Committed</v>
          </cell>
          <cell r="O60" t="str">
            <v>Tuggerah Streland Upgrade</v>
          </cell>
          <cell r="P60" t="str">
            <v>TL REF</v>
          </cell>
          <cell r="Q60" t="str">
            <v>Northern</v>
          </cell>
          <cell r="R60">
            <v>14.23</v>
          </cell>
          <cell r="S60">
            <v>1.64</v>
          </cell>
        </row>
        <row r="61">
          <cell r="A61">
            <v>4</v>
          </cell>
          <cell r="B61" t="str">
            <v>Yass 330 kV Substation Equipment Replacement</v>
          </cell>
          <cell r="C61">
            <v>1</v>
          </cell>
          <cell r="E61">
            <v>68</v>
          </cell>
          <cell r="H61">
            <v>11</v>
          </cell>
          <cell r="I61" t="str">
            <v>Transformer Replace</v>
          </cell>
          <cell r="N61" t="str">
            <v>Committed</v>
          </cell>
          <cell r="O61" t="str">
            <v>Yass 330kV Substation Refurbishment - Contract</v>
          </cell>
          <cell r="P61" t="str">
            <v>330SS</v>
          </cell>
          <cell r="Q61" t="str">
            <v>Southern</v>
          </cell>
          <cell r="R61">
            <v>38.67</v>
          </cell>
          <cell r="S61">
            <v>13.9</v>
          </cell>
        </row>
        <row r="62">
          <cell r="A62">
            <v>5</v>
          </cell>
          <cell r="B62" t="str">
            <v>Substation Projects - Miscellaneous</v>
          </cell>
          <cell r="C62">
            <v>1</v>
          </cell>
          <cell r="E62">
            <v>68</v>
          </cell>
          <cell r="H62">
            <v>11</v>
          </cell>
          <cell r="I62" t="str">
            <v>Transformer Replace</v>
          </cell>
          <cell r="N62" t="str">
            <v>Committed</v>
          </cell>
          <cell r="O62" t="str">
            <v>Substation Projects - Miscellaneous</v>
          </cell>
          <cell r="P62" t="str">
            <v>330SS</v>
          </cell>
          <cell r="Q62" t="str">
            <v>Various</v>
          </cell>
          <cell r="R62">
            <v>34.700000000000003</v>
          </cell>
          <cell r="S62">
            <v>1.49</v>
          </cell>
        </row>
        <row r="63">
          <cell r="A63">
            <v>6</v>
          </cell>
          <cell r="B63" t="str">
            <v>SNOVIC Upgrades</v>
          </cell>
          <cell r="C63">
            <v>1</v>
          </cell>
          <cell r="E63">
            <v>39</v>
          </cell>
          <cell r="H63">
            <v>11</v>
          </cell>
          <cell r="I63" t="str">
            <v>Transformer Replace</v>
          </cell>
          <cell r="N63" t="str">
            <v>Committed</v>
          </cell>
          <cell r="O63" t="str">
            <v>SNOVIC Upgrade</v>
          </cell>
          <cell r="P63" t="str">
            <v>330SS</v>
          </cell>
          <cell r="Q63" t="str">
            <v>Northern</v>
          </cell>
          <cell r="R63">
            <v>2.58</v>
          </cell>
          <cell r="S63">
            <v>1.55E-2</v>
          </cell>
        </row>
        <row r="64">
          <cell r="A64">
            <v>7</v>
          </cell>
          <cell r="B64" t="str">
            <v>Koolkhan 132/66kV Substation - Upgrade</v>
          </cell>
          <cell r="C64">
            <v>1</v>
          </cell>
          <cell r="E64">
            <v>39</v>
          </cell>
          <cell r="H64">
            <v>11</v>
          </cell>
          <cell r="I64" t="str">
            <v>Transformer Replace</v>
          </cell>
          <cell r="N64" t="str">
            <v>Committed</v>
          </cell>
          <cell r="O64" t="str">
            <v>Koolkhan 132/66kV Substation - Upgrade</v>
          </cell>
          <cell r="P64" t="str">
            <v>330SS</v>
          </cell>
          <cell r="Q64" t="str">
            <v>Northern</v>
          </cell>
          <cell r="R64">
            <v>4.4980000000000002</v>
          </cell>
          <cell r="S64">
            <v>0.50600000000000001</v>
          </cell>
        </row>
        <row r="65">
          <cell r="A65">
            <v>8</v>
          </cell>
          <cell r="B65" t="str">
            <v>Communications Upgrades</v>
          </cell>
          <cell r="C65">
            <v>1</v>
          </cell>
          <cell r="E65">
            <v>39</v>
          </cell>
          <cell r="H65">
            <v>11</v>
          </cell>
          <cell r="I65" t="str">
            <v>Transformer Replace</v>
          </cell>
          <cell r="N65" t="str">
            <v>Committed</v>
          </cell>
          <cell r="O65" t="str">
            <v>Communications Upgrades</v>
          </cell>
          <cell r="P65" t="str">
            <v>Tech Serv</v>
          </cell>
          <cell r="Q65" t="str">
            <v>Various</v>
          </cell>
          <cell r="R65">
            <v>25.5</v>
          </cell>
          <cell r="S65">
            <v>5.4</v>
          </cell>
          <cell r="T65">
            <v>6.5</v>
          </cell>
          <cell r="U65">
            <v>6</v>
          </cell>
          <cell r="V65">
            <v>3.5</v>
          </cell>
        </row>
        <row r="66">
          <cell r="A66">
            <v>9</v>
          </cell>
        </row>
        <row r="67">
          <cell r="A67">
            <v>10</v>
          </cell>
        </row>
        <row r="68">
          <cell r="A68">
            <v>11</v>
          </cell>
        </row>
        <row r="69">
          <cell r="A69">
            <v>12</v>
          </cell>
          <cell r="B69" t="str">
            <v>Wollar - Wellington 330 kV Line &amp; Wollar 330 kV Sw Stn</v>
          </cell>
          <cell r="C69">
            <v>1</v>
          </cell>
          <cell r="E69">
            <v>64</v>
          </cell>
          <cell r="H69">
            <v>11</v>
          </cell>
          <cell r="I69" t="str">
            <v>Transformer Replace</v>
          </cell>
          <cell r="N69" t="str">
            <v>Committed</v>
          </cell>
          <cell r="O69" t="str">
            <v>Wollar to Wellington Substation Works</v>
          </cell>
          <cell r="P69" t="str">
            <v>330SS</v>
          </cell>
          <cell r="Q69" t="str">
            <v>Central</v>
          </cell>
          <cell r="R69">
            <v>24.870000000000005</v>
          </cell>
          <cell r="S69">
            <v>1.7689999999999999</v>
          </cell>
          <cell r="T69">
            <v>5.2240000000000002</v>
          </cell>
          <cell r="U69">
            <v>17.256</v>
          </cell>
        </row>
        <row r="70">
          <cell r="A70">
            <v>13</v>
          </cell>
          <cell r="B70" t="str">
            <v>Wollar - Wellington 330 kV Line &amp; Wollar 330 kV Sw Stn</v>
          </cell>
          <cell r="C70">
            <v>1</v>
          </cell>
          <cell r="E70">
            <v>65</v>
          </cell>
          <cell r="H70">
            <v>11</v>
          </cell>
          <cell r="I70" t="str">
            <v>Transformer Replace</v>
          </cell>
          <cell r="N70" t="str">
            <v>Committed</v>
          </cell>
          <cell r="O70" t="str">
            <v>Wollar to Wellington 330kV TL - Contract</v>
          </cell>
          <cell r="P70" t="str">
            <v>TL EIS</v>
          </cell>
          <cell r="Q70" t="str">
            <v>Central</v>
          </cell>
          <cell r="R70">
            <v>49.3</v>
          </cell>
          <cell r="S70">
            <v>1.1200000000000001</v>
          </cell>
          <cell r="T70">
            <v>14.2</v>
          </cell>
          <cell r="U70">
            <v>30.8</v>
          </cell>
          <cell r="V70">
            <v>2.1</v>
          </cell>
        </row>
        <row r="71">
          <cell r="A71">
            <v>14</v>
          </cell>
          <cell r="B71" t="str">
            <v>Armidale, Mrln, Vales, Vinyd,Well'ton,&amp; Yass 330 kV Txs</v>
          </cell>
          <cell r="C71">
            <v>1</v>
          </cell>
          <cell r="E71">
            <v>3</v>
          </cell>
          <cell r="H71">
            <v>11</v>
          </cell>
          <cell r="I71" t="str">
            <v>Transformer Replace</v>
          </cell>
          <cell r="N71" t="str">
            <v>Committed</v>
          </cell>
          <cell r="O71" t="str">
            <v>Vineyard 330kV SS- Replacement of No.2 Tx - Contract</v>
          </cell>
          <cell r="P71" t="str">
            <v>330TX</v>
          </cell>
          <cell r="Q71" t="str">
            <v>Central</v>
          </cell>
          <cell r="R71">
            <v>3.8450000000000002</v>
          </cell>
          <cell r="S71">
            <v>2.1000000000000001E-2</v>
          </cell>
        </row>
        <row r="72">
          <cell r="A72">
            <v>15</v>
          </cell>
          <cell r="B72" t="str">
            <v>Liverpool Third 330/132 kV Transformer</v>
          </cell>
          <cell r="C72">
            <v>1</v>
          </cell>
          <cell r="E72">
            <v>28</v>
          </cell>
          <cell r="H72">
            <v>11</v>
          </cell>
          <cell r="I72" t="str">
            <v>Transformer Replace</v>
          </cell>
          <cell r="N72" t="str">
            <v>Committed</v>
          </cell>
          <cell r="O72" t="str">
            <v>Liverpool Third Transformer - Contract</v>
          </cell>
          <cell r="P72" t="str">
            <v>330SS</v>
          </cell>
          <cell r="Q72" t="str">
            <v>Central</v>
          </cell>
          <cell r="R72">
            <v>8.89</v>
          </cell>
          <cell r="S72">
            <v>8.4</v>
          </cell>
        </row>
        <row r="73">
          <cell r="A73">
            <v>16</v>
          </cell>
          <cell r="B73" t="str">
            <v>Coffs Harbour: 330/132 kV Substation</v>
          </cell>
          <cell r="C73">
            <v>1</v>
          </cell>
          <cell r="E73">
            <v>9</v>
          </cell>
          <cell r="H73">
            <v>11</v>
          </cell>
          <cell r="I73" t="str">
            <v>Transformer Replace</v>
          </cell>
          <cell r="N73" t="str">
            <v>Committed</v>
          </cell>
          <cell r="O73" t="str">
            <v>Coffs Harbour 330/132kV Substation - Contract</v>
          </cell>
          <cell r="P73" t="str">
            <v>330SS</v>
          </cell>
          <cell r="Q73" t="str">
            <v>Northern</v>
          </cell>
          <cell r="R73">
            <v>16.2</v>
          </cell>
          <cell r="S73">
            <v>3.8</v>
          </cell>
          <cell r="T73">
            <v>12.2</v>
          </cell>
        </row>
        <row r="74">
          <cell r="A74">
            <v>17</v>
          </cell>
          <cell r="B74" t="str">
            <v>Coffs Harbour: 330/132 kV Substation</v>
          </cell>
          <cell r="C74">
            <v>1</v>
          </cell>
          <cell r="E74">
            <v>9</v>
          </cell>
          <cell r="H74">
            <v>11</v>
          </cell>
          <cell r="I74" t="str">
            <v>Transformer Replace</v>
          </cell>
          <cell r="N74" t="str">
            <v>Committed</v>
          </cell>
          <cell r="O74" t="str">
            <v>Coffs Harbour TL Rearrangement - Contract</v>
          </cell>
          <cell r="P74" t="str">
            <v>TL REF</v>
          </cell>
          <cell r="Q74" t="str">
            <v>Northern</v>
          </cell>
          <cell r="R74">
            <v>3.3</v>
          </cell>
          <cell r="S74">
            <v>0.88</v>
          </cell>
          <cell r="T74">
            <v>2.2999999999999998</v>
          </cell>
        </row>
        <row r="75">
          <cell r="A75">
            <v>18</v>
          </cell>
        </row>
        <row r="76">
          <cell r="A76">
            <v>19</v>
          </cell>
        </row>
        <row r="77">
          <cell r="A77" t="str">
            <v>Condition Based Transformer Replacements</v>
          </cell>
        </row>
        <row r="78">
          <cell r="A78">
            <v>20</v>
          </cell>
          <cell r="B78" t="str">
            <v>Armidale 132/66 kV Transformer Replacement</v>
          </cell>
          <cell r="C78">
            <v>1</v>
          </cell>
          <cell r="D78">
            <v>38749</v>
          </cell>
          <cell r="E78">
            <v>2</v>
          </cell>
          <cell r="F78">
            <v>3</v>
          </cell>
          <cell r="G78">
            <v>38209</v>
          </cell>
          <cell r="H78">
            <v>11</v>
          </cell>
          <cell r="I78" t="str">
            <v>Transformer Replace</v>
          </cell>
          <cell r="J78">
            <v>18</v>
          </cell>
          <cell r="L78" t="str">
            <v>5.3.2</v>
          </cell>
          <cell r="M78" t="str">
            <v>Likely</v>
          </cell>
          <cell r="N78" t="str">
            <v>Planning</v>
          </cell>
          <cell r="O78" t="str">
            <v>Armidale 2*132/66kV Tx Replacement</v>
          </cell>
          <cell r="P78" t="str">
            <v>132TX</v>
          </cell>
          <cell r="Q78" t="str">
            <v>Northern</v>
          </cell>
          <cell r="R78">
            <v>7.5</v>
          </cell>
          <cell r="S78">
            <v>2.3396739130434794</v>
          </cell>
          <cell r="T78">
            <v>5.1603260869565206</v>
          </cell>
        </row>
        <row r="79">
          <cell r="A79">
            <v>21</v>
          </cell>
          <cell r="B79" t="str">
            <v>Armidale, Mrln, Vales, Vinyd,Well'ton,&amp; Yass 330 kV Txs</v>
          </cell>
          <cell r="C79">
            <v>1</v>
          </cell>
          <cell r="D79">
            <v>38749</v>
          </cell>
          <cell r="E79">
            <v>3</v>
          </cell>
          <cell r="F79">
            <v>3</v>
          </cell>
          <cell r="G79">
            <v>38209</v>
          </cell>
          <cell r="H79">
            <v>11</v>
          </cell>
          <cell r="I79" t="str">
            <v>Transformer Replace</v>
          </cell>
          <cell r="J79">
            <v>18</v>
          </cell>
          <cell r="L79" t="str">
            <v>6.3.1</v>
          </cell>
          <cell r="M79" t="str">
            <v>Likely</v>
          </cell>
          <cell r="N79" t="str">
            <v>Planning</v>
          </cell>
          <cell r="O79" t="str">
            <v>Wellington Tx Replacement 2x375MVA tx - contract</v>
          </cell>
          <cell r="P79" t="str">
            <v>330TX</v>
          </cell>
          <cell r="Q79" t="str">
            <v>Central</v>
          </cell>
          <cell r="R79">
            <v>6</v>
          </cell>
          <cell r="S79">
            <v>1.8717391304347832</v>
          </cell>
          <cell r="T79">
            <v>4.1282608695652172</v>
          </cell>
        </row>
        <row r="80">
          <cell r="A80">
            <v>22</v>
          </cell>
          <cell r="B80" t="str">
            <v>Armidale, Mrln, Vales, Vinyd,Well'ton,&amp; Yass 330 kV Txs</v>
          </cell>
          <cell r="C80">
            <v>1</v>
          </cell>
          <cell r="D80">
            <v>39234</v>
          </cell>
          <cell r="E80">
            <v>3</v>
          </cell>
          <cell r="F80">
            <v>3</v>
          </cell>
          <cell r="G80">
            <v>38694</v>
          </cell>
          <cell r="H80">
            <v>11</v>
          </cell>
          <cell r="I80" t="str">
            <v>Transformer Replace</v>
          </cell>
          <cell r="J80">
            <v>18</v>
          </cell>
          <cell r="L80" t="str">
            <v>6.3.1</v>
          </cell>
          <cell r="M80" t="str">
            <v>Likely</v>
          </cell>
          <cell r="N80" t="str">
            <v>Planning</v>
          </cell>
          <cell r="O80" t="str">
            <v>Vales Point Txs Replacement - Contract</v>
          </cell>
          <cell r="P80" t="str">
            <v>330TX</v>
          </cell>
          <cell r="Q80" t="str">
            <v>Northern</v>
          </cell>
          <cell r="R80">
            <v>4</v>
          </cell>
          <cell r="T80">
            <v>0.32</v>
          </cell>
          <cell r="U80">
            <v>3.68</v>
          </cell>
        </row>
        <row r="81">
          <cell r="A81">
            <v>23</v>
          </cell>
          <cell r="B81" t="str">
            <v>Armidale, Mrln, Vales, Vinyd,Well'ton,&amp; Yass 330 kV Txs</v>
          </cell>
          <cell r="C81">
            <v>1</v>
          </cell>
          <cell r="D81">
            <v>39234</v>
          </cell>
          <cell r="E81">
            <v>3</v>
          </cell>
          <cell r="F81">
            <v>3</v>
          </cell>
          <cell r="G81">
            <v>38694</v>
          </cell>
          <cell r="H81">
            <v>11</v>
          </cell>
          <cell r="I81" t="str">
            <v>Transformer Replace</v>
          </cell>
          <cell r="J81">
            <v>18</v>
          </cell>
          <cell r="L81" t="str">
            <v>6.3.1</v>
          </cell>
          <cell r="M81" t="str">
            <v>Likely</v>
          </cell>
          <cell r="N81" t="str">
            <v>Planning</v>
          </cell>
          <cell r="O81" t="str">
            <v>Armidale 2* 330/132kV 375 MVAr Tx replacement - contract</v>
          </cell>
          <cell r="P81" t="str">
            <v>330TX</v>
          </cell>
          <cell r="Q81" t="str">
            <v>Northern</v>
          </cell>
          <cell r="R81">
            <v>12</v>
          </cell>
          <cell r="T81">
            <v>0.96</v>
          </cell>
          <cell r="U81">
            <v>11.04</v>
          </cell>
        </row>
        <row r="82">
          <cell r="A82">
            <v>24</v>
          </cell>
          <cell r="B82" t="str">
            <v>Port Macquarie 132/33 kV Transformer Replacement</v>
          </cell>
          <cell r="C82">
            <v>1</v>
          </cell>
          <cell r="D82">
            <v>38991</v>
          </cell>
          <cell r="E82">
            <v>44</v>
          </cell>
          <cell r="F82">
            <v>3</v>
          </cell>
          <cell r="G82">
            <v>38271</v>
          </cell>
          <cell r="H82">
            <v>10</v>
          </cell>
          <cell r="I82" t="str">
            <v>132kV Aug</v>
          </cell>
          <cell r="J82">
            <v>24</v>
          </cell>
          <cell r="L82" t="str">
            <v>5.3.3</v>
          </cell>
          <cell r="M82" t="str">
            <v>Likely</v>
          </cell>
          <cell r="N82" t="str">
            <v>Proposed</v>
          </cell>
          <cell r="O82" t="str">
            <v>Port Macquarie Tx Replacement - Contract</v>
          </cell>
          <cell r="P82" t="str">
            <v>132TX</v>
          </cell>
          <cell r="Q82" t="str">
            <v>Northern</v>
          </cell>
          <cell r="R82">
            <v>5.666666666666667</v>
          </cell>
          <cell r="S82">
            <v>0.42499999999999999</v>
          </cell>
          <cell r="T82">
            <v>4.6749999999999998</v>
          </cell>
          <cell r="U82">
            <v>0.56666666666666665</v>
          </cell>
        </row>
        <row r="83">
          <cell r="A83">
            <v>25</v>
          </cell>
          <cell r="B83" t="str">
            <v>Supply to South &amp; Inner Metro Sydney</v>
          </cell>
          <cell r="C83">
            <v>1</v>
          </cell>
          <cell r="D83">
            <v>39234</v>
          </cell>
          <cell r="E83">
            <v>52</v>
          </cell>
          <cell r="F83">
            <v>3</v>
          </cell>
          <cell r="G83">
            <v>38694</v>
          </cell>
          <cell r="H83">
            <v>13</v>
          </cell>
          <cell r="I83" t="str">
            <v>Shunt Reactor Replace</v>
          </cell>
          <cell r="J83">
            <v>18</v>
          </cell>
          <cell r="L83" t="str">
            <v>6.5.13</v>
          </cell>
          <cell r="M83" t="str">
            <v>Poss</v>
          </cell>
          <cell r="N83" t="str">
            <v>PT</v>
          </cell>
          <cell r="O83" t="str">
            <v>Sydney South 41 Cable Series Reactor Replacement - Contract</v>
          </cell>
          <cell r="P83" t="str">
            <v>330TX</v>
          </cell>
          <cell r="Q83" t="str">
            <v>Central</v>
          </cell>
          <cell r="R83">
            <v>5</v>
          </cell>
          <cell r="T83">
            <v>0.4</v>
          </cell>
          <cell r="U83">
            <v>4.5999999999999996</v>
          </cell>
        </row>
        <row r="84">
          <cell r="A84">
            <v>26</v>
          </cell>
          <cell r="B84" t="str">
            <v>Supply to South &amp; Inner Metro Sydney</v>
          </cell>
          <cell r="C84">
            <v>1</v>
          </cell>
          <cell r="D84">
            <v>39234</v>
          </cell>
          <cell r="E84">
            <v>52</v>
          </cell>
          <cell r="F84">
            <v>3</v>
          </cell>
          <cell r="G84">
            <v>38694</v>
          </cell>
          <cell r="H84">
            <v>13</v>
          </cell>
          <cell r="I84" t="str">
            <v>Shunt Reactor Replace</v>
          </cell>
          <cell r="J84">
            <v>18</v>
          </cell>
          <cell r="L84" t="str">
            <v>6.5.13</v>
          </cell>
          <cell r="M84" t="str">
            <v>Poss</v>
          </cell>
          <cell r="N84" t="str">
            <v>PT</v>
          </cell>
          <cell r="O84" t="str">
            <v>Sydney South 41 Cable Shunt Reactor Replacement - Contract</v>
          </cell>
          <cell r="P84" t="str">
            <v>Asset Replace</v>
          </cell>
          <cell r="Q84" t="str">
            <v>Central</v>
          </cell>
          <cell r="R84">
            <v>5</v>
          </cell>
          <cell r="T84">
            <v>0.4</v>
          </cell>
          <cell r="U84">
            <v>4.5999999999999996</v>
          </cell>
        </row>
        <row r="85">
          <cell r="A85">
            <v>27</v>
          </cell>
          <cell r="B85" t="str">
            <v>Sydney West Transformer Replacement</v>
          </cell>
          <cell r="C85">
            <v>1</v>
          </cell>
          <cell r="D85">
            <v>39965</v>
          </cell>
          <cell r="E85">
            <v>56</v>
          </cell>
          <cell r="F85">
            <v>3</v>
          </cell>
          <cell r="G85">
            <v>38405</v>
          </cell>
          <cell r="H85">
            <v>11</v>
          </cell>
          <cell r="I85" t="str">
            <v>Transformer Replace</v>
          </cell>
          <cell r="J85">
            <v>52</v>
          </cell>
          <cell r="L85" t="str">
            <v>6.5.16</v>
          </cell>
          <cell r="M85" t="str">
            <v>Poss</v>
          </cell>
          <cell r="N85" t="str">
            <v>Proposed</v>
          </cell>
          <cell r="O85" t="str">
            <v>Sydney West Single Phase Tx Replacement - Contract</v>
          </cell>
          <cell r="P85" t="str">
            <v>330TX</v>
          </cell>
          <cell r="Q85" t="str">
            <v>Central</v>
          </cell>
          <cell r="R85">
            <v>24</v>
          </cell>
          <cell r="S85">
            <v>0.19780219780219782</v>
          </cell>
          <cell r="T85">
            <v>1.3714285714285719</v>
          </cell>
          <cell r="U85">
            <v>2.2039651070578907</v>
          </cell>
          <cell r="V85">
            <v>15.674174993883511</v>
          </cell>
          <cell r="W85">
            <v>4.5526291298278272</v>
          </cell>
        </row>
        <row r="86">
          <cell r="A86">
            <v>28</v>
          </cell>
          <cell r="B86" t="str">
            <v>Tamworth Reactors</v>
          </cell>
          <cell r="C86">
            <v>1</v>
          </cell>
          <cell r="D86">
            <v>39539</v>
          </cell>
          <cell r="E86">
            <v>58</v>
          </cell>
          <cell r="F86">
            <v>3</v>
          </cell>
          <cell r="G86">
            <v>38999</v>
          </cell>
          <cell r="H86">
            <v>13</v>
          </cell>
          <cell r="I86" t="str">
            <v>Shunt Reactor Replace</v>
          </cell>
          <cell r="J86">
            <v>18</v>
          </cell>
          <cell r="L86" t="str">
            <v>6.3.9</v>
          </cell>
          <cell r="M86" t="str">
            <v>Likely</v>
          </cell>
          <cell r="N86" t="str">
            <v>Future</v>
          </cell>
          <cell r="O86" t="str">
            <v>Tamworth Reactor Replacement Stage 2 - Contract</v>
          </cell>
          <cell r="P86" t="str">
            <v>330CAP</v>
          </cell>
          <cell r="Q86" t="str">
            <v>Northern</v>
          </cell>
          <cell r="R86">
            <v>6</v>
          </cell>
          <cell r="U86">
            <v>0.6</v>
          </cell>
          <cell r="V86">
            <v>5.4</v>
          </cell>
        </row>
        <row r="87">
          <cell r="A87">
            <v>29</v>
          </cell>
          <cell r="B87" t="str">
            <v>Tamworth Reactors</v>
          </cell>
          <cell r="C87">
            <v>1</v>
          </cell>
          <cell r="D87">
            <v>39052</v>
          </cell>
          <cell r="E87">
            <v>58</v>
          </cell>
          <cell r="F87">
            <v>3</v>
          </cell>
          <cell r="G87">
            <v>38512</v>
          </cell>
          <cell r="H87">
            <v>13</v>
          </cell>
          <cell r="I87" t="str">
            <v>Shunt Reactor Replace</v>
          </cell>
          <cell r="J87">
            <v>18</v>
          </cell>
          <cell r="L87" t="str">
            <v>6.3.9</v>
          </cell>
          <cell r="M87" t="str">
            <v>Likely</v>
          </cell>
          <cell r="N87" t="str">
            <v>Future</v>
          </cell>
          <cell r="O87" t="str">
            <v>Tamworth Reactor Replacement Stage 1 - Contract</v>
          </cell>
          <cell r="P87" t="str">
            <v>330CAP</v>
          </cell>
          <cell r="Q87" t="str">
            <v>Northern</v>
          </cell>
          <cell r="R87">
            <v>6</v>
          </cell>
          <cell r="S87">
            <v>0.03</v>
          </cell>
          <cell r="T87">
            <v>4.47</v>
          </cell>
          <cell r="U87">
            <v>1.5</v>
          </cell>
        </row>
        <row r="88">
          <cell r="A88" t="str">
            <v>Strategy Based Substation Replacements</v>
          </cell>
        </row>
        <row r="89">
          <cell r="A89">
            <v>30</v>
          </cell>
          <cell r="B89" t="str">
            <v>Snowy Assets Rehab - MSS</v>
          </cell>
          <cell r="C89">
            <v>1</v>
          </cell>
          <cell r="D89">
            <v>39783</v>
          </cell>
          <cell r="E89">
            <v>48</v>
          </cell>
          <cell r="F89">
            <v>3</v>
          </cell>
          <cell r="G89">
            <v>38703</v>
          </cell>
          <cell r="H89">
            <v>6</v>
          </cell>
          <cell r="I89" t="str">
            <v>330/132kV Greenfield</v>
          </cell>
          <cell r="J89">
            <v>36</v>
          </cell>
          <cell r="L89" t="str">
            <v>5.3.7</v>
          </cell>
          <cell r="M89" t="str">
            <v>Const</v>
          </cell>
          <cell r="N89" t="str">
            <v>Proposed</v>
          </cell>
          <cell r="O89" t="str">
            <v>Murray 330kV SS Augmentation - Contract</v>
          </cell>
          <cell r="P89" t="str">
            <v>330SS</v>
          </cell>
          <cell r="Q89" t="str">
            <v>Southern</v>
          </cell>
          <cell r="R89">
            <v>10</v>
          </cell>
          <cell r="T89">
            <v>0.31111111111111112</v>
          </cell>
          <cell r="U89">
            <v>0.90869565217391335</v>
          </cell>
          <cell r="V89">
            <v>7.6294469680582591</v>
          </cell>
          <cell r="W89">
            <v>1.1507462686567167</v>
          </cell>
        </row>
        <row r="90">
          <cell r="A90">
            <v>31</v>
          </cell>
          <cell r="B90" t="str">
            <v>Snowy Assets Rehab - UTSS</v>
          </cell>
          <cell r="C90">
            <v>1</v>
          </cell>
          <cell r="D90">
            <v>39783</v>
          </cell>
          <cell r="E90">
            <v>49</v>
          </cell>
          <cell r="F90">
            <v>3</v>
          </cell>
          <cell r="G90">
            <v>38703</v>
          </cell>
          <cell r="H90">
            <v>6</v>
          </cell>
          <cell r="I90" t="str">
            <v>330/132kV Greenfield</v>
          </cell>
          <cell r="J90">
            <v>36</v>
          </cell>
          <cell r="L90" t="str">
            <v>5.3.7</v>
          </cell>
          <cell r="M90" t="str">
            <v>Const</v>
          </cell>
          <cell r="N90" t="str">
            <v>Proposed</v>
          </cell>
          <cell r="O90" t="str">
            <v>Upper Tumut Switching Station (UTSS) Augmentation - Contract</v>
          </cell>
          <cell r="P90" t="str">
            <v>330SS</v>
          </cell>
          <cell r="Q90" t="str">
            <v>Southern</v>
          </cell>
          <cell r="R90">
            <v>7.5</v>
          </cell>
          <cell r="T90">
            <v>0.23333333333333334</v>
          </cell>
          <cell r="U90">
            <v>0.68152173913043501</v>
          </cell>
          <cell r="V90">
            <v>5.722085226043693</v>
          </cell>
          <cell r="W90">
            <v>0.86305970149253741</v>
          </cell>
        </row>
        <row r="91">
          <cell r="A91" t="str">
            <v>Small Augmentations - New Lines</v>
          </cell>
        </row>
        <row r="92">
          <cell r="A92">
            <v>32</v>
          </cell>
          <cell r="B92" t="str">
            <v>Glen Innes/Inverell supply</v>
          </cell>
          <cell r="C92">
            <v>1</v>
          </cell>
          <cell r="D92">
            <v>40513</v>
          </cell>
          <cell r="E92">
            <v>20</v>
          </cell>
          <cell r="F92">
            <v>1</v>
          </cell>
          <cell r="G92">
            <v>39073</v>
          </cell>
          <cell r="H92">
            <v>3</v>
          </cell>
          <cell r="I92" t="str">
            <v>TL -EIS</v>
          </cell>
          <cell r="J92">
            <v>48</v>
          </cell>
          <cell r="L92" t="str">
            <v>7.2.11</v>
          </cell>
          <cell r="M92" t="str">
            <v>Future</v>
          </cell>
          <cell r="N92" t="str">
            <v>Planning PT</v>
          </cell>
          <cell r="O92" t="str">
            <v>Glen Innes - Inverell 132kV TL (65km)</v>
          </cell>
          <cell r="P92" t="str">
            <v>TL EIS</v>
          </cell>
          <cell r="Q92" t="str">
            <v>Northern</v>
          </cell>
          <cell r="R92">
            <v>12</v>
          </cell>
          <cell r="U92">
            <v>0.17230769230769236</v>
          </cell>
          <cell r="V92">
            <v>0.58769230769230796</v>
          </cell>
          <cell r="W92">
            <v>0.872</v>
          </cell>
          <cell r="X92">
            <v>10.133124555160142</v>
          </cell>
          <cell r="Y92">
            <v>0.2348754448398577</v>
          </cell>
        </row>
        <row r="93">
          <cell r="A93">
            <v>33</v>
          </cell>
          <cell r="B93" t="str">
            <v>Glen Innes/Inverell supply</v>
          </cell>
          <cell r="C93">
            <v>1</v>
          </cell>
          <cell r="D93">
            <v>40513</v>
          </cell>
          <cell r="E93">
            <v>20</v>
          </cell>
          <cell r="F93">
            <v>3</v>
          </cell>
          <cell r="G93">
            <v>39793</v>
          </cell>
          <cell r="H93">
            <v>10</v>
          </cell>
          <cell r="I93" t="str">
            <v>132kV Aug</v>
          </cell>
          <cell r="J93">
            <v>24</v>
          </cell>
          <cell r="L93" t="str">
            <v>7.2.11</v>
          </cell>
          <cell r="M93" t="str">
            <v>Future</v>
          </cell>
          <cell r="N93" t="str">
            <v>Planning PT</v>
          </cell>
          <cell r="O93" t="str">
            <v>Inverell 132kV Switchbay</v>
          </cell>
          <cell r="P93" t="str">
            <v>132SS</v>
          </cell>
          <cell r="Q93" t="str">
            <v>Northern</v>
          </cell>
          <cell r="R93">
            <v>1</v>
          </cell>
          <cell r="W93">
            <v>5.8333333333333348E-2</v>
          </cell>
          <cell r="X93">
            <v>0.76032338308457714</v>
          </cell>
          <cell r="Y93">
            <v>0.18134328358208951</v>
          </cell>
        </row>
        <row r="94">
          <cell r="A94">
            <v>34</v>
          </cell>
          <cell r="B94" t="str">
            <v>Lismore area supply</v>
          </cell>
          <cell r="C94">
            <v>1</v>
          </cell>
          <cell r="D94">
            <v>38961</v>
          </cell>
          <cell r="E94">
            <v>27</v>
          </cell>
          <cell r="F94">
            <v>2</v>
          </cell>
          <cell r="G94">
            <v>38241</v>
          </cell>
          <cell r="H94">
            <v>4</v>
          </cell>
          <cell r="I94" t="str">
            <v>TL -REF</v>
          </cell>
          <cell r="J94">
            <v>24</v>
          </cell>
          <cell r="L94" t="str">
            <v>6.5.2</v>
          </cell>
          <cell r="M94" t="str">
            <v>Poss</v>
          </cell>
          <cell r="N94" t="str">
            <v>Proposed</v>
          </cell>
          <cell r="O94" t="str">
            <v>Uprating of 966 Armidale - Koolkhan 132kV TL - Contract</v>
          </cell>
          <cell r="P94" t="str">
            <v>TL REF</v>
          </cell>
          <cell r="Q94" t="str">
            <v>Northern</v>
          </cell>
          <cell r="R94">
            <v>3</v>
          </cell>
          <cell r="S94">
            <v>0.3318965517241379</v>
          </cell>
          <cell r="T94">
            <v>2.6268872320596466</v>
          </cell>
          <cell r="U94">
            <v>4.1216216216216198E-2</v>
          </cell>
        </row>
        <row r="95">
          <cell r="A95">
            <v>35</v>
          </cell>
          <cell r="B95" t="str">
            <v>Mulwala 132 kV Supply</v>
          </cell>
          <cell r="C95">
            <v>1</v>
          </cell>
          <cell r="D95">
            <v>39783</v>
          </cell>
          <cell r="E95">
            <v>36</v>
          </cell>
          <cell r="F95">
            <v>1</v>
          </cell>
          <cell r="G95">
            <v>38343</v>
          </cell>
          <cell r="H95">
            <v>3</v>
          </cell>
          <cell r="I95" t="str">
            <v>TL -EIS</v>
          </cell>
          <cell r="J95">
            <v>48</v>
          </cell>
          <cell r="L95" t="str">
            <v>6.5.31</v>
          </cell>
          <cell r="M95" t="str">
            <v>Poss</v>
          </cell>
          <cell r="N95" t="str">
            <v>Planning</v>
          </cell>
          <cell r="O95" t="str">
            <v>Mulwala - Finley 132kV TL (62Km) Contract</v>
          </cell>
          <cell r="P95" t="str">
            <v>TL EIS</v>
          </cell>
          <cell r="Q95" t="str">
            <v>Southern</v>
          </cell>
          <cell r="R95">
            <v>12</v>
          </cell>
          <cell r="S95">
            <v>0.17230769230769236</v>
          </cell>
          <cell r="T95">
            <v>0.58769230769230796</v>
          </cell>
          <cell r="U95">
            <v>0.872</v>
          </cell>
          <cell r="V95">
            <v>10.133124555160142</v>
          </cell>
          <cell r="W95">
            <v>0.2348754448398577</v>
          </cell>
        </row>
        <row r="96">
          <cell r="A96">
            <v>36</v>
          </cell>
          <cell r="B96" t="str">
            <v>Mulwala 132 kV Supply</v>
          </cell>
          <cell r="C96">
            <v>1</v>
          </cell>
          <cell r="D96">
            <v>39417</v>
          </cell>
          <cell r="E96">
            <v>36</v>
          </cell>
          <cell r="F96">
            <v>3</v>
          </cell>
          <cell r="G96">
            <v>38697</v>
          </cell>
          <cell r="H96">
            <v>10</v>
          </cell>
          <cell r="I96" t="str">
            <v>132kV Aug</v>
          </cell>
          <cell r="J96">
            <v>24</v>
          </cell>
          <cell r="L96" t="str">
            <v>6.5.31</v>
          </cell>
          <cell r="M96" t="str">
            <v>Poss</v>
          </cell>
          <cell r="N96" t="str">
            <v>Planning</v>
          </cell>
          <cell r="O96" t="str">
            <v>Mulwala 132/66kV Substation Augmentation - Contract</v>
          </cell>
          <cell r="P96" t="str">
            <v>132SS</v>
          </cell>
          <cell r="Q96" t="str">
            <v>Southern</v>
          </cell>
          <cell r="R96">
            <v>2</v>
          </cell>
          <cell r="T96">
            <v>0.1166666666666667</v>
          </cell>
          <cell r="U96">
            <v>1.5206467661691543</v>
          </cell>
          <cell r="V96">
            <v>0.36268656716417902</v>
          </cell>
        </row>
        <row r="97">
          <cell r="A97">
            <v>37</v>
          </cell>
          <cell r="B97" t="str">
            <v>Mulwala 132 kV Supply</v>
          </cell>
          <cell r="C97">
            <v>1</v>
          </cell>
          <cell r="D97">
            <v>39417</v>
          </cell>
          <cell r="E97">
            <v>36</v>
          </cell>
          <cell r="F97">
            <v>3</v>
          </cell>
          <cell r="G97">
            <v>38697</v>
          </cell>
          <cell r="H97">
            <v>10</v>
          </cell>
          <cell r="I97" t="str">
            <v>132kV Aug</v>
          </cell>
          <cell r="J97">
            <v>24</v>
          </cell>
          <cell r="L97" t="str">
            <v>6.5.31</v>
          </cell>
          <cell r="M97" t="str">
            <v>Poss</v>
          </cell>
          <cell r="N97" t="str">
            <v>Planning</v>
          </cell>
          <cell r="O97" t="str">
            <v>Finley 132/66kV Substattion Augmentation - Contract</v>
          </cell>
          <cell r="P97" t="str">
            <v>132SS</v>
          </cell>
          <cell r="Q97" t="str">
            <v>Southern</v>
          </cell>
          <cell r="R97">
            <v>5</v>
          </cell>
          <cell r="T97">
            <v>0.29166666666666674</v>
          </cell>
          <cell r="U97">
            <v>3.801616915422886</v>
          </cell>
          <cell r="V97">
            <v>0.90671641791044766</v>
          </cell>
        </row>
        <row r="98">
          <cell r="A98">
            <v>38</v>
          </cell>
          <cell r="B98" t="str">
            <v>Narrandera and Lockhart supply</v>
          </cell>
          <cell r="C98">
            <v>1</v>
          </cell>
          <cell r="D98">
            <v>40513</v>
          </cell>
          <cell r="E98">
            <v>38</v>
          </cell>
          <cell r="F98">
            <v>3</v>
          </cell>
          <cell r="G98">
            <v>39613</v>
          </cell>
          <cell r="H98">
            <v>7</v>
          </cell>
          <cell r="I98" t="str">
            <v>132kV Greenfield</v>
          </cell>
          <cell r="J98">
            <v>30</v>
          </cell>
          <cell r="L98" t="str">
            <v>6.5.29</v>
          </cell>
          <cell r="M98" t="str">
            <v>Poss</v>
          </cell>
          <cell r="N98" t="str">
            <v>Planning</v>
          </cell>
          <cell r="O98" t="str">
            <v>Narrandera Substation Establish - Contract</v>
          </cell>
          <cell r="P98" t="str">
            <v>132SS</v>
          </cell>
          <cell r="Q98" t="str">
            <v>Southern</v>
          </cell>
          <cell r="R98">
            <v>6</v>
          </cell>
          <cell r="V98">
            <v>1.0714285714285714E-2</v>
          </cell>
          <cell r="W98">
            <v>0.51428571428571446</v>
          </cell>
          <cell r="X98">
            <v>4.6761940298507456</v>
          </cell>
          <cell r="Y98">
            <v>0.79880597014925392</v>
          </cell>
        </row>
        <row r="99">
          <cell r="A99">
            <v>39</v>
          </cell>
          <cell r="B99" t="str">
            <v>Orange 132 kV Substation Augmentation</v>
          </cell>
          <cell r="C99">
            <v>1</v>
          </cell>
          <cell r="D99">
            <v>39783</v>
          </cell>
          <cell r="E99">
            <v>41</v>
          </cell>
          <cell r="F99">
            <v>2</v>
          </cell>
          <cell r="G99">
            <v>39063</v>
          </cell>
          <cell r="H99">
            <v>4</v>
          </cell>
          <cell r="I99" t="str">
            <v>TL -REF</v>
          </cell>
          <cell r="J99">
            <v>24</v>
          </cell>
          <cell r="L99" t="str">
            <v>6.5.18</v>
          </cell>
          <cell r="M99" t="str">
            <v>Poss</v>
          </cell>
          <cell r="N99" t="str">
            <v>Proposed</v>
          </cell>
          <cell r="O99" t="str">
            <v>Orange Outlets Line Works - Contract</v>
          </cell>
          <cell r="P99" t="str">
            <v>TL REF</v>
          </cell>
          <cell r="Q99" t="str">
            <v>Central</v>
          </cell>
          <cell r="R99">
            <v>1</v>
          </cell>
          <cell r="U99">
            <v>8.4770114942528757E-2</v>
          </cell>
          <cell r="V99">
            <v>0.73352256798430082</v>
          </cell>
          <cell r="W99">
            <v>0.18170731707317073</v>
          </cell>
        </row>
        <row r="100">
          <cell r="A100">
            <v>40</v>
          </cell>
          <cell r="B100" t="str">
            <v>Parkes, Forbes and Cowra supply</v>
          </cell>
          <cell r="C100">
            <v>1</v>
          </cell>
          <cell r="D100">
            <v>39692</v>
          </cell>
          <cell r="E100">
            <v>43</v>
          </cell>
          <cell r="F100">
            <v>1</v>
          </cell>
          <cell r="G100">
            <v>38252</v>
          </cell>
          <cell r="H100">
            <v>3</v>
          </cell>
          <cell r="I100" t="str">
            <v>TL -EIS</v>
          </cell>
          <cell r="J100">
            <v>48</v>
          </cell>
          <cell r="L100" t="str">
            <v>6.5.20</v>
          </cell>
          <cell r="M100" t="str">
            <v>Poss</v>
          </cell>
          <cell r="N100" t="str">
            <v>Planning</v>
          </cell>
          <cell r="O100" t="str">
            <v>Manildra Parkes 132kV Line - Contract</v>
          </cell>
          <cell r="P100" t="str">
            <v>TL EIS</v>
          </cell>
          <cell r="Q100" t="str">
            <v>Central</v>
          </cell>
          <cell r="R100">
            <v>12</v>
          </cell>
          <cell r="S100">
            <v>0.33846153846153854</v>
          </cell>
          <cell r="T100">
            <v>0.54153846153846186</v>
          </cell>
          <cell r="U100">
            <v>1.1839999999999999</v>
          </cell>
          <cell r="V100">
            <v>9.8980996441281146</v>
          </cell>
          <cell r="W100">
            <v>3.7900355871886171E-2</v>
          </cell>
        </row>
        <row r="101">
          <cell r="A101">
            <v>41</v>
          </cell>
          <cell r="B101" t="str">
            <v>Parkes, Forbes and Cowra supply</v>
          </cell>
          <cell r="C101">
            <v>1</v>
          </cell>
          <cell r="D101">
            <v>39417</v>
          </cell>
          <cell r="E101">
            <v>43</v>
          </cell>
          <cell r="F101">
            <v>3</v>
          </cell>
          <cell r="G101">
            <v>38697</v>
          </cell>
          <cell r="H101">
            <v>10</v>
          </cell>
          <cell r="I101" t="str">
            <v>132kV Aug</v>
          </cell>
          <cell r="J101">
            <v>24</v>
          </cell>
          <cell r="L101" t="str">
            <v>6.5.20</v>
          </cell>
          <cell r="M101" t="str">
            <v>Poss</v>
          </cell>
          <cell r="N101" t="str">
            <v>Planning</v>
          </cell>
          <cell r="O101" t="str">
            <v>Manildra SS Augmentation - Contract</v>
          </cell>
          <cell r="P101" t="str">
            <v>132SS</v>
          </cell>
          <cell r="Q101" t="str">
            <v>Central</v>
          </cell>
          <cell r="R101">
            <v>1</v>
          </cell>
          <cell r="T101">
            <v>5.8333333333333348E-2</v>
          </cell>
          <cell r="U101">
            <v>0.76032338308457714</v>
          </cell>
          <cell r="V101">
            <v>0.18134328358208951</v>
          </cell>
        </row>
        <row r="102">
          <cell r="A102">
            <v>42</v>
          </cell>
          <cell r="B102" t="str">
            <v>Parkes, Forbes and Cowra supply</v>
          </cell>
          <cell r="C102">
            <v>1</v>
          </cell>
          <cell r="D102">
            <v>39417</v>
          </cell>
          <cell r="E102">
            <v>43</v>
          </cell>
          <cell r="F102">
            <v>2</v>
          </cell>
          <cell r="G102">
            <v>38697</v>
          </cell>
          <cell r="H102">
            <v>4</v>
          </cell>
          <cell r="I102" t="str">
            <v>TL -REF</v>
          </cell>
          <cell r="J102">
            <v>24</v>
          </cell>
          <cell r="L102" t="str">
            <v>6.5.20</v>
          </cell>
          <cell r="M102" t="str">
            <v>Poss</v>
          </cell>
          <cell r="N102" t="str">
            <v>Planning</v>
          </cell>
          <cell r="O102" t="str">
            <v>Cowra Line Uprate - Contract</v>
          </cell>
          <cell r="P102" t="str">
            <v>TL REF</v>
          </cell>
          <cell r="Q102" t="str">
            <v>Central</v>
          </cell>
          <cell r="R102">
            <v>4</v>
          </cell>
          <cell r="T102">
            <v>0.33908045977011503</v>
          </cell>
          <cell r="U102">
            <v>2.9340902719372033</v>
          </cell>
          <cell r="V102">
            <v>0.72682926829268291</v>
          </cell>
        </row>
        <row r="103">
          <cell r="A103">
            <v>43</v>
          </cell>
          <cell r="B103" t="str">
            <v>Snowy Assets Rehab - Lines</v>
          </cell>
          <cell r="C103">
            <v>1</v>
          </cell>
          <cell r="D103">
            <v>39417</v>
          </cell>
          <cell r="E103">
            <v>47</v>
          </cell>
          <cell r="F103">
            <v>2</v>
          </cell>
          <cell r="G103">
            <v>38337</v>
          </cell>
          <cell r="H103">
            <v>2</v>
          </cell>
          <cell r="I103" t="str">
            <v>EHV TL -REF</v>
          </cell>
          <cell r="J103">
            <v>36</v>
          </cell>
          <cell r="L103" t="str">
            <v>5.3.7</v>
          </cell>
          <cell r="M103" t="str">
            <v>Poss</v>
          </cell>
          <cell r="N103" t="str">
            <v>Proposed</v>
          </cell>
          <cell r="O103" t="str">
            <v>Snowy Area 330kV TL Uprate (160Km) - Contract</v>
          </cell>
          <cell r="P103" t="str">
            <v>TL EIS</v>
          </cell>
          <cell r="Q103" t="str">
            <v>Southern</v>
          </cell>
          <cell r="R103">
            <v>8</v>
          </cell>
          <cell r="S103">
            <v>0.37333333333333335</v>
          </cell>
          <cell r="T103">
            <v>0.77946902654867267</v>
          </cell>
          <cell r="U103">
            <v>6.560419241607752</v>
          </cell>
          <cell r="V103">
            <v>0.28677839851024212</v>
          </cell>
        </row>
        <row r="104">
          <cell r="A104">
            <v>44</v>
          </cell>
          <cell r="B104" t="str">
            <v>Supply to South &amp; Inner Metro Sydney</v>
          </cell>
          <cell r="C104">
            <v>1</v>
          </cell>
          <cell r="D104">
            <v>39417</v>
          </cell>
          <cell r="E104">
            <v>52</v>
          </cell>
          <cell r="F104">
            <v>3</v>
          </cell>
          <cell r="G104">
            <v>38697</v>
          </cell>
          <cell r="H104">
            <v>10</v>
          </cell>
          <cell r="I104" t="str">
            <v>132kV Aug</v>
          </cell>
          <cell r="J104">
            <v>24</v>
          </cell>
          <cell r="L104" t="str">
            <v>6.5.13</v>
          </cell>
          <cell r="M104" t="str">
            <v>Poss</v>
          </cell>
          <cell r="N104" t="str">
            <v>PT</v>
          </cell>
          <cell r="O104" t="str">
            <v>Sydney South 132kV Augmentations (910/911 &amp; 916/917) Contract</v>
          </cell>
          <cell r="P104" t="str">
            <v>132SS</v>
          </cell>
          <cell r="Q104" t="str">
            <v>Central</v>
          </cell>
          <cell r="R104">
            <v>2</v>
          </cell>
          <cell r="T104">
            <v>0.1166666666666667</v>
          </cell>
          <cell r="U104">
            <v>1.5206467661691543</v>
          </cell>
          <cell r="V104">
            <v>0.36268656716417902</v>
          </cell>
        </row>
        <row r="105">
          <cell r="A105">
            <v>45</v>
          </cell>
          <cell r="B105" t="str">
            <v>Wagga 132 kV line rearrangements</v>
          </cell>
          <cell r="C105">
            <v>1</v>
          </cell>
          <cell r="D105">
            <v>38565</v>
          </cell>
          <cell r="E105">
            <v>61</v>
          </cell>
          <cell r="F105">
            <v>2</v>
          </cell>
          <cell r="G105">
            <v>37845</v>
          </cell>
          <cell r="H105">
            <v>4</v>
          </cell>
          <cell r="I105" t="str">
            <v>TL -REF</v>
          </cell>
          <cell r="J105">
            <v>24</v>
          </cell>
          <cell r="L105" t="str">
            <v>6.3.3</v>
          </cell>
          <cell r="M105" t="str">
            <v>Likely</v>
          </cell>
          <cell r="N105" t="str">
            <v>Future</v>
          </cell>
          <cell r="O105" t="str">
            <v>Wagga North 132kV Line Re-Arrangements - Contract</v>
          </cell>
          <cell r="P105" t="str">
            <v>TL REF</v>
          </cell>
          <cell r="Q105" t="str">
            <v>Southern</v>
          </cell>
          <cell r="R105">
            <v>0.3</v>
          </cell>
          <cell r="S105">
            <v>0.26335274930102526</v>
          </cell>
          <cell r="T105">
            <v>1.2162162162162162E-3</v>
          </cell>
        </row>
        <row r="106">
          <cell r="A106" t="str">
            <v>Small Augmentations - New Substations</v>
          </cell>
        </row>
        <row r="107">
          <cell r="A107">
            <v>46</v>
          </cell>
          <cell r="B107" t="str">
            <v>Boggabri supply</v>
          </cell>
          <cell r="C107">
            <v>1</v>
          </cell>
          <cell r="D107">
            <v>39142</v>
          </cell>
          <cell r="E107">
            <v>5</v>
          </cell>
          <cell r="F107">
            <v>3</v>
          </cell>
          <cell r="G107">
            <v>38242</v>
          </cell>
          <cell r="H107">
            <v>7</v>
          </cell>
          <cell r="I107" t="str">
            <v>132kV Greenfield</v>
          </cell>
          <cell r="J107">
            <v>30</v>
          </cell>
          <cell r="L107" t="str">
            <v>6.5.5</v>
          </cell>
          <cell r="M107" t="str">
            <v>Poss</v>
          </cell>
          <cell r="N107" t="str">
            <v>Planning PT</v>
          </cell>
          <cell r="O107" t="str">
            <v>Boggabri 132/66kV SS  Contract</v>
          </cell>
          <cell r="P107" t="str">
            <v>132SS</v>
          </cell>
          <cell r="Q107" t="str">
            <v>Northern</v>
          </cell>
          <cell r="R107">
            <v>8</v>
          </cell>
          <cell r="S107">
            <v>0.55000000000000004</v>
          </cell>
          <cell r="T107">
            <v>5.45</v>
          </cell>
          <cell r="U107">
            <v>2</v>
          </cell>
        </row>
        <row r="108">
          <cell r="A108">
            <v>47</v>
          </cell>
          <cell r="B108" t="str">
            <v>Bulahdelah area supply</v>
          </cell>
          <cell r="C108">
            <v>1</v>
          </cell>
          <cell r="D108">
            <v>39142</v>
          </cell>
          <cell r="E108">
            <v>6</v>
          </cell>
          <cell r="F108">
            <v>3</v>
          </cell>
          <cell r="G108">
            <v>38242</v>
          </cell>
          <cell r="H108">
            <v>7</v>
          </cell>
          <cell r="I108" t="str">
            <v>132kV Greenfield</v>
          </cell>
          <cell r="J108">
            <v>30</v>
          </cell>
          <cell r="L108" t="str">
            <v>6.5.8</v>
          </cell>
          <cell r="M108" t="str">
            <v>Poss</v>
          </cell>
          <cell r="N108" t="str">
            <v>Planning PT</v>
          </cell>
          <cell r="O108" t="str">
            <v>Bulahdelah 132/66kV SS  installation</v>
          </cell>
          <cell r="P108" t="str">
            <v>132SS</v>
          </cell>
          <cell r="Q108" t="str">
            <v>Northern</v>
          </cell>
          <cell r="R108">
            <v>8</v>
          </cell>
          <cell r="S108">
            <v>0.55000000000000004</v>
          </cell>
          <cell r="T108">
            <v>5.45</v>
          </cell>
          <cell r="U108">
            <v>2</v>
          </cell>
        </row>
        <row r="109">
          <cell r="A109">
            <v>48</v>
          </cell>
          <cell r="B109" t="str">
            <v>Glen Innes supply</v>
          </cell>
          <cell r="C109">
            <v>1</v>
          </cell>
          <cell r="D109">
            <v>39234</v>
          </cell>
          <cell r="E109">
            <v>19</v>
          </cell>
          <cell r="F109">
            <v>0</v>
          </cell>
          <cell r="G109">
            <v>38694</v>
          </cell>
          <cell r="H109">
            <v>30</v>
          </cell>
          <cell r="I109" t="str">
            <v>TL Property Acquistion</v>
          </cell>
          <cell r="J109">
            <v>18</v>
          </cell>
          <cell r="L109" t="str">
            <v>6.5.4</v>
          </cell>
          <cell r="M109" t="str">
            <v>Poss</v>
          </cell>
          <cell r="N109" t="str">
            <v>Future</v>
          </cell>
          <cell r="O109" t="str">
            <v>Glen Innes 132kV Rebuild (PSR 39) - Contract</v>
          </cell>
          <cell r="P109" t="str">
            <v>132SS</v>
          </cell>
          <cell r="Q109" t="str">
            <v>Northern</v>
          </cell>
          <cell r="R109">
            <v>10</v>
          </cell>
          <cell r="T109">
            <v>0.8</v>
          </cell>
          <cell r="U109">
            <v>9.1999999999999993</v>
          </cell>
        </row>
        <row r="110">
          <cell r="A110">
            <v>49</v>
          </cell>
          <cell r="B110" t="str">
            <v>Narrandera and Lockhart supply</v>
          </cell>
          <cell r="C110">
            <v>1</v>
          </cell>
          <cell r="D110">
            <v>40513</v>
          </cell>
          <cell r="E110">
            <v>38</v>
          </cell>
          <cell r="F110">
            <v>2</v>
          </cell>
          <cell r="G110">
            <v>39793</v>
          </cell>
          <cell r="H110">
            <v>4</v>
          </cell>
          <cell r="I110" t="str">
            <v>TL -REF</v>
          </cell>
          <cell r="J110">
            <v>24</v>
          </cell>
          <cell r="L110" t="str">
            <v>6.5.29</v>
          </cell>
          <cell r="M110" t="str">
            <v>Poss</v>
          </cell>
          <cell r="N110" t="str">
            <v>Planning</v>
          </cell>
          <cell r="O110" t="str">
            <v>994-Narrandera 132kV DCSP line (5km) - Contract</v>
          </cell>
          <cell r="P110" t="str">
            <v>TL REF</v>
          </cell>
          <cell r="Q110" t="str">
            <v>Southern</v>
          </cell>
          <cell r="R110">
            <v>2</v>
          </cell>
          <cell r="W110">
            <v>0.16954022988505751</v>
          </cell>
          <cell r="X110">
            <v>1.4670451359686016</v>
          </cell>
          <cell r="Y110">
            <v>0.36341463414634145</v>
          </cell>
        </row>
        <row r="111">
          <cell r="A111">
            <v>50</v>
          </cell>
          <cell r="B111" t="str">
            <v>South West of Greater Sydney supply</v>
          </cell>
          <cell r="C111">
            <v>1</v>
          </cell>
          <cell r="D111">
            <v>39417</v>
          </cell>
          <cell r="E111">
            <v>51</v>
          </cell>
          <cell r="F111">
            <v>3</v>
          </cell>
          <cell r="G111">
            <v>38337</v>
          </cell>
          <cell r="H111">
            <v>6</v>
          </cell>
          <cell r="I111" t="str">
            <v>330/132kV Greenfield</v>
          </cell>
          <cell r="J111">
            <v>36</v>
          </cell>
          <cell r="L111" t="str">
            <v>6.5.17</v>
          </cell>
          <cell r="M111" t="str">
            <v>Poss</v>
          </cell>
          <cell r="N111" t="str">
            <v>Future</v>
          </cell>
          <cell r="O111" t="str">
            <v>Establishment of Mt Annan 330/132/66kV Substn - Contract</v>
          </cell>
          <cell r="P111" t="str">
            <v>330SS</v>
          </cell>
          <cell r="Q111" t="str">
            <v>Central</v>
          </cell>
          <cell r="R111">
            <v>15</v>
          </cell>
          <cell r="S111">
            <v>0.46666666666666667</v>
          </cell>
          <cell r="T111">
            <v>1.36304347826087</v>
          </cell>
          <cell r="U111">
            <v>11.444170452087386</v>
          </cell>
          <cell r="V111">
            <v>1.7261194029850748</v>
          </cell>
        </row>
        <row r="112">
          <cell r="A112">
            <v>51</v>
          </cell>
          <cell r="B112" t="str">
            <v>Wagga 132/66 kV Substation Transformer Rating Limitations</v>
          </cell>
          <cell r="C112">
            <v>1</v>
          </cell>
          <cell r="D112">
            <v>39417</v>
          </cell>
          <cell r="E112">
            <v>62</v>
          </cell>
          <cell r="F112">
            <v>3</v>
          </cell>
          <cell r="G112">
            <v>38517</v>
          </cell>
          <cell r="H112">
            <v>7</v>
          </cell>
          <cell r="I112" t="str">
            <v>132kV Greenfield</v>
          </cell>
          <cell r="J112">
            <v>30</v>
          </cell>
          <cell r="L112" t="str">
            <v>6.5.27</v>
          </cell>
          <cell r="M112" t="str">
            <v>Poss</v>
          </cell>
          <cell r="N112" t="str">
            <v>Future</v>
          </cell>
          <cell r="O112" t="str">
            <v>Wagga Nth 132/66kV Substation - Contract</v>
          </cell>
          <cell r="P112" t="str">
            <v>132SS</v>
          </cell>
          <cell r="Q112" t="str">
            <v>Southern</v>
          </cell>
          <cell r="R112">
            <v>8</v>
          </cell>
          <cell r="S112">
            <v>1.4285714285714287E-2</v>
          </cell>
          <cell r="T112">
            <v>0.68571428571428605</v>
          </cell>
          <cell r="U112">
            <v>6.2349253731343293</v>
          </cell>
          <cell r="V112">
            <v>1.0650746268656719</v>
          </cell>
        </row>
        <row r="113">
          <cell r="A113">
            <v>52</v>
          </cell>
          <cell r="B113" t="str">
            <v>Wollar - Wellington 330 kV Line &amp; Wollar 330 kV Sw Stn</v>
          </cell>
          <cell r="C113">
            <v>1</v>
          </cell>
          <cell r="D113">
            <v>39417</v>
          </cell>
          <cell r="E113">
            <v>65</v>
          </cell>
          <cell r="F113">
            <v>3</v>
          </cell>
          <cell r="G113">
            <v>38337</v>
          </cell>
          <cell r="H113">
            <v>6</v>
          </cell>
          <cell r="I113" t="str">
            <v>330/132kV Greenfield</v>
          </cell>
          <cell r="J113">
            <v>36</v>
          </cell>
          <cell r="L113" t="str">
            <v>5.3.4</v>
          </cell>
          <cell r="M113" t="str">
            <v>Likely</v>
          </cell>
          <cell r="N113" t="str">
            <v>Committed</v>
          </cell>
          <cell r="O113" t="str">
            <v>Wollar 330kV Switching Station - Contract</v>
          </cell>
          <cell r="P113" t="str">
            <v>330SS</v>
          </cell>
          <cell r="Q113" t="str">
            <v>Central</v>
          </cell>
          <cell r="R113">
            <v>15</v>
          </cell>
          <cell r="S113">
            <v>0.46666666666666667</v>
          </cell>
          <cell r="T113">
            <v>1.36304347826087</v>
          </cell>
          <cell r="U113">
            <v>11.444170452087386</v>
          </cell>
          <cell r="V113">
            <v>1.7261194029850748</v>
          </cell>
        </row>
        <row r="114">
          <cell r="A114" t="str">
            <v>Small Augmentations - Reactive Plant</v>
          </cell>
        </row>
        <row r="115">
          <cell r="A115">
            <v>53</v>
          </cell>
          <cell r="B115" t="str">
            <v>Canberra  - capacitor bank</v>
          </cell>
          <cell r="C115">
            <v>1</v>
          </cell>
          <cell r="D115">
            <v>38687</v>
          </cell>
          <cell r="E115">
            <v>7</v>
          </cell>
          <cell r="F115">
            <v>3</v>
          </cell>
          <cell r="G115">
            <v>38267</v>
          </cell>
          <cell r="H115">
            <v>12</v>
          </cell>
          <cell r="I115" t="str">
            <v>Capacitor Replace</v>
          </cell>
          <cell r="J115">
            <v>14</v>
          </cell>
          <cell r="L115" t="str">
            <v>5.3.8</v>
          </cell>
          <cell r="M115" t="str">
            <v>Likely</v>
          </cell>
          <cell r="N115" t="str">
            <v>Proposed</v>
          </cell>
          <cell r="O115" t="str">
            <v xml:space="preserve">Canberra 132kV 1*80MVAr Cap Bank- Contract </v>
          </cell>
          <cell r="P115" t="str">
            <v>132CAP</v>
          </cell>
          <cell r="Q115" t="str">
            <v>Southern</v>
          </cell>
          <cell r="R115">
            <v>1</v>
          </cell>
          <cell r="S115">
            <v>0.43878787878787873</v>
          </cell>
          <cell r="T115">
            <v>0.56121212121212127</v>
          </cell>
        </row>
        <row r="116">
          <cell r="A116">
            <v>54</v>
          </cell>
          <cell r="B116" t="str">
            <v>Cowra, Parkes and Forbes - capacitor banks</v>
          </cell>
          <cell r="C116">
            <v>1</v>
          </cell>
          <cell r="D116">
            <v>38687</v>
          </cell>
          <cell r="E116">
            <v>13</v>
          </cell>
          <cell r="F116">
            <v>3</v>
          </cell>
          <cell r="G116">
            <v>38267</v>
          </cell>
          <cell r="H116">
            <v>12</v>
          </cell>
          <cell r="I116" t="str">
            <v>Capacitor Replace</v>
          </cell>
          <cell r="J116">
            <v>14</v>
          </cell>
          <cell r="L116" t="str">
            <v>6.3.7</v>
          </cell>
          <cell r="M116" t="str">
            <v>Likely</v>
          </cell>
          <cell r="N116" t="str">
            <v>Future</v>
          </cell>
          <cell r="O116" t="str">
            <v>Forbes 1x132kV 12MVAr Cap Bank - Contract</v>
          </cell>
          <cell r="P116" t="str">
            <v>132CAP</v>
          </cell>
          <cell r="Q116" t="str">
            <v>Central</v>
          </cell>
          <cell r="R116">
            <v>0.5</v>
          </cell>
          <cell r="S116">
            <v>0.21939393939393936</v>
          </cell>
          <cell r="T116">
            <v>0.28060606060606064</v>
          </cell>
        </row>
        <row r="117">
          <cell r="A117">
            <v>55</v>
          </cell>
          <cell r="B117" t="str">
            <v>Cowra, Parkes and Forbes - capacitor banks</v>
          </cell>
          <cell r="C117">
            <v>1</v>
          </cell>
          <cell r="D117">
            <v>38687</v>
          </cell>
          <cell r="E117">
            <v>13</v>
          </cell>
          <cell r="F117">
            <v>3</v>
          </cell>
          <cell r="G117">
            <v>38267</v>
          </cell>
          <cell r="H117">
            <v>12</v>
          </cell>
          <cell r="I117" t="str">
            <v>Capacitor Replace</v>
          </cell>
          <cell r="J117">
            <v>14</v>
          </cell>
          <cell r="L117" t="str">
            <v>6.3.7</v>
          </cell>
          <cell r="M117" t="str">
            <v>Likely</v>
          </cell>
          <cell r="N117" t="str">
            <v>Future</v>
          </cell>
          <cell r="O117" t="str">
            <v>Parkes 1x66kV 8MVAr Cap Bank - Contract</v>
          </cell>
          <cell r="P117" t="str">
            <v>66CAP</v>
          </cell>
          <cell r="Q117" t="str">
            <v>Central</v>
          </cell>
          <cell r="R117">
            <v>0.4</v>
          </cell>
          <cell r="S117">
            <v>0.17551515151515151</v>
          </cell>
          <cell r="T117">
            <v>0.22448484848484848</v>
          </cell>
        </row>
        <row r="118">
          <cell r="A118">
            <v>56</v>
          </cell>
          <cell r="B118" t="str">
            <v>Cowra, Parkes and Forbes - capacitor banks</v>
          </cell>
          <cell r="C118">
            <v>1</v>
          </cell>
          <cell r="D118">
            <v>38687</v>
          </cell>
          <cell r="E118">
            <v>13</v>
          </cell>
          <cell r="F118">
            <v>3</v>
          </cell>
          <cell r="G118">
            <v>38267</v>
          </cell>
          <cell r="H118">
            <v>12</v>
          </cell>
          <cell r="I118" t="str">
            <v>Capacitor Replace</v>
          </cell>
          <cell r="J118">
            <v>14</v>
          </cell>
          <cell r="L118" t="str">
            <v>6.3.7</v>
          </cell>
          <cell r="M118" t="str">
            <v>Likely</v>
          </cell>
          <cell r="N118" t="str">
            <v>Future</v>
          </cell>
          <cell r="O118" t="str">
            <v>Cowra 2x6MVAr 66kV Cap Banks - Contract</v>
          </cell>
          <cell r="P118" t="str">
            <v>66CAP</v>
          </cell>
          <cell r="Q118" t="str">
            <v>Central</v>
          </cell>
          <cell r="R118">
            <v>0.8</v>
          </cell>
          <cell r="S118">
            <v>0.35103030303030303</v>
          </cell>
          <cell r="T118">
            <v>0.44896969696969696</v>
          </cell>
        </row>
        <row r="119">
          <cell r="A119">
            <v>57</v>
          </cell>
          <cell r="B119" t="str">
            <v>Dapto Transformer Capacity Limitations</v>
          </cell>
          <cell r="C119">
            <v>1</v>
          </cell>
          <cell r="D119">
            <v>38687</v>
          </cell>
          <cell r="E119">
            <v>15</v>
          </cell>
          <cell r="F119">
            <v>3</v>
          </cell>
          <cell r="G119">
            <v>38267</v>
          </cell>
          <cell r="H119">
            <v>12</v>
          </cell>
          <cell r="I119" t="str">
            <v>Capacitor Replace</v>
          </cell>
          <cell r="J119">
            <v>14</v>
          </cell>
          <cell r="L119" t="str">
            <v>7.2.18</v>
          </cell>
          <cell r="M119" t="str">
            <v>Future</v>
          </cell>
          <cell r="N119" t="str">
            <v>Planning</v>
          </cell>
          <cell r="O119" t="str">
            <v>Dapto 132kV Capacitor Upgrade - Contract</v>
          </cell>
          <cell r="P119" t="str">
            <v>132CAP</v>
          </cell>
          <cell r="Q119" t="str">
            <v>Central</v>
          </cell>
          <cell r="R119">
            <v>2</v>
          </cell>
          <cell r="S119">
            <v>0.87757575757575745</v>
          </cell>
          <cell r="T119">
            <v>1.1224242424242425</v>
          </cell>
        </row>
        <row r="120">
          <cell r="A120">
            <v>58</v>
          </cell>
          <cell r="B120" t="str">
            <v>Darlington Point - capacitor banks</v>
          </cell>
          <cell r="C120">
            <v>1</v>
          </cell>
          <cell r="D120">
            <v>38687</v>
          </cell>
          <cell r="E120">
            <v>16</v>
          </cell>
          <cell r="F120">
            <v>3</v>
          </cell>
          <cell r="G120">
            <v>38267</v>
          </cell>
          <cell r="H120">
            <v>12</v>
          </cell>
          <cell r="I120" t="str">
            <v>Capacitor Replace</v>
          </cell>
          <cell r="J120">
            <v>14</v>
          </cell>
          <cell r="L120" t="str">
            <v>5.3.9</v>
          </cell>
          <cell r="M120" t="str">
            <v>Likely</v>
          </cell>
          <cell r="N120" t="str">
            <v>Proposed</v>
          </cell>
          <cell r="O120" t="str">
            <v>Darlington Pt. 132kV No. 2&amp;3 Capacitor Banks - Contract</v>
          </cell>
          <cell r="P120" t="str">
            <v>132CAP</v>
          </cell>
          <cell r="Q120" t="str">
            <v>Southern</v>
          </cell>
          <cell r="R120">
            <v>1</v>
          </cell>
          <cell r="S120">
            <v>0.43878787878787873</v>
          </cell>
          <cell r="T120">
            <v>0.56121212121212127</v>
          </cell>
        </row>
        <row r="121">
          <cell r="A121">
            <v>59</v>
          </cell>
          <cell r="B121" t="str">
            <v>Deniliquin - capacitor bank</v>
          </cell>
          <cell r="C121">
            <v>1</v>
          </cell>
          <cell r="D121">
            <v>38687</v>
          </cell>
          <cell r="E121">
            <v>17</v>
          </cell>
          <cell r="F121">
            <v>3</v>
          </cell>
          <cell r="G121">
            <v>38267</v>
          </cell>
          <cell r="H121">
            <v>12</v>
          </cell>
          <cell r="I121" t="str">
            <v>Capacitor Replace</v>
          </cell>
          <cell r="J121">
            <v>14</v>
          </cell>
          <cell r="L121" t="str">
            <v>6.3.8</v>
          </cell>
          <cell r="M121" t="str">
            <v>Likely</v>
          </cell>
          <cell r="N121" t="str">
            <v>Proposed</v>
          </cell>
          <cell r="O121" t="str">
            <v>Deniliquin 132kV 10MVAr capacitor bank - contract</v>
          </cell>
          <cell r="P121" t="str">
            <v>132CAP</v>
          </cell>
          <cell r="Q121" t="str">
            <v>Southern</v>
          </cell>
          <cell r="R121">
            <v>0.6</v>
          </cell>
          <cell r="S121">
            <v>0.26327272727272721</v>
          </cell>
          <cell r="T121">
            <v>0.33672727272727271</v>
          </cell>
        </row>
        <row r="122">
          <cell r="A122">
            <v>60</v>
          </cell>
          <cell r="B122" t="str">
            <v>Lismore area supply</v>
          </cell>
          <cell r="C122">
            <v>1</v>
          </cell>
          <cell r="D122">
            <v>38687</v>
          </cell>
          <cell r="E122">
            <v>27</v>
          </cell>
          <cell r="F122">
            <v>3</v>
          </cell>
          <cell r="G122">
            <v>38267</v>
          </cell>
          <cell r="H122">
            <v>12</v>
          </cell>
          <cell r="I122" t="str">
            <v>Capacitor Replace</v>
          </cell>
          <cell r="J122">
            <v>14</v>
          </cell>
          <cell r="L122" t="str">
            <v>6.5.2</v>
          </cell>
          <cell r="M122" t="str">
            <v>Poss</v>
          </cell>
          <cell r="N122" t="str">
            <v>Proposed</v>
          </cell>
          <cell r="O122" t="str">
            <v>Nambucca 2x10MVAr 66kV Cap Banks - Contract</v>
          </cell>
          <cell r="P122" t="str">
            <v>66CAP</v>
          </cell>
          <cell r="Q122" t="str">
            <v>Northern</v>
          </cell>
          <cell r="R122">
            <v>0.8</v>
          </cell>
          <cell r="S122">
            <v>0.35103030303030303</v>
          </cell>
          <cell r="T122">
            <v>0.44896969696969696</v>
          </cell>
        </row>
        <row r="123">
          <cell r="A123">
            <v>61</v>
          </cell>
          <cell r="B123" t="str">
            <v>Lismore area supply</v>
          </cell>
          <cell r="C123">
            <v>1</v>
          </cell>
          <cell r="D123">
            <v>38687</v>
          </cell>
          <cell r="E123">
            <v>27</v>
          </cell>
          <cell r="F123">
            <v>3</v>
          </cell>
          <cell r="G123">
            <v>38267</v>
          </cell>
          <cell r="H123">
            <v>12</v>
          </cell>
          <cell r="I123" t="str">
            <v>Capacitor Replace</v>
          </cell>
          <cell r="J123">
            <v>14</v>
          </cell>
          <cell r="L123" t="str">
            <v>6.5.2</v>
          </cell>
          <cell r="M123" t="str">
            <v>Poss</v>
          </cell>
          <cell r="N123" t="str">
            <v>Proposed</v>
          </cell>
          <cell r="O123" t="str">
            <v>Koolkhan 2x10MVAr 66kV Cap Banks - Contract</v>
          </cell>
          <cell r="P123" t="str">
            <v>66CAP</v>
          </cell>
          <cell r="Q123" t="str">
            <v>Northern</v>
          </cell>
          <cell r="R123">
            <v>0.8</v>
          </cell>
          <cell r="S123">
            <v>0.35103030303030303</v>
          </cell>
          <cell r="T123">
            <v>0.44896969696969696</v>
          </cell>
        </row>
        <row r="124">
          <cell r="A124">
            <v>62</v>
          </cell>
          <cell r="B124" t="str">
            <v>Main Grid Capacitor Banks - Syd West</v>
          </cell>
          <cell r="C124">
            <v>1</v>
          </cell>
          <cell r="D124">
            <v>38687</v>
          </cell>
          <cell r="E124">
            <v>29</v>
          </cell>
          <cell r="F124">
            <v>3</v>
          </cell>
          <cell r="G124">
            <v>38267</v>
          </cell>
          <cell r="H124">
            <v>12</v>
          </cell>
          <cell r="I124" t="str">
            <v>Capacitor Replace</v>
          </cell>
          <cell r="J124">
            <v>14</v>
          </cell>
          <cell r="L124" t="str">
            <v>6.3.5</v>
          </cell>
          <cell r="M124" t="str">
            <v>Likely</v>
          </cell>
          <cell r="N124" t="str">
            <v>Planning</v>
          </cell>
          <cell r="O124" t="str">
            <v>Sydney West 1*200 MVAr 330kV Bank - Contract</v>
          </cell>
          <cell r="P124" t="str">
            <v>330CAP</v>
          </cell>
          <cell r="Q124" t="str">
            <v>Central</v>
          </cell>
          <cell r="R124">
            <v>2</v>
          </cell>
          <cell r="S124">
            <v>0.87757575757575745</v>
          </cell>
          <cell r="T124">
            <v>1.1224242424242425</v>
          </cell>
        </row>
        <row r="125">
          <cell r="A125">
            <v>63</v>
          </cell>
          <cell r="B125" t="str">
            <v>Main Grid Capacitor Banks - Vales Point</v>
          </cell>
          <cell r="C125">
            <v>1</v>
          </cell>
          <cell r="D125">
            <v>38687</v>
          </cell>
          <cell r="E125">
            <v>29</v>
          </cell>
          <cell r="F125">
            <v>3</v>
          </cell>
          <cell r="G125">
            <v>38267</v>
          </cell>
          <cell r="H125">
            <v>12</v>
          </cell>
          <cell r="I125" t="str">
            <v>Capacitor Replace</v>
          </cell>
          <cell r="J125">
            <v>14</v>
          </cell>
          <cell r="L125" t="str">
            <v>6.3.5</v>
          </cell>
          <cell r="M125" t="str">
            <v>Likely</v>
          </cell>
          <cell r="N125" t="str">
            <v>Planning</v>
          </cell>
          <cell r="O125" t="str">
            <v>Liddell 2*200 MVAr 330kV Banks - Contract</v>
          </cell>
          <cell r="P125" t="str">
            <v>330CAP</v>
          </cell>
          <cell r="Q125" t="str">
            <v>Northern</v>
          </cell>
          <cell r="R125">
            <v>4</v>
          </cell>
          <cell r="S125">
            <v>1.7551515151515149</v>
          </cell>
          <cell r="T125">
            <v>2.2448484848484851</v>
          </cell>
        </row>
        <row r="126">
          <cell r="A126">
            <v>64</v>
          </cell>
          <cell r="B126" t="str">
            <v>Narrabri - capacitor bank</v>
          </cell>
          <cell r="C126">
            <v>1</v>
          </cell>
          <cell r="D126">
            <v>38687</v>
          </cell>
          <cell r="E126">
            <v>37</v>
          </cell>
          <cell r="F126">
            <v>3</v>
          </cell>
          <cell r="G126">
            <v>38267</v>
          </cell>
          <cell r="H126">
            <v>12</v>
          </cell>
          <cell r="I126" t="str">
            <v>Capacitor Replace</v>
          </cell>
          <cell r="J126">
            <v>14</v>
          </cell>
          <cell r="L126" t="str">
            <v>6.3.6</v>
          </cell>
          <cell r="M126" t="str">
            <v>Likely</v>
          </cell>
          <cell r="N126" t="str">
            <v>Planning</v>
          </cell>
          <cell r="O126" t="str">
            <v>Narrabri 8MVAr 66kV Capacitor - Contract</v>
          </cell>
          <cell r="P126" t="str">
            <v>132CAP</v>
          </cell>
          <cell r="Q126" t="str">
            <v>Northern</v>
          </cell>
          <cell r="R126">
            <v>0.5</v>
          </cell>
          <cell r="S126">
            <v>0.21939393939393936</v>
          </cell>
          <cell r="T126">
            <v>0.28060606060606064</v>
          </cell>
        </row>
        <row r="127">
          <cell r="A127">
            <v>65</v>
          </cell>
          <cell r="B127" t="str">
            <v>Parkes area supply</v>
          </cell>
          <cell r="C127">
            <v>1</v>
          </cell>
          <cell r="D127">
            <v>38687</v>
          </cell>
          <cell r="E127">
            <v>42</v>
          </cell>
          <cell r="F127">
            <v>3</v>
          </cell>
          <cell r="G127">
            <v>38267</v>
          </cell>
          <cell r="H127">
            <v>12</v>
          </cell>
          <cell r="I127" t="str">
            <v>Capacitor Replace</v>
          </cell>
          <cell r="J127">
            <v>14</v>
          </cell>
          <cell r="L127" t="str">
            <v>6.5.19</v>
          </cell>
          <cell r="M127" t="str">
            <v>Poss</v>
          </cell>
          <cell r="N127" t="str">
            <v>Planning</v>
          </cell>
          <cell r="O127" t="str">
            <v>Parkes 66kV Cap Bank - Contract</v>
          </cell>
          <cell r="P127" t="str">
            <v>132CAP</v>
          </cell>
          <cell r="Q127" t="str">
            <v>Central</v>
          </cell>
          <cell r="R127">
            <v>0.5</v>
          </cell>
          <cell r="S127">
            <v>0.21939393939393936</v>
          </cell>
          <cell r="T127">
            <v>0.28060606060606064</v>
          </cell>
        </row>
        <row r="128">
          <cell r="A128">
            <v>66</v>
          </cell>
          <cell r="B128" t="str">
            <v>System Reactive Plant</v>
          </cell>
          <cell r="C128">
            <v>1</v>
          </cell>
          <cell r="D128">
            <v>39052</v>
          </cell>
          <cell r="E128">
            <v>57</v>
          </cell>
          <cell r="F128">
            <v>3</v>
          </cell>
          <cell r="G128">
            <v>38632</v>
          </cell>
          <cell r="H128">
            <v>12</v>
          </cell>
          <cell r="I128" t="str">
            <v>Capacitor Replace</v>
          </cell>
          <cell r="J128">
            <v>14</v>
          </cell>
          <cell r="L128" t="str">
            <v>6.5.35</v>
          </cell>
          <cell r="M128" t="str">
            <v>Poss</v>
          </cell>
          <cell r="N128" t="str">
            <v>Planning</v>
          </cell>
          <cell r="O128" t="str">
            <v>Mt Piper 1*150MVAr 330kV Cap Bank - Contract</v>
          </cell>
          <cell r="P128" t="str">
            <v>330CAP</v>
          </cell>
          <cell r="Q128" t="str">
            <v>Central</v>
          </cell>
          <cell r="R128">
            <v>2</v>
          </cell>
          <cell r="T128">
            <v>0.87757575757575745</v>
          </cell>
          <cell r="U128">
            <v>1.1224242424242425</v>
          </cell>
        </row>
        <row r="129">
          <cell r="A129">
            <v>67</v>
          </cell>
          <cell r="B129" t="str">
            <v>System Reactive Plant</v>
          </cell>
          <cell r="C129">
            <v>1</v>
          </cell>
          <cell r="D129">
            <v>39052</v>
          </cell>
          <cell r="E129">
            <v>57</v>
          </cell>
          <cell r="F129">
            <v>3</v>
          </cell>
          <cell r="G129">
            <v>38632</v>
          </cell>
          <cell r="H129">
            <v>12</v>
          </cell>
          <cell r="I129" t="str">
            <v>Capacitor Replace</v>
          </cell>
          <cell r="J129">
            <v>14</v>
          </cell>
          <cell r="L129" t="str">
            <v>6.5.35</v>
          </cell>
          <cell r="M129" t="str">
            <v>Poss</v>
          </cell>
          <cell r="N129" t="str">
            <v>Planning</v>
          </cell>
          <cell r="O129" t="str">
            <v>Bayswater / Liddell 2*150 MVAr Cap Banks - Contract</v>
          </cell>
          <cell r="P129" t="str">
            <v>330CAP</v>
          </cell>
          <cell r="Q129" t="str">
            <v>Northern</v>
          </cell>
          <cell r="R129">
            <v>4</v>
          </cell>
          <cell r="T129">
            <v>1.7551515151515149</v>
          </cell>
          <cell r="U129">
            <v>2.2448484848484851</v>
          </cell>
        </row>
        <row r="130">
          <cell r="A130">
            <v>68</v>
          </cell>
          <cell r="B130" t="str">
            <v>System Reactive Plant</v>
          </cell>
          <cell r="C130">
            <v>1</v>
          </cell>
          <cell r="D130">
            <v>39417</v>
          </cell>
          <cell r="E130">
            <v>57</v>
          </cell>
          <cell r="F130">
            <v>3</v>
          </cell>
          <cell r="G130">
            <v>38997</v>
          </cell>
          <cell r="H130">
            <v>12</v>
          </cell>
          <cell r="I130" t="str">
            <v>Capacitor Replace</v>
          </cell>
          <cell r="J130">
            <v>14</v>
          </cell>
          <cell r="L130" t="str">
            <v>6.5.35</v>
          </cell>
          <cell r="M130" t="str">
            <v>Poss</v>
          </cell>
          <cell r="N130" t="str">
            <v>Planning</v>
          </cell>
          <cell r="O130" t="str">
            <v>Locations to be Specified 3*200 MVAr Cap Banks - Contract</v>
          </cell>
          <cell r="P130" t="str">
            <v>330CAP</v>
          </cell>
          <cell r="Q130" t="str">
            <v>All</v>
          </cell>
          <cell r="R130">
            <v>6</v>
          </cell>
          <cell r="U130">
            <v>2.6327272727272728</v>
          </cell>
          <cell r="V130">
            <v>3.3672727272727272</v>
          </cell>
        </row>
        <row r="131">
          <cell r="A131">
            <v>69</v>
          </cell>
          <cell r="B131" t="str">
            <v>System Reactive Plant</v>
          </cell>
          <cell r="C131">
            <v>1</v>
          </cell>
          <cell r="D131">
            <v>39417</v>
          </cell>
          <cell r="E131">
            <v>57</v>
          </cell>
          <cell r="F131">
            <v>3</v>
          </cell>
          <cell r="G131">
            <v>38997</v>
          </cell>
          <cell r="H131">
            <v>12</v>
          </cell>
          <cell r="I131" t="str">
            <v>Capacitor Replace</v>
          </cell>
          <cell r="J131">
            <v>14</v>
          </cell>
          <cell r="L131" t="str">
            <v>6.5.35</v>
          </cell>
          <cell r="M131" t="str">
            <v>Poss</v>
          </cell>
          <cell r="N131" t="str">
            <v>Planning</v>
          </cell>
          <cell r="O131" t="str">
            <v xml:space="preserve">Location to be specified - 1*200 MVAr 330kV Bank - Contract </v>
          </cell>
          <cell r="P131" t="str">
            <v>330CAP</v>
          </cell>
          <cell r="Q131" t="str">
            <v>All</v>
          </cell>
          <cell r="R131">
            <v>2</v>
          </cell>
          <cell r="U131">
            <v>0.87757575757575745</v>
          </cell>
          <cell r="V131">
            <v>1.1224242424242425</v>
          </cell>
        </row>
        <row r="132">
          <cell r="A132">
            <v>70</v>
          </cell>
          <cell r="B132" t="str">
            <v>System Reactive Plant</v>
          </cell>
          <cell r="C132">
            <v>1</v>
          </cell>
          <cell r="D132">
            <v>39417</v>
          </cell>
          <cell r="E132">
            <v>57</v>
          </cell>
          <cell r="F132">
            <v>3</v>
          </cell>
          <cell r="G132">
            <v>38997</v>
          </cell>
          <cell r="H132">
            <v>12</v>
          </cell>
          <cell r="I132" t="str">
            <v>Capacitor Replace</v>
          </cell>
          <cell r="J132">
            <v>14</v>
          </cell>
          <cell r="L132" t="str">
            <v>6.5.35</v>
          </cell>
          <cell r="M132" t="str">
            <v>Poss</v>
          </cell>
          <cell r="N132" t="str">
            <v>Planning</v>
          </cell>
          <cell r="O132" t="str">
            <v>Eraring 2*150MVAr 330kV Cap Banks - Contract</v>
          </cell>
          <cell r="P132" t="str">
            <v>330CAP</v>
          </cell>
          <cell r="Q132" t="str">
            <v>Northern</v>
          </cell>
          <cell r="R132">
            <v>4</v>
          </cell>
          <cell r="U132">
            <v>1.7551515151515149</v>
          </cell>
          <cell r="V132">
            <v>2.2448484848484851</v>
          </cell>
        </row>
        <row r="133">
          <cell r="A133" t="str">
            <v>Small Augmentations - Substations</v>
          </cell>
        </row>
        <row r="134">
          <cell r="A134">
            <v>71</v>
          </cell>
          <cell r="B134" t="str">
            <v>Central Coast 330 kV Rearr'ts: 24 Line Turn in</v>
          </cell>
          <cell r="C134">
            <v>1</v>
          </cell>
          <cell r="D134">
            <v>38930</v>
          </cell>
          <cell r="E134">
            <v>8</v>
          </cell>
          <cell r="F134">
            <v>3</v>
          </cell>
          <cell r="G134">
            <v>38210</v>
          </cell>
          <cell r="H134">
            <v>9</v>
          </cell>
          <cell r="I134" t="str">
            <v>330/132kV Aug</v>
          </cell>
          <cell r="J134">
            <v>24</v>
          </cell>
          <cell r="L134" t="str">
            <v>5.3.5</v>
          </cell>
          <cell r="M134" t="str">
            <v>Likely</v>
          </cell>
          <cell r="N134" t="str">
            <v>Proposed</v>
          </cell>
          <cell r="O134" t="str">
            <v>Eraring Switchbay New Line Bays/ Eraring PS 330kV S</v>
          </cell>
          <cell r="P134" t="str">
            <v>TL REF</v>
          </cell>
          <cell r="Q134" t="str">
            <v>Northern</v>
          </cell>
          <cell r="R134">
            <v>2</v>
          </cell>
          <cell r="S134">
            <v>0.18333333333333335</v>
          </cell>
          <cell r="T134">
            <v>1.7614942528735633</v>
          </cell>
          <cell r="U134">
            <v>5.5172413793103454E-2</v>
          </cell>
        </row>
        <row r="135">
          <cell r="A135">
            <v>72</v>
          </cell>
          <cell r="B135" t="str">
            <v>Central Coast 330 kV Rearr'ts: 24 Line Turn in</v>
          </cell>
          <cell r="C135">
            <v>1</v>
          </cell>
          <cell r="D135">
            <v>39295</v>
          </cell>
          <cell r="E135">
            <v>8</v>
          </cell>
          <cell r="F135">
            <v>2</v>
          </cell>
          <cell r="G135">
            <v>38215</v>
          </cell>
          <cell r="H135">
            <v>2</v>
          </cell>
          <cell r="I135" t="str">
            <v>EHV TL -REF</v>
          </cell>
          <cell r="J135">
            <v>36</v>
          </cell>
          <cell r="L135" t="str">
            <v>5.3.5</v>
          </cell>
          <cell r="M135" t="str">
            <v>Likely</v>
          </cell>
          <cell r="N135" t="str">
            <v>Proposed</v>
          </cell>
          <cell r="O135" t="str">
            <v>Connection of 24 Vales Pt - Newcastle line to Eraring</v>
          </cell>
          <cell r="P135" t="str">
            <v>TL REF</v>
          </cell>
          <cell r="Q135" t="str">
            <v>Northern</v>
          </cell>
          <cell r="R135">
            <v>1</v>
          </cell>
          <cell r="S135">
            <v>8.787878787878789E-2</v>
          </cell>
          <cell r="T135">
            <v>0.23070528291767237</v>
          </cell>
          <cell r="U135">
            <v>0.678901962723093</v>
          </cell>
          <cell r="V135">
            <v>2.5139664804469269E-3</v>
          </cell>
        </row>
        <row r="136">
          <cell r="A136">
            <v>73</v>
          </cell>
          <cell r="B136" t="str">
            <v>Central Coast 330 kV Rearr'ts: Vales Point</v>
          </cell>
          <cell r="C136">
            <v>1</v>
          </cell>
          <cell r="D136">
            <v>38930</v>
          </cell>
          <cell r="E136">
            <v>8</v>
          </cell>
          <cell r="F136">
            <v>3</v>
          </cell>
          <cell r="G136">
            <v>38210</v>
          </cell>
          <cell r="H136">
            <v>9</v>
          </cell>
          <cell r="I136" t="str">
            <v>330/132kV Aug</v>
          </cell>
          <cell r="J136">
            <v>24</v>
          </cell>
          <cell r="L136" t="str">
            <v>5.3.6</v>
          </cell>
          <cell r="M136" t="str">
            <v>Likely</v>
          </cell>
          <cell r="N136" t="str">
            <v>Proposed</v>
          </cell>
          <cell r="O136" t="str">
            <v>Rearrangement of lines near Vales Pt</v>
          </cell>
          <cell r="P136" t="str">
            <v>TL REF</v>
          </cell>
          <cell r="Q136" t="str">
            <v>Northern</v>
          </cell>
          <cell r="R136">
            <v>3</v>
          </cell>
          <cell r="S136">
            <v>0.27500000000000002</v>
          </cell>
          <cell r="T136">
            <v>2.6422413793103448</v>
          </cell>
          <cell r="U136">
            <v>8.2758620689655185E-2</v>
          </cell>
        </row>
        <row r="137">
          <cell r="A137">
            <v>74</v>
          </cell>
          <cell r="B137" t="str">
            <v>Coffs Harbour: 89 Line Connections at Armidale</v>
          </cell>
          <cell r="C137">
            <v>1</v>
          </cell>
          <cell r="D137">
            <v>38961</v>
          </cell>
          <cell r="E137">
            <v>10</v>
          </cell>
          <cell r="F137">
            <v>2</v>
          </cell>
          <cell r="G137">
            <v>37881</v>
          </cell>
          <cell r="H137">
            <v>2</v>
          </cell>
          <cell r="I137" t="str">
            <v>EHV TL -REF</v>
          </cell>
          <cell r="J137">
            <v>36</v>
          </cell>
          <cell r="L137" t="str">
            <v>5.3.1</v>
          </cell>
          <cell r="M137" t="str">
            <v>Likely</v>
          </cell>
          <cell r="N137" t="str">
            <v>Proposed</v>
          </cell>
          <cell r="O137" t="str">
            <v>Armidale 89 Line Rearrangement - Contract</v>
          </cell>
          <cell r="P137" t="str">
            <v>TL REF</v>
          </cell>
          <cell r="Q137" t="str">
            <v>Northern</v>
          </cell>
          <cell r="R137">
            <v>1</v>
          </cell>
          <cell r="S137">
            <v>0.17868508089747034</v>
          </cell>
          <cell r="T137">
            <v>0.7323935828348247</v>
          </cell>
          <cell r="U137">
            <v>7.3556797020484163E-3</v>
          </cell>
        </row>
        <row r="138">
          <cell r="A138">
            <v>75</v>
          </cell>
          <cell r="B138" t="str">
            <v>Coffs Harbour: 89 Line Connections at Armidale</v>
          </cell>
          <cell r="C138">
            <v>1</v>
          </cell>
          <cell r="D138">
            <v>38961</v>
          </cell>
          <cell r="E138">
            <v>10</v>
          </cell>
          <cell r="F138">
            <v>3</v>
          </cell>
          <cell r="G138">
            <v>38241</v>
          </cell>
          <cell r="H138">
            <v>9</v>
          </cell>
          <cell r="I138" t="str">
            <v>330/132kV Aug</v>
          </cell>
          <cell r="J138">
            <v>24</v>
          </cell>
          <cell r="L138" t="str">
            <v>5.3.1</v>
          </cell>
          <cell r="M138" t="str">
            <v>Likely</v>
          </cell>
          <cell r="N138" t="str">
            <v>Proposed</v>
          </cell>
          <cell r="O138" t="str">
            <v>Connection of 89 Line at Armidale - Contract</v>
          </cell>
          <cell r="P138" t="str">
            <v>330SS</v>
          </cell>
          <cell r="Q138" t="str">
            <v>Northern</v>
          </cell>
          <cell r="R138">
            <v>4.5</v>
          </cell>
          <cell r="S138">
            <v>0.375</v>
          </cell>
          <cell r="T138">
            <v>3.8508620689655171</v>
          </cell>
          <cell r="U138">
            <v>0.27413793103448275</v>
          </cell>
        </row>
        <row r="139">
          <cell r="A139">
            <v>76</v>
          </cell>
          <cell r="B139" t="str">
            <v>Dapto 330/132 kV Substation - Fault Levels</v>
          </cell>
          <cell r="C139">
            <v>1</v>
          </cell>
          <cell r="D139">
            <v>40513</v>
          </cell>
          <cell r="E139">
            <v>14</v>
          </cell>
          <cell r="F139">
            <v>3</v>
          </cell>
          <cell r="G139">
            <v>39793</v>
          </cell>
          <cell r="H139">
            <v>9</v>
          </cell>
          <cell r="I139" t="str">
            <v>330/132kV Aug</v>
          </cell>
          <cell r="J139">
            <v>24</v>
          </cell>
          <cell r="L139" t="str">
            <v>7.2.22</v>
          </cell>
          <cell r="M139" t="str">
            <v>Future</v>
          </cell>
          <cell r="N139" t="str">
            <v>Planning</v>
          </cell>
          <cell r="O139" t="str">
            <v>Dapto Fault Rating Upgrade (330kV Switchyard upgrade) Daylabour</v>
          </cell>
          <cell r="P139" t="str">
            <v>330SS</v>
          </cell>
          <cell r="Q139" t="str">
            <v>Central</v>
          </cell>
          <cell r="R139">
            <v>3</v>
          </cell>
          <cell r="W139">
            <v>0.17499999999999999</v>
          </cell>
          <cell r="X139">
            <v>2.2809701492537315</v>
          </cell>
          <cell r="Y139">
            <v>0.54402985074626864</v>
          </cell>
        </row>
        <row r="140">
          <cell r="A140">
            <v>77</v>
          </cell>
          <cell r="B140" t="str">
            <v>Dapto Transformer Capacity Limitations</v>
          </cell>
          <cell r="C140">
            <v>1</v>
          </cell>
          <cell r="D140">
            <v>39783</v>
          </cell>
          <cell r="E140">
            <v>15</v>
          </cell>
          <cell r="F140">
            <v>3</v>
          </cell>
          <cell r="G140">
            <v>39063</v>
          </cell>
          <cell r="H140">
            <v>10</v>
          </cell>
          <cell r="I140" t="str">
            <v>132kV Aug</v>
          </cell>
          <cell r="J140">
            <v>24</v>
          </cell>
          <cell r="L140" t="str">
            <v>7.2.18</v>
          </cell>
          <cell r="M140" t="str">
            <v>Future</v>
          </cell>
          <cell r="N140" t="str">
            <v>Planning</v>
          </cell>
          <cell r="O140" t="str">
            <v>Dapto 2*132kV Line Bay - Contract</v>
          </cell>
          <cell r="P140" t="str">
            <v>132SS</v>
          </cell>
          <cell r="Q140" t="str">
            <v>Central</v>
          </cell>
          <cell r="R140">
            <v>1</v>
          </cell>
          <cell r="U140">
            <v>5.8333333333333348E-2</v>
          </cell>
          <cell r="V140">
            <v>0.76032338308457714</v>
          </cell>
          <cell r="W140">
            <v>0.18134328358208951</v>
          </cell>
        </row>
        <row r="141">
          <cell r="A141">
            <v>78</v>
          </cell>
          <cell r="B141" t="str">
            <v>Line Terminal Upratings</v>
          </cell>
          <cell r="C141">
            <v>1</v>
          </cell>
          <cell r="D141">
            <v>40148</v>
          </cell>
          <cell r="E141">
            <v>26</v>
          </cell>
          <cell r="F141">
            <v>1</v>
          </cell>
          <cell r="G141">
            <v>38708</v>
          </cell>
          <cell r="H141">
            <v>3</v>
          </cell>
          <cell r="I141" t="str">
            <v>TL -EIS</v>
          </cell>
          <cell r="J141">
            <v>48</v>
          </cell>
          <cell r="L141" t="str">
            <v>6.5.36</v>
          </cell>
          <cell r="M141" t="str">
            <v>Poss</v>
          </cell>
          <cell r="N141" t="str">
            <v>Proposed</v>
          </cell>
          <cell r="O141" t="str">
            <v>Project to Replace Terminal Equipment by Daylabour</v>
          </cell>
          <cell r="P141" t="str">
            <v>330SS</v>
          </cell>
          <cell r="Q141" t="str">
            <v>Various</v>
          </cell>
          <cell r="R141">
            <v>12</v>
          </cell>
          <cell r="T141">
            <v>0.17230769230769236</v>
          </cell>
          <cell r="U141">
            <v>0.58769230769230796</v>
          </cell>
          <cell r="V141">
            <v>0.872</v>
          </cell>
          <cell r="W141">
            <v>10.133124555160142</v>
          </cell>
          <cell r="X141">
            <v>0.2348754448398577</v>
          </cell>
        </row>
        <row r="142">
          <cell r="A142">
            <v>79</v>
          </cell>
          <cell r="B142" t="str">
            <v>Orange 132 kV Substation Augmentation</v>
          </cell>
          <cell r="C142">
            <v>1</v>
          </cell>
          <cell r="D142">
            <v>39783</v>
          </cell>
          <cell r="E142">
            <v>41</v>
          </cell>
          <cell r="F142">
            <v>3</v>
          </cell>
          <cell r="G142">
            <v>39063</v>
          </cell>
          <cell r="H142">
            <v>10</v>
          </cell>
          <cell r="I142" t="str">
            <v>132kV Aug</v>
          </cell>
          <cell r="J142">
            <v>24</v>
          </cell>
          <cell r="L142" t="str">
            <v>6.5.18</v>
          </cell>
          <cell r="M142" t="str">
            <v>Poss</v>
          </cell>
          <cell r="N142" t="str">
            <v>Proposed</v>
          </cell>
          <cell r="O142" t="str">
            <v>Uprating of Orange 132kV &amp; Transformers - Contract</v>
          </cell>
          <cell r="P142" t="str">
            <v>132SS</v>
          </cell>
          <cell r="Q142" t="str">
            <v>Central</v>
          </cell>
          <cell r="R142">
            <v>14</v>
          </cell>
          <cell r="U142">
            <v>0.81666666666666687</v>
          </cell>
          <cell r="V142">
            <v>10.644527363184082</v>
          </cell>
          <cell r="W142">
            <v>2.5388059701492534</v>
          </cell>
        </row>
        <row r="143">
          <cell r="A143">
            <v>80</v>
          </cell>
          <cell r="B143" t="str">
            <v>Snowy Assets Rehab - UTSS</v>
          </cell>
          <cell r="C143">
            <v>1</v>
          </cell>
          <cell r="D143">
            <v>39783</v>
          </cell>
          <cell r="E143">
            <v>49</v>
          </cell>
          <cell r="F143">
            <v>3</v>
          </cell>
          <cell r="G143">
            <v>38703</v>
          </cell>
          <cell r="H143">
            <v>6</v>
          </cell>
          <cell r="I143" t="str">
            <v>330/132kV Greenfield</v>
          </cell>
          <cell r="J143">
            <v>36</v>
          </cell>
          <cell r="L143" t="str">
            <v>5.3.7</v>
          </cell>
          <cell r="M143" t="str">
            <v>Const</v>
          </cell>
          <cell r="N143" t="str">
            <v>Proposed</v>
          </cell>
          <cell r="O143" t="str">
            <v>Upper Tumut Switching Station (UTSS) Augmentation - Contract</v>
          </cell>
          <cell r="P143" t="str">
            <v>330SS</v>
          </cell>
          <cell r="Q143" t="str">
            <v>Southern</v>
          </cell>
          <cell r="R143">
            <v>7.5</v>
          </cell>
          <cell r="T143">
            <v>0.23333333333333334</v>
          </cell>
          <cell r="U143">
            <v>0.68152173913043501</v>
          </cell>
          <cell r="V143">
            <v>5.722085226043693</v>
          </cell>
          <cell r="W143">
            <v>0.86305970149253741</v>
          </cell>
        </row>
        <row r="144">
          <cell r="A144">
            <v>81</v>
          </cell>
          <cell r="B144" t="str">
            <v>Sydney North 132 kV Fault Level Limits</v>
          </cell>
          <cell r="C144">
            <v>1</v>
          </cell>
          <cell r="D144">
            <v>39783</v>
          </cell>
          <cell r="E144">
            <v>53</v>
          </cell>
          <cell r="F144">
            <v>3</v>
          </cell>
          <cell r="G144">
            <v>39063</v>
          </cell>
          <cell r="H144">
            <v>10</v>
          </cell>
          <cell r="I144" t="str">
            <v>132kV Aug</v>
          </cell>
          <cell r="J144">
            <v>24</v>
          </cell>
          <cell r="L144" t="str">
            <v>6.5.10</v>
          </cell>
          <cell r="M144" t="str">
            <v>Poss</v>
          </cell>
          <cell r="N144" t="str">
            <v>Proposed</v>
          </cell>
          <cell r="O144" t="str">
            <v>Sydney North Upgrade - Contract</v>
          </cell>
          <cell r="P144" t="str">
            <v>132SS</v>
          </cell>
          <cell r="Q144" t="str">
            <v>Central</v>
          </cell>
          <cell r="R144">
            <v>5</v>
          </cell>
          <cell r="U144">
            <v>0.29166666666666674</v>
          </cell>
          <cell r="V144">
            <v>3.801616915422886</v>
          </cell>
          <cell r="W144">
            <v>0.90671641791044766</v>
          </cell>
        </row>
        <row r="145">
          <cell r="A145">
            <v>82</v>
          </cell>
          <cell r="B145" t="str">
            <v>Sydney North 132 kV Fault Level Limits</v>
          </cell>
          <cell r="C145">
            <v>1</v>
          </cell>
          <cell r="D145">
            <v>39783</v>
          </cell>
          <cell r="E145">
            <v>53</v>
          </cell>
          <cell r="F145">
            <v>3</v>
          </cell>
          <cell r="G145">
            <v>39063</v>
          </cell>
          <cell r="H145">
            <v>10</v>
          </cell>
          <cell r="I145" t="str">
            <v>132kV Aug</v>
          </cell>
          <cell r="J145">
            <v>24</v>
          </cell>
          <cell r="L145" t="str">
            <v>6.5.10</v>
          </cell>
          <cell r="M145" t="str">
            <v>Poss</v>
          </cell>
          <cell r="N145" t="str">
            <v>Proposed</v>
          </cell>
          <cell r="O145" t="str">
            <v>Sydney North Upgrade due to 132kV fault Levels</v>
          </cell>
          <cell r="P145" t="str">
            <v>330SS</v>
          </cell>
          <cell r="Q145" t="str">
            <v>Central</v>
          </cell>
          <cell r="R145">
            <v>3</v>
          </cell>
          <cell r="U145">
            <v>0.17499999999999999</v>
          </cell>
          <cell r="V145">
            <v>2.2809701492537315</v>
          </cell>
          <cell r="W145">
            <v>0.54402985074626864</v>
          </cell>
        </row>
        <row r="146">
          <cell r="A146">
            <v>83</v>
          </cell>
          <cell r="B146" t="str">
            <v>Sydney West 132 kV Switchbays</v>
          </cell>
          <cell r="C146">
            <v>1</v>
          </cell>
          <cell r="D146">
            <v>38687</v>
          </cell>
          <cell r="E146">
            <v>54</v>
          </cell>
          <cell r="F146">
            <v>3</v>
          </cell>
          <cell r="G146">
            <v>37967</v>
          </cell>
          <cell r="H146">
            <v>10</v>
          </cell>
          <cell r="I146" t="str">
            <v>132kV Aug</v>
          </cell>
          <cell r="J146">
            <v>24</v>
          </cell>
          <cell r="L146" t="str">
            <v>6.3.2</v>
          </cell>
          <cell r="M146" t="str">
            <v>Poss</v>
          </cell>
          <cell r="N146" t="str">
            <v>Proposed</v>
          </cell>
          <cell r="O146" t="str">
            <v>Sydney West 132kV Switchbays - Contract</v>
          </cell>
          <cell r="P146" t="str">
            <v>132SS</v>
          </cell>
          <cell r="Q146" t="str">
            <v>Central</v>
          </cell>
          <cell r="R146">
            <v>1</v>
          </cell>
          <cell r="S146">
            <v>0.76032338308457714</v>
          </cell>
          <cell r="T146">
            <v>0.18134328358208951</v>
          </cell>
        </row>
        <row r="147">
          <cell r="A147">
            <v>84</v>
          </cell>
          <cell r="B147" t="str">
            <v>Sydney West Fault Level Upgrade</v>
          </cell>
          <cell r="C147">
            <v>1</v>
          </cell>
          <cell r="D147">
            <v>39783</v>
          </cell>
          <cell r="E147">
            <v>54</v>
          </cell>
          <cell r="F147">
            <v>3</v>
          </cell>
          <cell r="G147">
            <v>39063</v>
          </cell>
          <cell r="H147">
            <v>9</v>
          </cell>
          <cell r="I147" t="str">
            <v>330/132kV Aug</v>
          </cell>
          <cell r="J147">
            <v>24</v>
          </cell>
          <cell r="L147" t="str">
            <v>6.5.11</v>
          </cell>
          <cell r="M147" t="str">
            <v>Poss</v>
          </cell>
          <cell r="N147" t="str">
            <v>Proposed</v>
          </cell>
          <cell r="O147" t="str">
            <v>Sydney West 330kV Fault Level Upgrade - Contract</v>
          </cell>
          <cell r="P147" t="str">
            <v>330SS</v>
          </cell>
          <cell r="Q147" t="str">
            <v>Central</v>
          </cell>
          <cell r="R147">
            <v>3.5</v>
          </cell>
          <cell r="U147">
            <v>0.20416666666666672</v>
          </cell>
          <cell r="V147">
            <v>2.6611318407960205</v>
          </cell>
          <cell r="W147">
            <v>0.63470149253731334</v>
          </cell>
        </row>
        <row r="148">
          <cell r="A148">
            <v>85</v>
          </cell>
          <cell r="B148" t="str">
            <v>Tuggerah supply</v>
          </cell>
          <cell r="C148">
            <v>1</v>
          </cell>
          <cell r="D148">
            <v>39052</v>
          </cell>
          <cell r="E148">
            <v>59</v>
          </cell>
          <cell r="F148">
            <v>3</v>
          </cell>
          <cell r="G148">
            <v>38332</v>
          </cell>
          <cell r="H148">
            <v>10</v>
          </cell>
          <cell r="I148" t="str">
            <v>132kV Aug</v>
          </cell>
          <cell r="J148">
            <v>24</v>
          </cell>
          <cell r="L148" t="str">
            <v>6.5.9</v>
          </cell>
          <cell r="M148" t="str">
            <v>Poss</v>
          </cell>
          <cell r="N148" t="str">
            <v>Planning</v>
          </cell>
          <cell r="O148" t="str">
            <v>Tuggerah Stage 2 - 132kV Augmentations - Contract</v>
          </cell>
          <cell r="P148" t="str">
            <v>132SS</v>
          </cell>
          <cell r="Q148" t="str">
            <v>Northern</v>
          </cell>
          <cell r="R148">
            <v>2</v>
          </cell>
          <cell r="S148">
            <v>0.1166666666666667</v>
          </cell>
          <cell r="T148">
            <v>1.5206467661691543</v>
          </cell>
          <cell r="U148">
            <v>0.36268656716417902</v>
          </cell>
        </row>
        <row r="149">
          <cell r="A149">
            <v>86</v>
          </cell>
          <cell r="B149" t="str">
            <v>Vineyard 330 kV Substation - 132 kV Switchbays</v>
          </cell>
          <cell r="C149">
            <v>1</v>
          </cell>
          <cell r="D149">
            <v>39052</v>
          </cell>
          <cell r="E149">
            <v>60</v>
          </cell>
          <cell r="F149">
            <v>3</v>
          </cell>
          <cell r="G149">
            <v>38332</v>
          </cell>
          <cell r="H149">
            <v>10</v>
          </cell>
          <cell r="I149" t="str">
            <v>132kV Aug</v>
          </cell>
          <cell r="J149">
            <v>24</v>
          </cell>
          <cell r="L149" t="str">
            <v>5.2.5</v>
          </cell>
          <cell r="M149" t="str">
            <v>Const</v>
          </cell>
          <cell r="N149" t="str">
            <v>Proposed</v>
          </cell>
          <cell r="O149" t="str">
            <v>Vineyard 132 kV  Line Bay(s) - Contract</v>
          </cell>
          <cell r="P149" t="str">
            <v>132SS</v>
          </cell>
          <cell r="Q149" t="str">
            <v>Central</v>
          </cell>
          <cell r="R149">
            <v>2</v>
          </cell>
          <cell r="S149">
            <v>0.1166666666666667</v>
          </cell>
          <cell r="T149">
            <v>1.5206467661691543</v>
          </cell>
          <cell r="U149">
            <v>0.36268656716417902</v>
          </cell>
        </row>
        <row r="150">
          <cell r="A150">
            <v>87</v>
          </cell>
          <cell r="B150" t="str">
            <v>Wollar - Wellington 330 kV Line &amp; Wollar 330 kV Sw Stn</v>
          </cell>
          <cell r="C150">
            <v>1</v>
          </cell>
          <cell r="D150">
            <v>39417</v>
          </cell>
          <cell r="E150">
            <v>65</v>
          </cell>
          <cell r="F150">
            <v>3</v>
          </cell>
          <cell r="G150">
            <v>38697</v>
          </cell>
          <cell r="H150">
            <v>9</v>
          </cell>
          <cell r="I150" t="str">
            <v>330/132kV Aug</v>
          </cell>
          <cell r="J150">
            <v>24</v>
          </cell>
          <cell r="L150" t="str">
            <v>5.3.4</v>
          </cell>
          <cell r="M150" t="str">
            <v>Likely</v>
          </cell>
          <cell r="N150" t="str">
            <v>Committed</v>
          </cell>
          <cell r="O150" t="str">
            <v>Wellington Substation- Installation of Shunt Reactors</v>
          </cell>
          <cell r="P150" t="str">
            <v>330CAP</v>
          </cell>
          <cell r="Q150" t="str">
            <v>Central</v>
          </cell>
          <cell r="R150">
            <v>9</v>
          </cell>
          <cell r="T150">
            <v>0.52500000000000002</v>
          </cell>
          <cell r="U150">
            <v>6.8429104477611933</v>
          </cell>
          <cell r="V150">
            <v>1.6320895522388059</v>
          </cell>
        </row>
        <row r="151">
          <cell r="A151" t="str">
            <v>Small Augmentations - Transformers</v>
          </cell>
        </row>
        <row r="152">
          <cell r="A152">
            <v>88</v>
          </cell>
          <cell r="B152" t="str">
            <v>Armidale, Mrln, Vales, Vinyd,Well'ton,&amp; Yass 330 kV Txs</v>
          </cell>
          <cell r="C152">
            <v>1</v>
          </cell>
          <cell r="D152">
            <v>38749</v>
          </cell>
          <cell r="E152">
            <v>3</v>
          </cell>
          <cell r="F152">
            <v>3</v>
          </cell>
          <cell r="G152">
            <v>38209</v>
          </cell>
          <cell r="H152">
            <v>11</v>
          </cell>
          <cell r="I152" t="str">
            <v>Transformer Replace</v>
          </cell>
          <cell r="J152">
            <v>18</v>
          </cell>
          <cell r="L152" t="str">
            <v>6.3.1</v>
          </cell>
          <cell r="M152" t="str">
            <v>Likely</v>
          </cell>
          <cell r="N152" t="str">
            <v>Planning</v>
          </cell>
          <cell r="O152" t="str">
            <v>Wellington Tx Replacement 2x375MVA tx - contract</v>
          </cell>
          <cell r="P152" t="str">
            <v>330TX</v>
          </cell>
          <cell r="Q152" t="str">
            <v>Central</v>
          </cell>
          <cell r="R152">
            <v>6</v>
          </cell>
          <cell r="S152">
            <v>1.8717391304347832</v>
          </cell>
          <cell r="T152">
            <v>4.1282608695652172</v>
          </cell>
        </row>
        <row r="153">
          <cell r="A153">
            <v>89</v>
          </cell>
          <cell r="B153" t="str">
            <v>Armidale, Mrln, Vales, Vinyd,Well'ton,&amp; Yass 330 kV Txs</v>
          </cell>
          <cell r="C153">
            <v>1</v>
          </cell>
          <cell r="D153">
            <v>38749</v>
          </cell>
          <cell r="E153">
            <v>3</v>
          </cell>
          <cell r="F153">
            <v>3</v>
          </cell>
          <cell r="G153">
            <v>38209</v>
          </cell>
          <cell r="H153">
            <v>11</v>
          </cell>
          <cell r="I153" t="str">
            <v>Transformer Replace</v>
          </cell>
          <cell r="J153">
            <v>18</v>
          </cell>
          <cell r="L153" t="str">
            <v>6.3.1</v>
          </cell>
          <cell r="M153" t="str">
            <v>Likely</v>
          </cell>
          <cell r="N153" t="str">
            <v>Proposed</v>
          </cell>
          <cell r="O153" t="str">
            <v>Vineyard 330kV SS No.1 new Tx  - Contract</v>
          </cell>
          <cell r="P153" t="str">
            <v>330TX</v>
          </cell>
          <cell r="Q153" t="str">
            <v>Central</v>
          </cell>
          <cell r="R153">
            <v>5</v>
          </cell>
          <cell r="S153">
            <v>1.5597826086956528</v>
          </cell>
          <cell r="T153">
            <v>3.4402173913043477</v>
          </cell>
        </row>
        <row r="154">
          <cell r="A154">
            <v>90</v>
          </cell>
          <cell r="B154" t="str">
            <v>Armidale, Mrln, Vales, Vinyd,Well'ton,&amp; Yass 330 kV Txs</v>
          </cell>
          <cell r="C154">
            <v>1</v>
          </cell>
          <cell r="D154">
            <v>39417</v>
          </cell>
          <cell r="E154">
            <v>3</v>
          </cell>
          <cell r="F154">
            <v>3</v>
          </cell>
          <cell r="G154">
            <v>38877</v>
          </cell>
          <cell r="H154">
            <v>11</v>
          </cell>
          <cell r="I154" t="str">
            <v>Transformer Replace</v>
          </cell>
          <cell r="J154">
            <v>18</v>
          </cell>
          <cell r="L154" t="str">
            <v>6.3.1</v>
          </cell>
          <cell r="M154" t="str">
            <v>Likely</v>
          </cell>
          <cell r="N154" t="str">
            <v>Planning</v>
          </cell>
          <cell r="O154" t="str">
            <v>Marulan 330/132kV 200MVAr Tx Replacement - contract</v>
          </cell>
          <cell r="P154" t="str">
            <v>330TX</v>
          </cell>
          <cell r="Q154" t="str">
            <v>Central</v>
          </cell>
          <cell r="R154">
            <v>6</v>
          </cell>
          <cell r="T154">
            <v>0.03</v>
          </cell>
          <cell r="U154">
            <v>4.47</v>
          </cell>
          <cell r="V154">
            <v>1.5</v>
          </cell>
        </row>
        <row r="155">
          <cell r="A155">
            <v>91</v>
          </cell>
          <cell r="B155" t="str">
            <v>Cowra 132/66 kV Tx Limitations</v>
          </cell>
          <cell r="C155">
            <v>1</v>
          </cell>
          <cell r="D155">
            <v>39417</v>
          </cell>
          <cell r="E155">
            <v>12</v>
          </cell>
          <cell r="F155">
            <v>3</v>
          </cell>
          <cell r="G155">
            <v>38697</v>
          </cell>
          <cell r="H155">
            <v>10</v>
          </cell>
          <cell r="I155" t="str">
            <v>132kV Aug</v>
          </cell>
          <cell r="J155">
            <v>24</v>
          </cell>
          <cell r="L155" t="str">
            <v>6.5.21</v>
          </cell>
          <cell r="M155" t="str">
            <v>Poss</v>
          </cell>
          <cell r="N155" t="str">
            <v>Future</v>
          </cell>
          <cell r="O155" t="str">
            <v>Replace 2x132/66kV Transformers (60MVA) (refurbishment for ss) Contract</v>
          </cell>
          <cell r="P155" t="str">
            <v>132TX</v>
          </cell>
          <cell r="Q155" t="str">
            <v>Central</v>
          </cell>
          <cell r="R155">
            <v>6</v>
          </cell>
          <cell r="T155">
            <v>0.35</v>
          </cell>
          <cell r="U155">
            <v>4.5619402985074631</v>
          </cell>
          <cell r="V155">
            <v>1.0880597014925373</v>
          </cell>
        </row>
        <row r="156">
          <cell r="A156">
            <v>92</v>
          </cell>
          <cell r="B156" t="str">
            <v>Dapto Transformer Capacity Limitations</v>
          </cell>
          <cell r="C156">
            <v>1</v>
          </cell>
          <cell r="D156">
            <v>39783</v>
          </cell>
          <cell r="E156">
            <v>15</v>
          </cell>
          <cell r="F156">
            <v>3</v>
          </cell>
          <cell r="G156">
            <v>39243</v>
          </cell>
          <cell r="H156">
            <v>11</v>
          </cell>
          <cell r="I156" t="str">
            <v>Transformer Replace</v>
          </cell>
          <cell r="J156">
            <v>18</v>
          </cell>
          <cell r="L156" t="str">
            <v>7.2.18</v>
          </cell>
          <cell r="M156" t="str">
            <v>Future</v>
          </cell>
          <cell r="N156" t="str">
            <v>Planning</v>
          </cell>
          <cell r="O156" t="str">
            <v>Dapto 330/132kV 375MVAr Transformer - Contract</v>
          </cell>
          <cell r="P156" t="str">
            <v>330TX</v>
          </cell>
          <cell r="Q156" t="str">
            <v>Central</v>
          </cell>
          <cell r="R156">
            <v>5</v>
          </cell>
          <cell r="U156">
            <v>2.5000000000000001E-2</v>
          </cell>
          <cell r="V156">
            <v>3.7250000000000001</v>
          </cell>
          <cell r="W156">
            <v>1.25</v>
          </cell>
        </row>
        <row r="157">
          <cell r="A157">
            <v>93</v>
          </cell>
          <cell r="B157" t="str">
            <v>Deniliquin Tx Rating Limits</v>
          </cell>
          <cell r="C157">
            <v>1</v>
          </cell>
          <cell r="D157">
            <v>40148</v>
          </cell>
          <cell r="E157">
            <v>17</v>
          </cell>
          <cell r="F157">
            <v>3</v>
          </cell>
          <cell r="G157">
            <v>39608</v>
          </cell>
          <cell r="H157">
            <v>11</v>
          </cell>
          <cell r="I157" t="str">
            <v>Transformer Replace</v>
          </cell>
          <cell r="J157">
            <v>18</v>
          </cell>
          <cell r="L157" t="str">
            <v>7.2.21</v>
          </cell>
          <cell r="M157" t="str">
            <v>Future</v>
          </cell>
          <cell r="N157" t="str">
            <v>Planning</v>
          </cell>
          <cell r="O157" t="str">
            <v>Deniliquin 132/66 kV Tx replacement - 2x120MVA - Contract</v>
          </cell>
          <cell r="P157" t="str">
            <v>132TX</v>
          </cell>
          <cell r="Q157" t="str">
            <v>Southern</v>
          </cell>
          <cell r="R157">
            <v>2</v>
          </cell>
          <cell r="V157">
            <v>0.01</v>
          </cell>
          <cell r="W157">
            <v>1.49</v>
          </cell>
          <cell r="X157">
            <v>0.5</v>
          </cell>
        </row>
        <row r="158">
          <cell r="A158">
            <v>94</v>
          </cell>
          <cell r="B158" t="str">
            <v>Finley 132/66kV Tx Capacity Limits</v>
          </cell>
          <cell r="C158">
            <v>1</v>
          </cell>
          <cell r="D158">
            <v>39052</v>
          </cell>
          <cell r="E158">
            <v>18</v>
          </cell>
          <cell r="F158">
            <v>3</v>
          </cell>
          <cell r="G158">
            <v>38332</v>
          </cell>
          <cell r="H158">
            <v>10</v>
          </cell>
          <cell r="I158" t="str">
            <v>132kV Aug</v>
          </cell>
          <cell r="J158">
            <v>24</v>
          </cell>
          <cell r="L158" t="str">
            <v>6.5.30</v>
          </cell>
          <cell r="M158" t="str">
            <v>Poss</v>
          </cell>
          <cell r="N158" t="str">
            <v>Planning</v>
          </cell>
          <cell r="O158" t="str">
            <v xml:space="preserve">Finley Substation Augmentation (2nd Tx) Contract </v>
          </cell>
          <cell r="P158" t="str">
            <v>132SS</v>
          </cell>
          <cell r="Q158" t="str">
            <v>Southern</v>
          </cell>
          <cell r="R158">
            <v>5</v>
          </cell>
          <cell r="S158">
            <v>0.29166666666666674</v>
          </cell>
          <cell r="T158">
            <v>3.801616915422886</v>
          </cell>
          <cell r="U158">
            <v>0.90671641791044766</v>
          </cell>
        </row>
        <row r="159">
          <cell r="A159">
            <v>95</v>
          </cell>
          <cell r="B159" t="str">
            <v>Kempsey 132/33 kV Tx Capacity Limitations</v>
          </cell>
          <cell r="C159">
            <v>1</v>
          </cell>
          <cell r="D159">
            <v>39417</v>
          </cell>
          <cell r="E159">
            <v>25</v>
          </cell>
          <cell r="F159">
            <v>3</v>
          </cell>
          <cell r="G159">
            <v>38877</v>
          </cell>
          <cell r="H159">
            <v>11</v>
          </cell>
          <cell r="I159" t="str">
            <v>Transformer Replace</v>
          </cell>
          <cell r="J159">
            <v>18</v>
          </cell>
          <cell r="L159" t="str">
            <v>7.2.14</v>
          </cell>
          <cell r="M159" t="str">
            <v>Future</v>
          </cell>
          <cell r="N159" t="str">
            <v>Planning</v>
          </cell>
          <cell r="O159" t="str">
            <v>Kempsey 2*60MVA 132/33kV Tx Replacement - Contract</v>
          </cell>
          <cell r="P159" t="str">
            <v>132TX</v>
          </cell>
          <cell r="Q159" t="str">
            <v>Northern</v>
          </cell>
          <cell r="R159">
            <v>4.5</v>
          </cell>
          <cell r="T159">
            <v>2.2499999999999999E-2</v>
          </cell>
          <cell r="U159">
            <v>3.3525</v>
          </cell>
          <cell r="V159">
            <v>1.125</v>
          </cell>
        </row>
        <row r="160">
          <cell r="A160">
            <v>96</v>
          </cell>
          <cell r="B160" t="str">
            <v>Parkes area supply</v>
          </cell>
          <cell r="C160">
            <v>1</v>
          </cell>
          <cell r="D160">
            <v>39052</v>
          </cell>
          <cell r="E160">
            <v>42</v>
          </cell>
          <cell r="F160">
            <v>3</v>
          </cell>
          <cell r="G160">
            <v>38512</v>
          </cell>
          <cell r="H160">
            <v>11</v>
          </cell>
          <cell r="I160" t="str">
            <v>Transformer Replace</v>
          </cell>
          <cell r="J160">
            <v>18</v>
          </cell>
          <cell r="L160" t="str">
            <v>6.5.19</v>
          </cell>
          <cell r="M160" t="str">
            <v>Poss</v>
          </cell>
          <cell r="N160" t="str">
            <v>Planning</v>
          </cell>
          <cell r="O160" t="str">
            <v>Parkes 132/66 kV 2nd Tx SS Aug - Contract</v>
          </cell>
          <cell r="P160" t="str">
            <v>132TX</v>
          </cell>
          <cell r="Q160" t="str">
            <v>Central</v>
          </cell>
          <cell r="R160">
            <v>5</v>
          </cell>
          <cell r="S160">
            <v>2.5000000000000001E-2</v>
          </cell>
          <cell r="T160">
            <v>3.7250000000000001</v>
          </cell>
          <cell r="U160">
            <v>1.25</v>
          </cell>
        </row>
        <row r="161">
          <cell r="A161">
            <v>97</v>
          </cell>
          <cell r="B161" t="str">
            <v>Port Macquarie 132/33 kV Transformer Replacement</v>
          </cell>
          <cell r="C161">
            <v>1</v>
          </cell>
          <cell r="D161">
            <v>38991</v>
          </cell>
          <cell r="E161">
            <v>44</v>
          </cell>
          <cell r="F161">
            <v>3</v>
          </cell>
          <cell r="G161">
            <v>38271</v>
          </cell>
          <cell r="H161">
            <v>10</v>
          </cell>
          <cell r="I161" t="str">
            <v>132kV Aug</v>
          </cell>
          <cell r="J161">
            <v>24</v>
          </cell>
          <cell r="L161" t="str">
            <v>5.3.3</v>
          </cell>
          <cell r="M161" t="str">
            <v>Likely</v>
          </cell>
          <cell r="N161" t="str">
            <v>Proposed</v>
          </cell>
          <cell r="O161" t="str">
            <v>Port Macquarie Tx Replacement - Contract</v>
          </cell>
          <cell r="P161" t="str">
            <v>132TX</v>
          </cell>
          <cell r="Q161" t="str">
            <v>Northern</v>
          </cell>
          <cell r="R161">
            <v>2.8333333333333335</v>
          </cell>
          <cell r="S161">
            <v>0.21249999999999999</v>
          </cell>
          <cell r="T161">
            <v>2.3374999999999999</v>
          </cell>
          <cell r="U161">
            <v>0.28333333333333333</v>
          </cell>
        </row>
        <row r="162">
          <cell r="A162">
            <v>98</v>
          </cell>
          <cell r="B162" t="str">
            <v>Replacement of Two 330/132 kV Txs at Sydney South</v>
          </cell>
          <cell r="C162">
            <v>1</v>
          </cell>
          <cell r="D162">
            <v>39417</v>
          </cell>
          <cell r="E162">
            <v>46</v>
          </cell>
          <cell r="F162">
            <v>3</v>
          </cell>
          <cell r="G162">
            <v>38697</v>
          </cell>
          <cell r="H162">
            <v>9</v>
          </cell>
          <cell r="I162" t="str">
            <v>330/132kV Aug</v>
          </cell>
          <cell r="J162">
            <v>24</v>
          </cell>
          <cell r="L162" t="str">
            <v>7.2.17</v>
          </cell>
          <cell r="M162" t="str">
            <v>Future</v>
          </cell>
          <cell r="N162" t="str">
            <v>Planning</v>
          </cell>
          <cell r="O162" t="str">
            <v>Sydney South #3 &amp; #4 Tx Replacement  - Contract</v>
          </cell>
          <cell r="P162" t="str">
            <v>330TX</v>
          </cell>
          <cell r="Q162" t="str">
            <v>Central</v>
          </cell>
          <cell r="R162">
            <v>12</v>
          </cell>
          <cell r="T162">
            <v>0.7</v>
          </cell>
          <cell r="U162">
            <v>9.1238805970149262</v>
          </cell>
          <cell r="V162">
            <v>2.1761194029850746</v>
          </cell>
        </row>
        <row r="163">
          <cell r="A163">
            <v>99</v>
          </cell>
          <cell r="B163" t="str">
            <v>Tuggerah supply</v>
          </cell>
          <cell r="C163">
            <v>1</v>
          </cell>
          <cell r="D163">
            <v>39783</v>
          </cell>
          <cell r="E163">
            <v>59</v>
          </cell>
          <cell r="F163">
            <v>3</v>
          </cell>
          <cell r="G163">
            <v>39063</v>
          </cell>
          <cell r="H163">
            <v>9</v>
          </cell>
          <cell r="I163" t="str">
            <v>330/132kV Aug</v>
          </cell>
          <cell r="J163">
            <v>24</v>
          </cell>
          <cell r="L163" t="str">
            <v>6.5.9</v>
          </cell>
          <cell r="M163" t="str">
            <v>Poss</v>
          </cell>
          <cell r="N163" t="str">
            <v>Planning</v>
          </cell>
          <cell r="O163" t="str">
            <v>Tuggerah Stage 1 - 330kV &amp; Tx - Contract</v>
          </cell>
          <cell r="P163" t="str">
            <v>330SS</v>
          </cell>
          <cell r="Q163" t="str">
            <v>Northern</v>
          </cell>
          <cell r="R163">
            <v>8</v>
          </cell>
          <cell r="U163">
            <v>0.46666666666666679</v>
          </cell>
          <cell r="V163">
            <v>6.0825870646766171</v>
          </cell>
          <cell r="W163">
            <v>1.4507462686567161</v>
          </cell>
        </row>
        <row r="164">
          <cell r="A164">
            <v>100</v>
          </cell>
          <cell r="B164" t="str">
            <v>Yanco 132/66kV Tx Capacity Limits</v>
          </cell>
          <cell r="C164">
            <v>1</v>
          </cell>
          <cell r="D164">
            <v>40148</v>
          </cell>
          <cell r="E164">
            <v>66</v>
          </cell>
          <cell r="F164">
            <v>3</v>
          </cell>
          <cell r="G164">
            <v>39608</v>
          </cell>
          <cell r="H164">
            <v>11</v>
          </cell>
          <cell r="I164" t="str">
            <v>Transformer Replace</v>
          </cell>
          <cell r="J164">
            <v>18</v>
          </cell>
          <cell r="L164" t="str">
            <v>7.2.20</v>
          </cell>
          <cell r="M164" t="str">
            <v>Future</v>
          </cell>
          <cell r="N164" t="str">
            <v>Planning</v>
          </cell>
          <cell r="O164" t="str">
            <v>Yanco 132/33kV SS Tx Upgrade - Contract</v>
          </cell>
          <cell r="P164" t="str">
            <v>132TX</v>
          </cell>
          <cell r="Q164" t="str">
            <v>Southern</v>
          </cell>
          <cell r="R164">
            <v>2</v>
          </cell>
          <cell r="V164">
            <v>0.01</v>
          </cell>
          <cell r="W164">
            <v>1.49</v>
          </cell>
          <cell r="X164">
            <v>0.5</v>
          </cell>
        </row>
        <row r="165">
          <cell r="A165">
            <v>101</v>
          </cell>
          <cell r="B165" t="str">
            <v>Holroyd Complex - Stage 1 Holroyd 132kV SwStn</v>
          </cell>
          <cell r="C165">
            <v>1</v>
          </cell>
          <cell r="D165">
            <v>39783</v>
          </cell>
          <cell r="E165">
            <v>21</v>
          </cell>
          <cell r="F165">
            <v>3</v>
          </cell>
          <cell r="G165">
            <v>38883</v>
          </cell>
          <cell r="H165">
            <v>7</v>
          </cell>
          <cell r="I165" t="str">
            <v>132kV Greenfield</v>
          </cell>
          <cell r="J165">
            <v>30</v>
          </cell>
          <cell r="L165" t="str">
            <v>6.5.15</v>
          </cell>
          <cell r="M165" t="str">
            <v>Poss</v>
          </cell>
          <cell r="N165" t="str">
            <v>Proposed</v>
          </cell>
          <cell r="O165" t="str">
            <v xml:space="preserve"> Establish Holroyd 132kV Switching Station - Contract</v>
          </cell>
          <cell r="P165" t="str">
            <v>132SS</v>
          </cell>
          <cell r="Q165" t="str">
            <v>Central</v>
          </cell>
          <cell r="R165">
            <v>6</v>
          </cell>
          <cell r="T165">
            <v>1.0714285714285714E-2</v>
          </cell>
          <cell r="U165">
            <v>0.51428571428571446</v>
          </cell>
          <cell r="V165">
            <v>4.6761940298507456</v>
          </cell>
          <cell r="W165">
            <v>0.79880597014925392</v>
          </cell>
        </row>
        <row r="166">
          <cell r="A166">
            <v>102</v>
          </cell>
          <cell r="B166" t="str">
            <v>Holroyd Complex - Stage 1 Holroyd 132kV SwStn</v>
          </cell>
          <cell r="C166">
            <v>1</v>
          </cell>
          <cell r="D166">
            <v>39783</v>
          </cell>
          <cell r="E166">
            <v>21</v>
          </cell>
          <cell r="F166">
            <v>2</v>
          </cell>
          <cell r="G166">
            <v>39063</v>
          </cell>
          <cell r="H166">
            <v>4</v>
          </cell>
          <cell r="I166" t="str">
            <v>TL -REF</v>
          </cell>
          <cell r="J166">
            <v>24</v>
          </cell>
          <cell r="L166" t="str">
            <v>6.5.15</v>
          </cell>
          <cell r="M166" t="str">
            <v>Poss</v>
          </cell>
          <cell r="N166" t="str">
            <v>Proposed</v>
          </cell>
          <cell r="O166" t="str">
            <v xml:space="preserve"> Establish Holroyd 132kV Outlets - Contract</v>
          </cell>
          <cell r="P166" t="str">
            <v>TL REF</v>
          </cell>
          <cell r="Q166" t="str">
            <v>Central</v>
          </cell>
          <cell r="R166">
            <v>3</v>
          </cell>
          <cell r="U166">
            <v>0.25431034482758619</v>
          </cell>
          <cell r="V166">
            <v>2.2005677039529021</v>
          </cell>
          <cell r="W166">
            <v>0.54512195121951201</v>
          </cell>
        </row>
        <row r="167">
          <cell r="A167">
            <v>103</v>
          </cell>
          <cell r="B167" t="str">
            <v>Holroyd Complex - Stage 2 330/132kV Substation</v>
          </cell>
          <cell r="C167">
            <v>1</v>
          </cell>
          <cell r="D167">
            <v>40148</v>
          </cell>
          <cell r="E167">
            <v>21</v>
          </cell>
          <cell r="F167">
            <v>2</v>
          </cell>
          <cell r="G167">
            <v>39068</v>
          </cell>
          <cell r="H167">
            <v>2</v>
          </cell>
          <cell r="I167" t="str">
            <v>EHV TL -REF</v>
          </cell>
          <cell r="J167">
            <v>36</v>
          </cell>
          <cell r="L167" t="str">
            <v>6.5.14</v>
          </cell>
          <cell r="M167" t="str">
            <v>Poss</v>
          </cell>
          <cell r="N167" t="str">
            <v>Proposed</v>
          </cell>
          <cell r="O167" t="str">
            <v>Holroyd Stage 2 Line works - Contract</v>
          </cell>
          <cell r="P167" t="str">
            <v>TL EIS</v>
          </cell>
          <cell r="Q167" t="str">
            <v>Central</v>
          </cell>
          <cell r="R167">
            <v>12</v>
          </cell>
          <cell r="U167">
            <v>0.56000000000000005</v>
          </cell>
          <cell r="V167">
            <v>1.1692035398230087</v>
          </cell>
          <cell r="W167">
            <v>9.8406288624116272</v>
          </cell>
          <cell r="X167">
            <v>0.43016759776536317</v>
          </cell>
        </row>
        <row r="168">
          <cell r="A168">
            <v>104</v>
          </cell>
          <cell r="B168" t="str">
            <v>Holroyd Complex - Stage 2 330/132kV Substation</v>
          </cell>
          <cell r="C168">
            <v>1</v>
          </cell>
          <cell r="D168">
            <v>40148</v>
          </cell>
          <cell r="E168">
            <v>21</v>
          </cell>
          <cell r="F168">
            <v>3</v>
          </cell>
          <cell r="G168">
            <v>39428</v>
          </cell>
          <cell r="H168">
            <v>9</v>
          </cell>
          <cell r="I168" t="str">
            <v>330/132kV Aug</v>
          </cell>
          <cell r="J168">
            <v>24</v>
          </cell>
          <cell r="L168" t="str">
            <v>6.5.14</v>
          </cell>
          <cell r="M168" t="str">
            <v>Poss</v>
          </cell>
          <cell r="N168" t="str">
            <v>Proposed</v>
          </cell>
          <cell r="O168" t="str">
            <v>Establish Holroyd 330/132kV Substation - Contract</v>
          </cell>
          <cell r="P168" t="str">
            <v>330SS</v>
          </cell>
          <cell r="Q168" t="str">
            <v>Central</v>
          </cell>
          <cell r="R168">
            <v>18</v>
          </cell>
          <cell r="V168">
            <v>1.05</v>
          </cell>
          <cell r="W168">
            <v>13.685820895522387</v>
          </cell>
          <cell r="X168">
            <v>3.2641791044776118</v>
          </cell>
        </row>
        <row r="169">
          <cell r="A169">
            <v>105</v>
          </cell>
          <cell r="B169" t="str">
            <v>Holroyd Complex - Stage 2 330/132kV Substation</v>
          </cell>
          <cell r="C169">
            <v>1</v>
          </cell>
          <cell r="D169">
            <v>40148</v>
          </cell>
          <cell r="E169">
            <v>21</v>
          </cell>
          <cell r="F169">
            <v>2</v>
          </cell>
          <cell r="G169">
            <v>39428</v>
          </cell>
          <cell r="H169">
            <v>4</v>
          </cell>
          <cell r="I169" t="str">
            <v>TL -REF</v>
          </cell>
          <cell r="J169">
            <v>24</v>
          </cell>
          <cell r="L169" t="str">
            <v>6.5.14</v>
          </cell>
          <cell r="M169" t="str">
            <v>Poss</v>
          </cell>
          <cell r="N169" t="str">
            <v>Proposed</v>
          </cell>
          <cell r="O169" t="str">
            <v>Holroyd Stage 2 - Easement Services Crossing Contract</v>
          </cell>
          <cell r="P169" t="str">
            <v>TL REF</v>
          </cell>
          <cell r="Q169" t="str">
            <v>Central</v>
          </cell>
          <cell r="R169">
            <v>6</v>
          </cell>
          <cell r="V169">
            <v>0.50862068965517238</v>
          </cell>
          <cell r="W169">
            <v>4.4011354079058043</v>
          </cell>
          <cell r="X169">
            <v>1.090243902439024</v>
          </cell>
        </row>
        <row r="170">
          <cell r="A170">
            <v>106</v>
          </cell>
          <cell r="B170" t="str">
            <v>Holroyd Complex - Stage 3 Reinforce 330kV Capacity</v>
          </cell>
          <cell r="C170">
            <v>1</v>
          </cell>
          <cell r="D170">
            <v>40513</v>
          </cell>
          <cell r="E170">
            <v>21</v>
          </cell>
          <cell r="F170">
            <v>1</v>
          </cell>
          <cell r="G170">
            <v>38713</v>
          </cell>
          <cell r="H170">
            <v>1</v>
          </cell>
          <cell r="I170" t="str">
            <v>EHV TL -EIS</v>
          </cell>
          <cell r="J170">
            <v>60</v>
          </cell>
          <cell r="L170" t="str">
            <v>6.5.14</v>
          </cell>
          <cell r="M170" t="str">
            <v>Poss</v>
          </cell>
          <cell r="N170" t="str">
            <v>Proposed</v>
          </cell>
          <cell r="O170" t="str">
            <v>Holroyd - Stage 3 Line Works Contract</v>
          </cell>
          <cell r="P170" t="str">
            <v>TL EIS</v>
          </cell>
          <cell r="Q170" t="str">
            <v>Central</v>
          </cell>
          <cell r="R170">
            <v>20</v>
          </cell>
          <cell r="T170">
            <v>0.1866666666666667</v>
          </cell>
          <cell r="U170">
            <v>0.82666666666666688</v>
          </cell>
          <cell r="V170">
            <v>0.67440860215053788</v>
          </cell>
          <cell r="W170">
            <v>1.8580645161290319</v>
          </cell>
          <cell r="X170">
            <v>16.137954232147781</v>
          </cell>
          <cell r="Y170">
            <v>0.31623931623931634</v>
          </cell>
        </row>
        <row r="171">
          <cell r="A171">
            <v>107</v>
          </cell>
          <cell r="B171" t="str">
            <v>Holroyd Complex - Stage 3 Reinforce 330kV Capacity</v>
          </cell>
          <cell r="C171">
            <v>1</v>
          </cell>
          <cell r="D171">
            <v>40513</v>
          </cell>
          <cell r="E171">
            <v>21</v>
          </cell>
          <cell r="F171">
            <v>1</v>
          </cell>
          <cell r="G171">
            <v>39073</v>
          </cell>
          <cell r="H171">
            <v>3</v>
          </cell>
          <cell r="I171" t="str">
            <v>TL -EIS</v>
          </cell>
          <cell r="J171">
            <v>48</v>
          </cell>
          <cell r="L171" t="str">
            <v>6.5.14</v>
          </cell>
          <cell r="M171" t="str">
            <v>Poss</v>
          </cell>
          <cell r="N171" t="str">
            <v>Proposed</v>
          </cell>
          <cell r="O171" t="str">
            <v>Holroyd - Stage 3 132kV Cable Works Contract</v>
          </cell>
          <cell r="P171" t="str">
            <v>TL REF</v>
          </cell>
          <cell r="Q171" t="str">
            <v>Central</v>
          </cell>
          <cell r="R171">
            <v>8</v>
          </cell>
          <cell r="U171">
            <v>0.11487179487179489</v>
          </cell>
          <cell r="V171">
            <v>0.39179487179487188</v>
          </cell>
          <cell r="W171">
            <v>0.58133333333333326</v>
          </cell>
          <cell r="X171">
            <v>6.7554163701067624</v>
          </cell>
          <cell r="Y171">
            <v>0.15658362989323849</v>
          </cell>
        </row>
        <row r="172">
          <cell r="A172">
            <v>108</v>
          </cell>
          <cell r="B172" t="str">
            <v>Holroyd Complex - Stage 3 Reinforce 330kV Capacity</v>
          </cell>
          <cell r="C172">
            <v>1</v>
          </cell>
          <cell r="D172">
            <v>40513</v>
          </cell>
          <cell r="E172">
            <v>21</v>
          </cell>
          <cell r="F172">
            <v>3</v>
          </cell>
          <cell r="G172">
            <v>39793</v>
          </cell>
          <cell r="H172">
            <v>9</v>
          </cell>
          <cell r="I172" t="str">
            <v>330/132kV Aug</v>
          </cell>
          <cell r="J172">
            <v>24</v>
          </cell>
          <cell r="L172" t="str">
            <v>6.5.14</v>
          </cell>
          <cell r="M172" t="str">
            <v>Poss</v>
          </cell>
          <cell r="N172" t="str">
            <v>Proposed</v>
          </cell>
          <cell r="O172" t="str">
            <v>Holroyd - Stage 3 Substation Augmentation Contract</v>
          </cell>
          <cell r="P172" t="str">
            <v>330SS</v>
          </cell>
          <cell r="Q172" t="str">
            <v>Central</v>
          </cell>
          <cell r="R172">
            <v>8</v>
          </cell>
          <cell r="W172">
            <v>0.46666666666666679</v>
          </cell>
          <cell r="X172">
            <v>6.0825870646766171</v>
          </cell>
          <cell r="Y172">
            <v>1.4507462686567161</v>
          </cell>
        </row>
        <row r="173">
          <cell r="A173">
            <v>109</v>
          </cell>
          <cell r="B173" t="str">
            <v>Holroyd Complex - Stage 4 Aug Holroyd for 330kV Cable</v>
          </cell>
          <cell r="C173">
            <v>1</v>
          </cell>
          <cell r="D173">
            <v>40513</v>
          </cell>
          <cell r="E173">
            <v>21</v>
          </cell>
          <cell r="F173">
            <v>3</v>
          </cell>
          <cell r="G173">
            <v>39793</v>
          </cell>
          <cell r="H173">
            <v>9</v>
          </cell>
          <cell r="I173" t="str">
            <v>330/132kV Aug</v>
          </cell>
          <cell r="J173">
            <v>24</v>
          </cell>
          <cell r="L173" t="str">
            <v>6.5.14</v>
          </cell>
          <cell r="M173" t="str">
            <v>Poss</v>
          </cell>
          <cell r="N173" t="str">
            <v>Proposed</v>
          </cell>
          <cell r="O173" t="str">
            <v>Holroyd - Stage 4 Substation Augmentation Contract</v>
          </cell>
          <cell r="P173" t="str">
            <v>330SS</v>
          </cell>
          <cell r="Q173" t="str">
            <v>Central</v>
          </cell>
          <cell r="R173">
            <v>12</v>
          </cell>
          <cell r="W173">
            <v>0.7</v>
          </cell>
          <cell r="X173">
            <v>9.1238805970149262</v>
          </cell>
          <cell r="Y173">
            <v>2.1761194029850746</v>
          </cell>
        </row>
        <row r="174">
          <cell r="A174">
            <v>110</v>
          </cell>
          <cell r="B174" t="str">
            <v>Holroyd Complex - Stage 5 330kV Cable to Potts Hill</v>
          </cell>
          <cell r="C174">
            <v>1</v>
          </cell>
          <cell r="D174">
            <v>40513</v>
          </cell>
          <cell r="E174">
            <v>21</v>
          </cell>
          <cell r="F174">
            <v>1</v>
          </cell>
          <cell r="G174">
            <v>38713</v>
          </cell>
          <cell r="H174">
            <v>1</v>
          </cell>
          <cell r="I174" t="str">
            <v>EHV TL -EIS</v>
          </cell>
          <cell r="J174">
            <v>60</v>
          </cell>
          <cell r="L174" t="str">
            <v>6.5.14</v>
          </cell>
          <cell r="M174" t="str">
            <v>Poss</v>
          </cell>
          <cell r="N174" t="str">
            <v>Proposed</v>
          </cell>
          <cell r="O174" t="str">
            <v>Holroyd - Stage 5 First 330kV Cable Connection (17Km)</v>
          </cell>
          <cell r="P174" t="str">
            <v>HV Cable</v>
          </cell>
          <cell r="Q174" t="str">
            <v>Central</v>
          </cell>
          <cell r="R174">
            <v>100</v>
          </cell>
          <cell r="T174">
            <v>0.93333333333333346</v>
          </cell>
          <cell r="U174">
            <v>4.1333333333333337</v>
          </cell>
          <cell r="V174">
            <v>3.3720430107526882</v>
          </cell>
          <cell r="W174">
            <v>9.2903225806451619</v>
          </cell>
          <cell r="X174">
            <v>80.6897711607389</v>
          </cell>
          <cell r="Y174">
            <v>1.5811965811965818</v>
          </cell>
        </row>
        <row r="175">
          <cell r="A175">
            <v>111</v>
          </cell>
          <cell r="B175" t="str">
            <v>Kemps  - Sydney South: Kemps - Liverpool</v>
          </cell>
          <cell r="C175">
            <v>1</v>
          </cell>
          <cell r="D175">
            <v>40513</v>
          </cell>
          <cell r="E175">
            <v>22</v>
          </cell>
          <cell r="F175">
            <v>1</v>
          </cell>
          <cell r="G175">
            <v>38713</v>
          </cell>
          <cell r="H175">
            <v>1</v>
          </cell>
          <cell r="I175" t="str">
            <v>EHV TL -EIS</v>
          </cell>
          <cell r="J175">
            <v>60</v>
          </cell>
          <cell r="L175" t="str">
            <v>6.5.12</v>
          </cell>
          <cell r="M175" t="str">
            <v>Poss</v>
          </cell>
          <cell r="N175" t="str">
            <v>Proposed</v>
          </cell>
          <cell r="O175" t="str">
            <v>Kemps Creek to Liverpool Line - Contract</v>
          </cell>
          <cell r="P175" t="str">
            <v>TL EIS</v>
          </cell>
          <cell r="Q175" t="str">
            <v>Central</v>
          </cell>
          <cell r="R175">
            <v>12</v>
          </cell>
          <cell r="T175">
            <v>0.11200000000000003</v>
          </cell>
          <cell r="U175">
            <v>0.49600000000000016</v>
          </cell>
          <cell r="V175">
            <v>0.40464516129032274</v>
          </cell>
          <cell r="W175">
            <v>1.1148387096774193</v>
          </cell>
          <cell r="X175">
            <v>9.6827725392886688</v>
          </cell>
          <cell r="Y175">
            <v>0.18974358974358982</v>
          </cell>
        </row>
        <row r="176">
          <cell r="A176">
            <v>112</v>
          </cell>
          <cell r="B176" t="str">
            <v>Kemps  - Sydney South: Kemps - Liverpool</v>
          </cell>
          <cell r="C176">
            <v>1</v>
          </cell>
          <cell r="D176">
            <v>41244</v>
          </cell>
          <cell r="E176">
            <v>22</v>
          </cell>
          <cell r="F176">
            <v>1</v>
          </cell>
          <cell r="G176">
            <v>39444</v>
          </cell>
          <cell r="H176">
            <v>1</v>
          </cell>
          <cell r="I176" t="str">
            <v>EHV TL -EIS</v>
          </cell>
          <cell r="J176">
            <v>60</v>
          </cell>
          <cell r="L176" t="str">
            <v>6.5.12</v>
          </cell>
          <cell r="M176" t="str">
            <v>Poss</v>
          </cell>
          <cell r="N176" t="str">
            <v>Proposed</v>
          </cell>
          <cell r="O176" t="str">
            <v>Liverpool to Sydney South Line - Contract</v>
          </cell>
          <cell r="P176" t="str">
            <v>TL EIS</v>
          </cell>
          <cell r="Q176" t="str">
            <v>Central</v>
          </cell>
          <cell r="R176">
            <v>20</v>
          </cell>
          <cell r="V176">
            <v>0.1866666666666667</v>
          </cell>
          <cell r="W176">
            <v>0.82666666666666688</v>
          </cell>
          <cell r="X176">
            <v>0.67440860215053788</v>
          </cell>
          <cell r="Y176">
            <v>1.8580645161290319</v>
          </cell>
          <cell r="Z176">
            <v>16.137954232147781</v>
          </cell>
          <cell r="AA176">
            <v>0.31623931623931634</v>
          </cell>
        </row>
        <row r="177">
          <cell r="A177">
            <v>113</v>
          </cell>
          <cell r="B177" t="str">
            <v>Kemps  - Sydney South: Kemps - Liverpool</v>
          </cell>
          <cell r="C177">
            <v>1</v>
          </cell>
          <cell r="D177">
            <v>40513</v>
          </cell>
          <cell r="E177">
            <v>22</v>
          </cell>
          <cell r="F177">
            <v>3</v>
          </cell>
          <cell r="G177">
            <v>39793</v>
          </cell>
          <cell r="H177">
            <v>9</v>
          </cell>
          <cell r="I177" t="str">
            <v>330/132kV Aug</v>
          </cell>
          <cell r="J177">
            <v>24</v>
          </cell>
          <cell r="L177" t="str">
            <v>6.5.12</v>
          </cell>
          <cell r="M177" t="str">
            <v>Poss</v>
          </cell>
          <cell r="N177" t="str">
            <v>Proposed</v>
          </cell>
          <cell r="O177" t="str">
            <v>Liverpool Substation Augmentation - Contract</v>
          </cell>
          <cell r="P177" t="str">
            <v>330SS</v>
          </cell>
          <cell r="Q177" t="str">
            <v>Central</v>
          </cell>
          <cell r="R177">
            <v>5</v>
          </cell>
          <cell r="W177">
            <v>0.29166666666666674</v>
          </cell>
          <cell r="X177">
            <v>3.801616915422886</v>
          </cell>
          <cell r="Y177">
            <v>0.90671641791044766</v>
          </cell>
        </row>
        <row r="178">
          <cell r="A178">
            <v>114</v>
          </cell>
          <cell r="B178" t="str">
            <v>Kemps  - Sydney South: Kemps - Liverpool</v>
          </cell>
          <cell r="C178">
            <v>1</v>
          </cell>
          <cell r="D178">
            <v>40513</v>
          </cell>
          <cell r="E178">
            <v>22</v>
          </cell>
          <cell r="F178">
            <v>3</v>
          </cell>
          <cell r="G178">
            <v>39793</v>
          </cell>
          <cell r="H178">
            <v>9</v>
          </cell>
          <cell r="I178" t="str">
            <v>330/132kV Aug</v>
          </cell>
          <cell r="J178">
            <v>24</v>
          </cell>
          <cell r="L178" t="str">
            <v>6.5.12</v>
          </cell>
          <cell r="M178" t="str">
            <v>Poss</v>
          </cell>
          <cell r="N178" t="str">
            <v>Proposed</v>
          </cell>
          <cell r="O178" t="str">
            <v>Kemps Creek Substation Augmentation - Contract</v>
          </cell>
          <cell r="P178" t="str">
            <v>330SS</v>
          </cell>
          <cell r="Q178" t="str">
            <v>Central</v>
          </cell>
          <cell r="R178">
            <v>2</v>
          </cell>
          <cell r="W178">
            <v>0.1166666666666667</v>
          </cell>
          <cell r="X178">
            <v>1.5206467661691543</v>
          </cell>
          <cell r="Y178">
            <v>0.36268656716417902</v>
          </cell>
        </row>
        <row r="179">
          <cell r="A179">
            <v>115</v>
          </cell>
          <cell r="B179" t="str">
            <v>Kemps  - Sydney South: Kemps - Liverpool</v>
          </cell>
          <cell r="C179">
            <v>1</v>
          </cell>
          <cell r="D179">
            <v>41244</v>
          </cell>
          <cell r="E179">
            <v>22</v>
          </cell>
          <cell r="F179">
            <v>3</v>
          </cell>
          <cell r="G179">
            <v>40524</v>
          </cell>
          <cell r="H179">
            <v>9</v>
          </cell>
          <cell r="I179" t="str">
            <v>330/132kV Aug</v>
          </cell>
          <cell r="J179">
            <v>24</v>
          </cell>
          <cell r="L179" t="str">
            <v>6.5.12</v>
          </cell>
          <cell r="M179" t="str">
            <v>Poss</v>
          </cell>
          <cell r="N179" t="str">
            <v>Proposed</v>
          </cell>
          <cell r="O179" t="str">
            <v>Sydney South Augmentations - Contract</v>
          </cell>
          <cell r="P179" t="str">
            <v>330SS</v>
          </cell>
          <cell r="Q179" t="str">
            <v>Central</v>
          </cell>
          <cell r="R179">
            <v>6</v>
          </cell>
          <cell r="Y179">
            <v>0.35</v>
          </cell>
          <cell r="Z179">
            <v>4.5619402985074631</v>
          </cell>
          <cell r="AA179">
            <v>1.0880597014925373</v>
          </cell>
        </row>
        <row r="180">
          <cell r="A180">
            <v>116</v>
          </cell>
          <cell r="B180" t="str">
            <v>Kemps - Sydney South: Kemps Ck 500 kV Txs</v>
          </cell>
          <cell r="C180">
            <v>1</v>
          </cell>
          <cell r="D180">
            <v>40513</v>
          </cell>
          <cell r="E180">
            <v>23</v>
          </cell>
          <cell r="F180">
            <v>3</v>
          </cell>
          <cell r="G180">
            <v>39673</v>
          </cell>
          <cell r="H180">
            <v>8</v>
          </cell>
          <cell r="I180" t="str">
            <v>500/330kV Aug</v>
          </cell>
          <cell r="J180">
            <v>28</v>
          </cell>
          <cell r="L180" t="str">
            <v>6.5.12</v>
          </cell>
          <cell r="M180" t="str">
            <v>Poss</v>
          </cell>
          <cell r="N180" t="str">
            <v>Planning PT</v>
          </cell>
          <cell r="O180" t="str">
            <v>Kemps Crk 500/330kV Tx  Contract</v>
          </cell>
          <cell r="P180" t="str">
            <v>500SS</v>
          </cell>
          <cell r="Q180" t="str">
            <v>Central</v>
          </cell>
          <cell r="R180">
            <v>28</v>
          </cell>
          <cell r="W180">
            <v>2.2000000000000002</v>
          </cell>
          <cell r="X180">
            <v>21.609459459459455</v>
          </cell>
          <cell r="Y180">
            <v>4.1905405405405398</v>
          </cell>
        </row>
        <row r="181">
          <cell r="A181">
            <v>117</v>
          </cell>
          <cell r="B181" t="str">
            <v>Kempsey - Pt Macquarie 330kV TL</v>
          </cell>
          <cell r="C181">
            <v>1</v>
          </cell>
          <cell r="D181">
            <v>40148</v>
          </cell>
          <cell r="E181">
            <v>24</v>
          </cell>
          <cell r="F181">
            <v>1</v>
          </cell>
          <cell r="G181">
            <v>38348</v>
          </cell>
          <cell r="H181">
            <v>1</v>
          </cell>
          <cell r="I181" t="str">
            <v>EHV TL -EIS</v>
          </cell>
          <cell r="J181">
            <v>60</v>
          </cell>
          <cell r="L181" t="str">
            <v>6.4.1</v>
          </cell>
          <cell r="M181" t="str">
            <v>Likely</v>
          </cell>
          <cell r="N181" t="str">
            <v>Proposed</v>
          </cell>
          <cell r="O181" t="str">
            <v>Kempsey - Pt Macquarie 330kV TL - Contract</v>
          </cell>
          <cell r="P181" t="str">
            <v>TL EIS</v>
          </cell>
          <cell r="Q181" t="str">
            <v>Northern</v>
          </cell>
          <cell r="R181">
            <v>45</v>
          </cell>
          <cell r="S181">
            <v>0.42</v>
          </cell>
          <cell r="T181">
            <v>1.86</v>
          </cell>
          <cell r="U181">
            <v>1.5174193548387103</v>
          </cell>
          <cell r="V181">
            <v>4.1806451612903226</v>
          </cell>
          <cell r="W181">
            <v>36.310397022332509</v>
          </cell>
          <cell r="X181">
            <v>0.71153846153846179</v>
          </cell>
        </row>
        <row r="182">
          <cell r="A182">
            <v>118</v>
          </cell>
          <cell r="B182" t="str">
            <v>Kempsey - Pt Macquarie 330kV TL</v>
          </cell>
          <cell r="C182">
            <v>1</v>
          </cell>
          <cell r="D182">
            <v>39417</v>
          </cell>
          <cell r="E182">
            <v>24</v>
          </cell>
          <cell r="F182">
            <v>3</v>
          </cell>
          <cell r="G182">
            <v>38697</v>
          </cell>
          <cell r="H182">
            <v>10</v>
          </cell>
          <cell r="I182" t="str">
            <v>132kV Aug</v>
          </cell>
          <cell r="J182">
            <v>24</v>
          </cell>
          <cell r="L182" t="str">
            <v>6.4.1</v>
          </cell>
          <cell r="M182" t="str">
            <v>Likely</v>
          </cell>
          <cell r="N182" t="str">
            <v>Proposed</v>
          </cell>
          <cell r="O182" t="str">
            <v>Nambucca 132kV line switchbay - contract</v>
          </cell>
          <cell r="P182" t="str">
            <v>132SS</v>
          </cell>
          <cell r="Q182" t="str">
            <v>Northern</v>
          </cell>
          <cell r="R182">
            <v>0.5</v>
          </cell>
          <cell r="T182">
            <v>2.9166666666666674E-2</v>
          </cell>
          <cell r="U182">
            <v>0.38016169154228857</v>
          </cell>
          <cell r="V182">
            <v>9.0671641791044755E-2</v>
          </cell>
        </row>
        <row r="183">
          <cell r="A183">
            <v>119</v>
          </cell>
          <cell r="B183" t="str">
            <v>Kempsey - Pt Macquarie 330kV TL</v>
          </cell>
          <cell r="C183">
            <v>1</v>
          </cell>
          <cell r="D183">
            <v>39417</v>
          </cell>
          <cell r="E183">
            <v>24</v>
          </cell>
          <cell r="F183">
            <v>2</v>
          </cell>
          <cell r="G183">
            <v>38697</v>
          </cell>
          <cell r="H183">
            <v>4</v>
          </cell>
          <cell r="I183" t="str">
            <v>TL -REF</v>
          </cell>
          <cell r="J183">
            <v>24</v>
          </cell>
          <cell r="L183" t="str">
            <v>6.4.1</v>
          </cell>
          <cell r="M183" t="str">
            <v>Likely</v>
          </cell>
          <cell r="N183" t="str">
            <v>Proposed</v>
          </cell>
          <cell r="O183" t="str">
            <v>Kempsey 132kV Outlets Rearrangements - Contract</v>
          </cell>
          <cell r="P183" t="str">
            <v>TL REF</v>
          </cell>
          <cell r="Q183" t="str">
            <v>Northern</v>
          </cell>
          <cell r="R183">
            <v>1</v>
          </cell>
          <cell r="T183">
            <v>8.4770114942528757E-2</v>
          </cell>
          <cell r="U183">
            <v>0.73352256798430082</v>
          </cell>
          <cell r="V183">
            <v>0.18170731707317073</v>
          </cell>
        </row>
        <row r="184">
          <cell r="A184">
            <v>120</v>
          </cell>
          <cell r="B184" t="str">
            <v>Kempsey - Pt Macquarie 330kV TL</v>
          </cell>
          <cell r="C184">
            <v>1</v>
          </cell>
          <cell r="D184">
            <v>40148</v>
          </cell>
          <cell r="E184">
            <v>24</v>
          </cell>
          <cell r="F184">
            <v>1</v>
          </cell>
          <cell r="G184">
            <v>38708</v>
          </cell>
          <cell r="H184">
            <v>3</v>
          </cell>
          <cell r="I184" t="str">
            <v>TL -EIS</v>
          </cell>
          <cell r="J184">
            <v>48</v>
          </cell>
          <cell r="L184" t="str">
            <v>6.4.1</v>
          </cell>
          <cell r="M184" t="str">
            <v>Likely</v>
          </cell>
          <cell r="N184" t="str">
            <v>Proposed</v>
          </cell>
          <cell r="O184" t="str">
            <v>Port Macquarie 330kV to Port Macquarie 132kV Line (5km DCSP) Contract</v>
          </cell>
          <cell r="P184" t="str">
            <v>TL EIS</v>
          </cell>
          <cell r="Q184" t="str">
            <v>Northern</v>
          </cell>
          <cell r="R184">
            <v>8</v>
          </cell>
          <cell r="T184">
            <v>0.11487179487179489</v>
          </cell>
          <cell r="U184">
            <v>0.39179487179487188</v>
          </cell>
          <cell r="V184">
            <v>0.58133333333333326</v>
          </cell>
          <cell r="W184">
            <v>6.7554163701067624</v>
          </cell>
          <cell r="X184">
            <v>0.15658362989323849</v>
          </cell>
        </row>
        <row r="185">
          <cell r="A185">
            <v>121</v>
          </cell>
          <cell r="B185" t="str">
            <v>Kempsey - Pt Macquarie 330kV TL</v>
          </cell>
          <cell r="C185">
            <v>1</v>
          </cell>
          <cell r="D185">
            <v>40148</v>
          </cell>
          <cell r="E185">
            <v>24</v>
          </cell>
          <cell r="F185">
            <v>3</v>
          </cell>
          <cell r="G185">
            <v>39428</v>
          </cell>
          <cell r="H185">
            <v>10</v>
          </cell>
          <cell r="I185" t="str">
            <v>132kV Aug</v>
          </cell>
          <cell r="J185">
            <v>24</v>
          </cell>
          <cell r="L185" t="str">
            <v>6.4.1</v>
          </cell>
          <cell r="M185" t="str">
            <v>Likely</v>
          </cell>
          <cell r="N185" t="str">
            <v>Proposed</v>
          </cell>
          <cell r="O185" t="str">
            <v>Port Macquarie 132kV- New 132kV Line bay - Contract</v>
          </cell>
          <cell r="P185" t="str">
            <v>132SS</v>
          </cell>
          <cell r="Q185" t="str">
            <v>Northern</v>
          </cell>
          <cell r="R185">
            <v>1</v>
          </cell>
          <cell r="V185">
            <v>5.8333333333333348E-2</v>
          </cell>
          <cell r="W185">
            <v>0.76032338308457714</v>
          </cell>
          <cell r="X185">
            <v>0.18134328358208951</v>
          </cell>
        </row>
        <row r="186">
          <cell r="A186">
            <v>122</v>
          </cell>
          <cell r="B186" t="str">
            <v>Mid North Coast: Armidale - Kempsey 132 kV line</v>
          </cell>
          <cell r="C186">
            <v>1</v>
          </cell>
          <cell r="D186">
            <v>40878</v>
          </cell>
          <cell r="E186">
            <v>32</v>
          </cell>
          <cell r="F186">
            <v>1</v>
          </cell>
          <cell r="G186">
            <v>39078</v>
          </cell>
          <cell r="H186">
            <v>1</v>
          </cell>
          <cell r="I186" t="str">
            <v>EHV TL -EIS</v>
          </cell>
          <cell r="J186">
            <v>60</v>
          </cell>
          <cell r="L186" t="str">
            <v>6.5.3</v>
          </cell>
          <cell r="M186" t="str">
            <v>Poss</v>
          </cell>
          <cell r="N186" t="str">
            <v>Proposed</v>
          </cell>
          <cell r="O186" t="str">
            <v>Armidale - Kempsey TL Rebuild at 330kV (139Km) Contract</v>
          </cell>
          <cell r="P186" t="str">
            <v>TL EIS</v>
          </cell>
          <cell r="Q186" t="str">
            <v>Northern</v>
          </cell>
          <cell r="R186">
            <v>70</v>
          </cell>
          <cell r="U186">
            <v>0.65333333333333354</v>
          </cell>
          <cell r="V186">
            <v>2.8933333333333335</v>
          </cell>
          <cell r="W186">
            <v>2.3604301075268825</v>
          </cell>
          <cell r="X186">
            <v>6.5032258064516117</v>
          </cell>
          <cell r="Y186">
            <v>56.482839812517241</v>
          </cell>
          <cell r="Z186">
            <v>1.1068376068376073</v>
          </cell>
        </row>
        <row r="187">
          <cell r="A187">
            <v>123</v>
          </cell>
          <cell r="B187" t="str">
            <v>Mid North Coast: Coffs - Kempsey 132 kV line</v>
          </cell>
          <cell r="C187">
            <v>1</v>
          </cell>
          <cell r="D187">
            <v>39417</v>
          </cell>
          <cell r="E187">
            <v>33</v>
          </cell>
          <cell r="F187">
            <v>3</v>
          </cell>
          <cell r="G187">
            <v>38517</v>
          </cell>
          <cell r="H187">
            <v>7</v>
          </cell>
          <cell r="I187" t="str">
            <v>132kV Greenfield</v>
          </cell>
          <cell r="J187">
            <v>30</v>
          </cell>
          <cell r="L187" t="str">
            <v>6.5.3</v>
          </cell>
          <cell r="M187" t="str">
            <v>Poss</v>
          </cell>
          <cell r="N187" t="str">
            <v>Proposed</v>
          </cell>
          <cell r="O187" t="str">
            <v>Sawtell 132/66kV SS  - Contract</v>
          </cell>
          <cell r="P187" t="str">
            <v>132SS</v>
          </cell>
          <cell r="Q187" t="str">
            <v>Northern</v>
          </cell>
          <cell r="R187">
            <v>8</v>
          </cell>
          <cell r="S187">
            <v>1.4285714285714287E-2</v>
          </cell>
          <cell r="T187">
            <v>0.68571428571428605</v>
          </cell>
          <cell r="U187">
            <v>6.2349253731343293</v>
          </cell>
          <cell r="V187">
            <v>1.0650746268656719</v>
          </cell>
        </row>
        <row r="188">
          <cell r="A188">
            <v>124</v>
          </cell>
          <cell r="B188" t="str">
            <v>Mid North Coast: Coffs - Kempsey 132 kV line</v>
          </cell>
          <cell r="C188">
            <v>1</v>
          </cell>
          <cell r="D188">
            <v>39417</v>
          </cell>
          <cell r="E188">
            <v>33</v>
          </cell>
          <cell r="F188">
            <v>3</v>
          </cell>
          <cell r="G188">
            <v>38517</v>
          </cell>
          <cell r="H188">
            <v>7</v>
          </cell>
          <cell r="I188" t="str">
            <v>132kV Greenfield</v>
          </cell>
          <cell r="J188">
            <v>30</v>
          </cell>
          <cell r="L188" t="str">
            <v>6.5.3</v>
          </cell>
          <cell r="M188" t="str">
            <v>Poss</v>
          </cell>
          <cell r="N188" t="str">
            <v>Proposed</v>
          </cell>
          <cell r="O188" t="str">
            <v>Raleigh 132/66kV SS  - Contract</v>
          </cell>
          <cell r="P188" t="str">
            <v>132SS</v>
          </cell>
          <cell r="Q188" t="str">
            <v>Northern</v>
          </cell>
          <cell r="R188">
            <v>8</v>
          </cell>
          <cell r="S188">
            <v>1.4285714285714287E-2</v>
          </cell>
          <cell r="T188">
            <v>0.68571428571428605</v>
          </cell>
          <cell r="U188">
            <v>6.2349253731343293</v>
          </cell>
          <cell r="V188">
            <v>1.0650746268656719</v>
          </cell>
        </row>
        <row r="189">
          <cell r="A189">
            <v>125</v>
          </cell>
          <cell r="B189" t="str">
            <v>Mid North Coast: Coffs - Kempsey 132 kV line</v>
          </cell>
          <cell r="C189">
            <v>1</v>
          </cell>
          <cell r="D189">
            <v>39417</v>
          </cell>
          <cell r="E189">
            <v>33</v>
          </cell>
          <cell r="F189">
            <v>3</v>
          </cell>
          <cell r="G189">
            <v>38517</v>
          </cell>
          <cell r="H189">
            <v>7</v>
          </cell>
          <cell r="I189" t="str">
            <v>132kV Greenfield</v>
          </cell>
          <cell r="J189">
            <v>30</v>
          </cell>
          <cell r="L189" t="str">
            <v>6.5.3</v>
          </cell>
          <cell r="M189" t="str">
            <v>Poss</v>
          </cell>
          <cell r="N189" t="str">
            <v>Proposed</v>
          </cell>
          <cell r="O189" t="str">
            <v>Macksville 132/66kV SS  - Contract</v>
          </cell>
          <cell r="P189" t="str">
            <v>132SS</v>
          </cell>
          <cell r="Q189" t="str">
            <v>Northern</v>
          </cell>
          <cell r="R189">
            <v>8</v>
          </cell>
          <cell r="S189">
            <v>1.4285714285714287E-2</v>
          </cell>
          <cell r="T189">
            <v>0.68571428571428605</v>
          </cell>
          <cell r="U189">
            <v>6.2349253731343293</v>
          </cell>
          <cell r="V189">
            <v>1.0650746268656719</v>
          </cell>
        </row>
        <row r="190">
          <cell r="A190">
            <v>126</v>
          </cell>
          <cell r="B190" t="str">
            <v>Mid North Coast: Coffs - Kempsey 132 kV line</v>
          </cell>
          <cell r="C190">
            <v>1</v>
          </cell>
          <cell r="D190">
            <v>39417</v>
          </cell>
          <cell r="E190">
            <v>33</v>
          </cell>
          <cell r="F190">
            <v>3</v>
          </cell>
          <cell r="G190">
            <v>38697</v>
          </cell>
          <cell r="H190">
            <v>10</v>
          </cell>
          <cell r="I190" t="str">
            <v>132kV Aug</v>
          </cell>
          <cell r="J190">
            <v>24</v>
          </cell>
          <cell r="L190" t="str">
            <v>6.5.3</v>
          </cell>
          <cell r="M190" t="str">
            <v>Poss</v>
          </cell>
          <cell r="N190" t="str">
            <v>Proposed</v>
          </cell>
          <cell r="O190" t="str">
            <v>Coffs Harbour 132kV Augmentation - Contract</v>
          </cell>
          <cell r="P190" t="str">
            <v>132SS</v>
          </cell>
          <cell r="Q190" t="str">
            <v>Northern</v>
          </cell>
          <cell r="R190">
            <v>0.5</v>
          </cell>
          <cell r="T190">
            <v>2.9166666666666674E-2</v>
          </cell>
          <cell r="U190">
            <v>0.38016169154228857</v>
          </cell>
          <cell r="V190">
            <v>9.0671641791044755E-2</v>
          </cell>
        </row>
        <row r="191">
          <cell r="A191">
            <v>127</v>
          </cell>
          <cell r="B191" t="str">
            <v>Mid North Coast: Coffs - Kempsey 132 kV line</v>
          </cell>
          <cell r="C191">
            <v>1</v>
          </cell>
          <cell r="D191">
            <v>39417</v>
          </cell>
          <cell r="E191">
            <v>33</v>
          </cell>
          <cell r="F191">
            <v>3</v>
          </cell>
          <cell r="G191">
            <v>38697</v>
          </cell>
          <cell r="H191">
            <v>10</v>
          </cell>
          <cell r="I191" t="str">
            <v>132kV Aug</v>
          </cell>
          <cell r="J191">
            <v>24</v>
          </cell>
          <cell r="L191" t="str">
            <v>6.5.3</v>
          </cell>
          <cell r="M191" t="str">
            <v>Poss</v>
          </cell>
          <cell r="N191" t="str">
            <v>Proposed</v>
          </cell>
          <cell r="O191" t="str">
            <v>Nambucca 2nd 132kV/66kV Tx &amp; line swbays- Contract</v>
          </cell>
          <cell r="P191" t="str">
            <v>132TX</v>
          </cell>
          <cell r="Q191" t="str">
            <v>Northern</v>
          </cell>
          <cell r="R191">
            <v>5</v>
          </cell>
          <cell r="T191">
            <v>0.29166666666666674</v>
          </cell>
          <cell r="U191">
            <v>3.801616915422886</v>
          </cell>
          <cell r="V191">
            <v>0.90671641791044766</v>
          </cell>
        </row>
        <row r="192">
          <cell r="A192">
            <v>128</v>
          </cell>
          <cell r="B192" t="str">
            <v>Mid North Coast: Port Macquarie 330 kV SS</v>
          </cell>
          <cell r="C192">
            <v>1</v>
          </cell>
          <cell r="D192">
            <v>40878</v>
          </cell>
          <cell r="E192">
            <v>34</v>
          </cell>
          <cell r="F192">
            <v>3</v>
          </cell>
          <cell r="G192">
            <v>39798</v>
          </cell>
          <cell r="H192">
            <v>6</v>
          </cell>
          <cell r="I192" t="str">
            <v>330/132kV Greenfield</v>
          </cell>
          <cell r="J192">
            <v>36</v>
          </cell>
          <cell r="L192" t="str">
            <v>6.5.3</v>
          </cell>
          <cell r="M192" t="str">
            <v>Poss</v>
          </cell>
          <cell r="N192" t="str">
            <v>Proposed</v>
          </cell>
          <cell r="O192" t="str">
            <v>Port Macquarie 330/132kV SS - Contract</v>
          </cell>
          <cell r="P192" t="str">
            <v>330SS</v>
          </cell>
          <cell r="Q192" t="str">
            <v>Northern</v>
          </cell>
          <cell r="R192">
            <v>18</v>
          </cell>
          <cell r="W192">
            <v>0.56000000000000005</v>
          </cell>
          <cell r="X192">
            <v>1.6356521739130443</v>
          </cell>
          <cell r="Y192">
            <v>13.733004542504867</v>
          </cell>
          <cell r="Z192">
            <v>2.07134328358209</v>
          </cell>
        </row>
        <row r="193">
          <cell r="A193">
            <v>129</v>
          </cell>
          <cell r="B193" t="str">
            <v>QNI Upgrade proposal</v>
          </cell>
          <cell r="C193">
            <v>1</v>
          </cell>
          <cell r="D193">
            <v>40148</v>
          </cell>
          <cell r="E193">
            <v>45</v>
          </cell>
          <cell r="F193">
            <v>3</v>
          </cell>
          <cell r="G193">
            <v>39068</v>
          </cell>
          <cell r="H193">
            <v>6</v>
          </cell>
          <cell r="I193" t="str">
            <v>330/132kV Greenfield</v>
          </cell>
          <cell r="J193">
            <v>36</v>
          </cell>
          <cell r="L193" t="str">
            <v>6.5.1</v>
          </cell>
          <cell r="M193" t="str">
            <v>Poss</v>
          </cell>
          <cell r="N193" t="str">
            <v>Planning</v>
          </cell>
          <cell r="O193" t="str">
            <v>Series Compensation on QNI - Contract</v>
          </cell>
          <cell r="P193" t="str">
            <v>SVC</v>
          </cell>
          <cell r="Q193" t="str">
            <v>Northern</v>
          </cell>
          <cell r="R193">
            <v>50</v>
          </cell>
          <cell r="U193">
            <v>1.5555555555555558</v>
          </cell>
          <cell r="V193">
            <v>4.5434782608695654</v>
          </cell>
          <cell r="W193">
            <v>38.147234840291297</v>
          </cell>
          <cell r="X193">
            <v>5.753731343283583</v>
          </cell>
        </row>
        <row r="194">
          <cell r="A194">
            <v>130</v>
          </cell>
          <cell r="B194" t="str">
            <v>QNI Upgrade proposal</v>
          </cell>
          <cell r="C194">
            <v>1</v>
          </cell>
          <cell r="D194">
            <v>40878</v>
          </cell>
          <cell r="E194">
            <v>45</v>
          </cell>
          <cell r="F194">
            <v>1</v>
          </cell>
          <cell r="G194">
            <v>39078</v>
          </cell>
          <cell r="H194">
            <v>1</v>
          </cell>
          <cell r="I194" t="str">
            <v>EHV TL -EIS</v>
          </cell>
          <cell r="J194">
            <v>60</v>
          </cell>
          <cell r="L194" t="str">
            <v>6.5.1</v>
          </cell>
          <cell r="M194" t="str">
            <v>Poss</v>
          </cell>
          <cell r="N194" t="str">
            <v>Planning</v>
          </cell>
          <cell r="O194" t="str">
            <v>Replace Tamworth-Armidale 330kV Line - Contract</v>
          </cell>
          <cell r="P194" t="str">
            <v>TL EIS</v>
          </cell>
          <cell r="Q194" t="str">
            <v>Northern</v>
          </cell>
          <cell r="R194">
            <v>75</v>
          </cell>
          <cell r="U194">
            <v>0.7</v>
          </cell>
          <cell r="V194">
            <v>3.1</v>
          </cell>
          <cell r="W194">
            <v>2.5290322580645177</v>
          </cell>
          <cell r="X194">
            <v>6.967741935483871</v>
          </cell>
          <cell r="Y194">
            <v>60.517328370554182</v>
          </cell>
          <cell r="Z194">
            <v>1.1858974358974363</v>
          </cell>
        </row>
        <row r="195">
          <cell r="A195">
            <v>131</v>
          </cell>
          <cell r="B195" t="str">
            <v>QNI Upgrade proposal</v>
          </cell>
          <cell r="C195">
            <v>1</v>
          </cell>
          <cell r="D195">
            <v>40148</v>
          </cell>
          <cell r="E195">
            <v>45</v>
          </cell>
          <cell r="F195">
            <v>3</v>
          </cell>
          <cell r="G195">
            <v>39428</v>
          </cell>
          <cell r="H195">
            <v>10</v>
          </cell>
          <cell r="I195" t="str">
            <v>132kV Aug</v>
          </cell>
          <cell r="J195">
            <v>24</v>
          </cell>
          <cell r="L195" t="str">
            <v>6.5.1</v>
          </cell>
          <cell r="M195" t="str">
            <v>Poss</v>
          </cell>
          <cell r="N195" t="str">
            <v>Planning</v>
          </cell>
          <cell r="O195" t="str">
            <v>Phase Shifting Transformer - Armidale-Kempsey - Contract</v>
          </cell>
          <cell r="P195" t="str">
            <v>132TX</v>
          </cell>
          <cell r="Q195" t="str">
            <v>Northern</v>
          </cell>
          <cell r="R195">
            <v>18</v>
          </cell>
          <cell r="V195">
            <v>1.05</v>
          </cell>
          <cell r="W195">
            <v>13.685820895522387</v>
          </cell>
          <cell r="X195">
            <v>3.2641791044776118</v>
          </cell>
        </row>
        <row r="196">
          <cell r="A196">
            <v>132</v>
          </cell>
          <cell r="B196" t="str">
            <v>QNI Upgrade proposal</v>
          </cell>
          <cell r="C196">
            <v>1</v>
          </cell>
          <cell r="D196">
            <v>40148</v>
          </cell>
          <cell r="E196">
            <v>45</v>
          </cell>
          <cell r="F196">
            <v>3</v>
          </cell>
          <cell r="G196">
            <v>39428</v>
          </cell>
          <cell r="H196">
            <v>9</v>
          </cell>
          <cell r="I196" t="str">
            <v>330/132kV Aug</v>
          </cell>
          <cell r="J196">
            <v>24</v>
          </cell>
          <cell r="L196" t="str">
            <v>6.5.1</v>
          </cell>
          <cell r="M196" t="str">
            <v>Poss</v>
          </cell>
          <cell r="N196" t="str">
            <v>Planning</v>
          </cell>
          <cell r="O196" t="str">
            <v>SVC Control Enhancements - Contract</v>
          </cell>
          <cell r="P196" t="str">
            <v>SVC</v>
          </cell>
          <cell r="Q196" t="str">
            <v>Northern</v>
          </cell>
          <cell r="R196">
            <v>2</v>
          </cell>
          <cell r="V196">
            <v>0.1166666666666667</v>
          </cell>
          <cell r="W196">
            <v>1.5206467661691543</v>
          </cell>
          <cell r="X196">
            <v>0.36268656716417902</v>
          </cell>
        </row>
        <row r="197">
          <cell r="A197">
            <v>133</v>
          </cell>
          <cell r="B197" t="str">
            <v>QNI Upgrade proposal</v>
          </cell>
          <cell r="C197">
            <v>1</v>
          </cell>
          <cell r="D197">
            <v>40148</v>
          </cell>
          <cell r="E197">
            <v>45</v>
          </cell>
          <cell r="F197">
            <v>3</v>
          </cell>
          <cell r="G197">
            <v>39428</v>
          </cell>
          <cell r="H197">
            <v>9</v>
          </cell>
          <cell r="I197" t="str">
            <v>330/132kV Aug</v>
          </cell>
          <cell r="J197">
            <v>24</v>
          </cell>
          <cell r="L197" t="str">
            <v>6.5.1</v>
          </cell>
          <cell r="M197" t="str">
            <v>Poss</v>
          </cell>
          <cell r="N197" t="str">
            <v>Planning</v>
          </cell>
          <cell r="O197" t="str">
            <v>Tamworth 330kV SS Augmentations - Contract</v>
          </cell>
          <cell r="P197" t="str">
            <v>330SS</v>
          </cell>
          <cell r="Q197" t="str">
            <v>Northern</v>
          </cell>
          <cell r="R197">
            <v>2</v>
          </cell>
          <cell r="V197">
            <v>0.1166666666666667</v>
          </cell>
          <cell r="W197">
            <v>1.5206467661691543</v>
          </cell>
          <cell r="X197">
            <v>0.36268656716417902</v>
          </cell>
        </row>
        <row r="198">
          <cell r="A198">
            <v>134</v>
          </cell>
          <cell r="B198" t="str">
            <v>QNI Upgrade proposal</v>
          </cell>
          <cell r="C198">
            <v>1</v>
          </cell>
          <cell r="D198">
            <v>40148</v>
          </cell>
          <cell r="E198">
            <v>45</v>
          </cell>
          <cell r="F198">
            <v>3</v>
          </cell>
          <cell r="G198">
            <v>39428</v>
          </cell>
          <cell r="H198">
            <v>9</v>
          </cell>
          <cell r="I198" t="str">
            <v>330/132kV Aug</v>
          </cell>
          <cell r="J198">
            <v>24</v>
          </cell>
          <cell r="L198" t="str">
            <v>6.5.1</v>
          </cell>
          <cell r="M198" t="str">
            <v>Poss</v>
          </cell>
          <cell r="N198" t="str">
            <v>Planning</v>
          </cell>
          <cell r="O198" t="str">
            <v>Armidale 330kV SS Augmentations - Contract</v>
          </cell>
          <cell r="P198" t="str">
            <v>330SS</v>
          </cell>
          <cell r="Q198" t="str">
            <v>Northern</v>
          </cell>
          <cell r="R198">
            <v>4</v>
          </cell>
          <cell r="V198">
            <v>0.23333333333333339</v>
          </cell>
          <cell r="W198">
            <v>3.0412935323383086</v>
          </cell>
          <cell r="X198">
            <v>0.72537313432835804</v>
          </cell>
        </row>
        <row r="199">
          <cell r="A199">
            <v>135</v>
          </cell>
          <cell r="B199" t="str">
            <v>ACT and Surrounding Areas</v>
          </cell>
          <cell r="C199">
            <v>1</v>
          </cell>
          <cell r="D199">
            <v>40878</v>
          </cell>
          <cell r="E199">
            <v>1</v>
          </cell>
          <cell r="F199">
            <v>1</v>
          </cell>
          <cell r="G199">
            <v>39078</v>
          </cell>
          <cell r="H199">
            <v>1</v>
          </cell>
          <cell r="I199" t="str">
            <v>EHV TL -EIS</v>
          </cell>
          <cell r="J199">
            <v>60</v>
          </cell>
          <cell r="L199" t="str">
            <v>6.5.24</v>
          </cell>
          <cell r="M199" t="str">
            <v>Poss</v>
          </cell>
          <cell r="N199" t="str">
            <v>Future</v>
          </cell>
          <cell r="O199" t="str">
            <v>Construct Bungendore to Royalla 330kV line - contract</v>
          </cell>
          <cell r="P199" t="str">
            <v>TL EIS</v>
          </cell>
          <cell r="Q199" t="str">
            <v>Southern</v>
          </cell>
          <cell r="R199">
            <v>45</v>
          </cell>
          <cell r="U199">
            <v>0.42</v>
          </cell>
          <cell r="V199">
            <v>1.86</v>
          </cell>
          <cell r="W199">
            <v>1.5174193548387103</v>
          </cell>
          <cell r="X199">
            <v>4.1806451612903226</v>
          </cell>
          <cell r="Y199">
            <v>36.310397022332509</v>
          </cell>
          <cell r="Z199">
            <v>0.71153846153846179</v>
          </cell>
        </row>
        <row r="200">
          <cell r="A200">
            <v>136</v>
          </cell>
          <cell r="B200" t="str">
            <v>ACT and Surrounding Areas</v>
          </cell>
          <cell r="C200">
            <v>1</v>
          </cell>
          <cell r="D200">
            <v>40513</v>
          </cell>
          <cell r="E200">
            <v>1</v>
          </cell>
          <cell r="F200">
            <v>3</v>
          </cell>
          <cell r="G200">
            <v>39613</v>
          </cell>
          <cell r="H200">
            <v>7</v>
          </cell>
          <cell r="I200" t="str">
            <v>132kV Greenfield</v>
          </cell>
          <cell r="J200">
            <v>30</v>
          </cell>
          <cell r="L200" t="str">
            <v>6.5.24</v>
          </cell>
          <cell r="M200" t="str">
            <v>Poss</v>
          </cell>
          <cell r="N200" t="str">
            <v>Future</v>
          </cell>
          <cell r="O200" t="str">
            <v>Establish Royalla 132kV switching stn (8 x 132kV switchbays)</v>
          </cell>
          <cell r="P200" t="str">
            <v>132SS</v>
          </cell>
          <cell r="Q200" t="str">
            <v>Southern</v>
          </cell>
          <cell r="R200">
            <v>8</v>
          </cell>
          <cell r="V200">
            <v>1.4285714285714287E-2</v>
          </cell>
          <cell r="W200">
            <v>0.68571428571428605</v>
          </cell>
          <cell r="X200">
            <v>6.2349253731343293</v>
          </cell>
          <cell r="Y200">
            <v>1.0650746268656719</v>
          </cell>
        </row>
        <row r="201">
          <cell r="A201">
            <v>137</v>
          </cell>
          <cell r="B201" t="str">
            <v>ACT and Surrounding Areas</v>
          </cell>
          <cell r="C201">
            <v>1</v>
          </cell>
          <cell r="D201">
            <v>40513</v>
          </cell>
          <cell r="E201">
            <v>1</v>
          </cell>
          <cell r="F201">
            <v>2</v>
          </cell>
          <cell r="G201">
            <v>39793</v>
          </cell>
          <cell r="H201">
            <v>4</v>
          </cell>
          <cell r="I201" t="str">
            <v>TL -REF</v>
          </cell>
          <cell r="J201">
            <v>24</v>
          </cell>
          <cell r="L201" t="str">
            <v>6.5.24</v>
          </cell>
          <cell r="M201" t="str">
            <v>Poss</v>
          </cell>
          <cell r="N201" t="str">
            <v>Future</v>
          </cell>
          <cell r="O201" t="str">
            <v>132kV Line Easements - Royalla Outlets - Contract</v>
          </cell>
          <cell r="P201" t="str">
            <v>TL REF</v>
          </cell>
          <cell r="Q201" t="str">
            <v>Southern</v>
          </cell>
          <cell r="R201">
            <v>4</v>
          </cell>
          <cell r="W201">
            <v>0.33908045977011503</v>
          </cell>
          <cell r="X201">
            <v>2.9340902719372033</v>
          </cell>
          <cell r="Y201">
            <v>0.72682926829268291</v>
          </cell>
        </row>
        <row r="202">
          <cell r="A202">
            <v>138</v>
          </cell>
          <cell r="B202" t="str">
            <v>ACT and Surrounding Areas</v>
          </cell>
          <cell r="C202">
            <v>1</v>
          </cell>
          <cell r="D202">
            <v>40513</v>
          </cell>
          <cell r="E202">
            <v>1</v>
          </cell>
          <cell r="F202">
            <v>2</v>
          </cell>
          <cell r="G202">
            <v>39793</v>
          </cell>
          <cell r="H202">
            <v>4</v>
          </cell>
          <cell r="I202" t="str">
            <v>TL -REF</v>
          </cell>
          <cell r="J202">
            <v>24</v>
          </cell>
          <cell r="L202" t="str">
            <v>6.5.24</v>
          </cell>
          <cell r="M202" t="str">
            <v>Poss</v>
          </cell>
          <cell r="N202" t="str">
            <v>Future</v>
          </cell>
          <cell r="O202" t="str">
            <v>2x132kV lines from Royalla to ACTEW Gilmore Substation - contract</v>
          </cell>
          <cell r="P202" t="str">
            <v>TL REF</v>
          </cell>
          <cell r="Q202" t="str">
            <v>Southern</v>
          </cell>
          <cell r="R202">
            <v>10</v>
          </cell>
          <cell r="W202">
            <v>0.84770114942528751</v>
          </cell>
          <cell r="X202">
            <v>7.335225679843008</v>
          </cell>
          <cell r="Y202">
            <v>1.8170731707317072</v>
          </cell>
        </row>
        <row r="203">
          <cell r="A203">
            <v>139</v>
          </cell>
          <cell r="B203" t="str">
            <v>ACT and Surrounding Areas</v>
          </cell>
          <cell r="C203">
            <v>1</v>
          </cell>
          <cell r="D203">
            <v>40878</v>
          </cell>
          <cell r="E203">
            <v>1</v>
          </cell>
          <cell r="F203">
            <v>3</v>
          </cell>
          <cell r="G203">
            <v>39798</v>
          </cell>
          <cell r="H203">
            <v>6</v>
          </cell>
          <cell r="I203" t="str">
            <v>330/132kV Greenfield</v>
          </cell>
          <cell r="J203">
            <v>36</v>
          </cell>
          <cell r="L203" t="str">
            <v>6.5.24</v>
          </cell>
          <cell r="M203" t="str">
            <v>Poss</v>
          </cell>
          <cell r="N203" t="str">
            <v>Future</v>
          </cell>
          <cell r="O203" t="str">
            <v>Establish Royalla 330/132kV substation</v>
          </cell>
          <cell r="P203" t="str">
            <v>330SS</v>
          </cell>
          <cell r="Q203" t="str">
            <v>Southern</v>
          </cell>
          <cell r="R203">
            <v>18</v>
          </cell>
          <cell r="W203">
            <v>0.56000000000000005</v>
          </cell>
          <cell r="X203">
            <v>1.6356521739130443</v>
          </cell>
          <cell r="Y203">
            <v>13.733004542504867</v>
          </cell>
          <cell r="Z203">
            <v>2.07134328358209</v>
          </cell>
        </row>
        <row r="204">
          <cell r="A204">
            <v>140</v>
          </cell>
          <cell r="B204" t="str">
            <v>ACT and Surrounding Areas</v>
          </cell>
          <cell r="C204">
            <v>1</v>
          </cell>
          <cell r="D204">
            <v>40878</v>
          </cell>
          <cell r="E204">
            <v>1</v>
          </cell>
          <cell r="F204">
            <v>3</v>
          </cell>
          <cell r="G204">
            <v>39798</v>
          </cell>
          <cell r="H204">
            <v>6</v>
          </cell>
          <cell r="I204" t="str">
            <v>330/132kV Greenfield</v>
          </cell>
          <cell r="J204">
            <v>36</v>
          </cell>
          <cell r="L204" t="str">
            <v>6.5.24</v>
          </cell>
          <cell r="M204" t="str">
            <v>Poss</v>
          </cell>
          <cell r="N204" t="str">
            <v>Future</v>
          </cell>
          <cell r="O204" t="str">
            <v>Establish Bungendore 330kV Switching Station (3 breaker mesh)</v>
          </cell>
          <cell r="P204" t="str">
            <v>330SS</v>
          </cell>
          <cell r="Q204" t="str">
            <v>Southern</v>
          </cell>
          <cell r="R204">
            <v>14</v>
          </cell>
          <cell r="W204">
            <v>0.43555555555555558</v>
          </cell>
          <cell r="X204">
            <v>1.2721739130434788</v>
          </cell>
          <cell r="Y204">
            <v>10.681225755281563</v>
          </cell>
          <cell r="Z204">
            <v>1.6110447761194036</v>
          </cell>
        </row>
        <row r="205">
          <cell r="A205">
            <v>141</v>
          </cell>
          <cell r="B205" t="str">
            <v>Cooma and Bega supply</v>
          </cell>
          <cell r="C205">
            <v>1</v>
          </cell>
          <cell r="D205">
            <v>40878</v>
          </cell>
          <cell r="E205">
            <v>11</v>
          </cell>
          <cell r="F205">
            <v>1</v>
          </cell>
          <cell r="G205">
            <v>39078</v>
          </cell>
          <cell r="H205">
            <v>1</v>
          </cell>
          <cell r="I205" t="str">
            <v>EHV TL -EIS</v>
          </cell>
          <cell r="J205">
            <v>60</v>
          </cell>
          <cell r="L205" t="str">
            <v>6.5.25</v>
          </cell>
          <cell r="M205" t="str">
            <v>Poss</v>
          </cell>
          <cell r="N205" t="str">
            <v>Future</v>
          </cell>
          <cell r="O205" t="str">
            <v>Royalla- Cooma 330kV TL- Contract</v>
          </cell>
          <cell r="P205" t="str">
            <v>TL EIS</v>
          </cell>
          <cell r="Q205" t="str">
            <v>Southern</v>
          </cell>
          <cell r="R205">
            <v>60</v>
          </cell>
          <cell r="U205">
            <v>0.56000000000000005</v>
          </cell>
          <cell r="V205">
            <v>2.48</v>
          </cell>
          <cell r="W205">
            <v>2.023225806451614</v>
          </cell>
          <cell r="X205">
            <v>5.5741935483870959</v>
          </cell>
          <cell r="Y205">
            <v>48.41386269644336</v>
          </cell>
          <cell r="Z205">
            <v>0.94871794871794912</v>
          </cell>
        </row>
        <row r="206">
          <cell r="A206">
            <v>142</v>
          </cell>
          <cell r="B206" t="str">
            <v>Cooma and Bega supply</v>
          </cell>
          <cell r="C206">
            <v>1</v>
          </cell>
          <cell r="D206">
            <v>40148</v>
          </cell>
          <cell r="E206">
            <v>11</v>
          </cell>
          <cell r="F206">
            <v>3</v>
          </cell>
          <cell r="G206">
            <v>39248</v>
          </cell>
          <cell r="H206">
            <v>7</v>
          </cell>
          <cell r="I206" t="str">
            <v>132kV Greenfield</v>
          </cell>
          <cell r="J206">
            <v>30</v>
          </cell>
          <cell r="L206" t="str">
            <v>6.5.25-6</v>
          </cell>
          <cell r="M206" t="str">
            <v>Poss</v>
          </cell>
          <cell r="N206" t="str">
            <v>Future</v>
          </cell>
          <cell r="O206" t="str">
            <v>Establish North Cooma 132kV S.Stn - Contract</v>
          </cell>
          <cell r="P206" t="str">
            <v>132SS</v>
          </cell>
          <cell r="Q206" t="str">
            <v>Southern</v>
          </cell>
          <cell r="R206">
            <v>6</v>
          </cell>
          <cell r="U206">
            <v>1.0714285714285714E-2</v>
          </cell>
          <cell r="V206">
            <v>0.51428571428571446</v>
          </cell>
          <cell r="W206">
            <v>4.6761940298507456</v>
          </cell>
          <cell r="X206">
            <v>0.79880597014925392</v>
          </cell>
        </row>
        <row r="207">
          <cell r="A207">
            <v>143</v>
          </cell>
          <cell r="B207" t="str">
            <v>Cooma and Bega supply</v>
          </cell>
          <cell r="C207">
            <v>1</v>
          </cell>
          <cell r="D207">
            <v>40148</v>
          </cell>
          <cell r="E207">
            <v>11</v>
          </cell>
          <cell r="F207">
            <v>2</v>
          </cell>
          <cell r="G207">
            <v>39428</v>
          </cell>
          <cell r="H207">
            <v>4</v>
          </cell>
          <cell r="I207" t="str">
            <v>TL -REF</v>
          </cell>
          <cell r="J207">
            <v>24</v>
          </cell>
          <cell r="L207" t="str">
            <v>6.5.25</v>
          </cell>
          <cell r="M207" t="str">
            <v>Poss</v>
          </cell>
          <cell r="N207" t="str">
            <v>Future</v>
          </cell>
          <cell r="O207" t="str">
            <v>North Cooma 330/132kV Substation Outlets - Contracts</v>
          </cell>
          <cell r="P207" t="str">
            <v>TL REF</v>
          </cell>
          <cell r="Q207" t="str">
            <v>Southern</v>
          </cell>
          <cell r="R207">
            <v>3</v>
          </cell>
          <cell r="V207">
            <v>0.25431034482758619</v>
          </cell>
          <cell r="W207">
            <v>2.2005677039529021</v>
          </cell>
          <cell r="X207">
            <v>0.54512195121951201</v>
          </cell>
        </row>
        <row r="208">
          <cell r="A208">
            <v>144</v>
          </cell>
          <cell r="B208" t="str">
            <v>Cooma and Bega supply</v>
          </cell>
          <cell r="C208">
            <v>1</v>
          </cell>
          <cell r="D208">
            <v>42705</v>
          </cell>
          <cell r="E208">
            <v>11</v>
          </cell>
          <cell r="F208">
            <v>3</v>
          </cell>
          <cell r="G208">
            <v>41625</v>
          </cell>
          <cell r="H208">
            <v>6</v>
          </cell>
          <cell r="I208" t="str">
            <v>330/132kV Greenfield</v>
          </cell>
          <cell r="J208">
            <v>36</v>
          </cell>
          <cell r="L208" t="str">
            <v>6.5.25</v>
          </cell>
          <cell r="M208" t="str">
            <v>Poss</v>
          </cell>
          <cell r="N208" t="str">
            <v>Future</v>
          </cell>
          <cell r="O208" t="str">
            <v>Establish North Cooma 330/132kV - Contract</v>
          </cell>
          <cell r="P208" t="str">
            <v>132SS</v>
          </cell>
          <cell r="Q208" t="str">
            <v>Southern</v>
          </cell>
          <cell r="R208">
            <v>18</v>
          </cell>
          <cell r="AB208">
            <v>0.56000000000000005</v>
          </cell>
          <cell r="AC208">
            <v>1.6356521739130443</v>
          </cell>
          <cell r="AD208">
            <v>13.733004542504867</v>
          </cell>
          <cell r="AE208">
            <v>2.07134328358209</v>
          </cell>
        </row>
        <row r="209">
          <cell r="A209">
            <v>145</v>
          </cell>
          <cell r="B209" t="str">
            <v>Bayswater - Mount Piper 500 kV</v>
          </cell>
          <cell r="C209">
            <v>1</v>
          </cell>
          <cell r="D209">
            <v>39783</v>
          </cell>
          <cell r="E209">
            <v>4</v>
          </cell>
          <cell r="F209">
            <v>3</v>
          </cell>
          <cell r="G209">
            <v>38583</v>
          </cell>
          <cell r="H209">
            <v>5</v>
          </cell>
          <cell r="I209" t="str">
            <v>500/330kV Greenfield</v>
          </cell>
          <cell r="J209">
            <v>40</v>
          </cell>
          <cell r="L209" t="str">
            <v>6.5.6,34</v>
          </cell>
          <cell r="M209" t="str">
            <v>Poss</v>
          </cell>
          <cell r="N209" t="str">
            <v>Future</v>
          </cell>
          <cell r="O209" t="str">
            <v>Mt Piper 330kV Aug Stage 1 - Contract</v>
          </cell>
          <cell r="P209" t="str">
            <v>330SS</v>
          </cell>
          <cell r="Q209" t="str">
            <v>Central</v>
          </cell>
          <cell r="R209">
            <v>2</v>
          </cell>
          <cell r="T209">
            <v>0.11</v>
          </cell>
          <cell r="U209">
            <v>0.26447368421052642</v>
          </cell>
          <cell r="V209">
            <v>1.4045960832313347</v>
          </cell>
          <cell r="W209">
            <v>0.22093023255813962</v>
          </cell>
        </row>
        <row r="210">
          <cell r="A210">
            <v>146</v>
          </cell>
          <cell r="B210" t="str">
            <v>Bayswater - Mount Piper 500 kV</v>
          </cell>
          <cell r="C210">
            <v>1</v>
          </cell>
          <cell r="D210">
            <v>39783</v>
          </cell>
          <cell r="E210">
            <v>4</v>
          </cell>
          <cell r="F210">
            <v>3</v>
          </cell>
          <cell r="G210">
            <v>38583</v>
          </cell>
          <cell r="H210">
            <v>5</v>
          </cell>
          <cell r="I210" t="str">
            <v>500/330kV Greenfield</v>
          </cell>
          <cell r="J210">
            <v>40</v>
          </cell>
          <cell r="L210" t="str">
            <v>6.5.6,34</v>
          </cell>
          <cell r="M210" t="str">
            <v>Poss</v>
          </cell>
          <cell r="N210" t="str">
            <v>Future</v>
          </cell>
          <cell r="O210" t="str">
            <v>Wollar SS 500kV Upgrade - Contract</v>
          </cell>
          <cell r="P210" t="str">
            <v>500SS</v>
          </cell>
          <cell r="Q210" t="str">
            <v>Northern</v>
          </cell>
          <cell r="R210">
            <v>15</v>
          </cell>
          <cell r="T210">
            <v>0.82499999999999996</v>
          </cell>
          <cell r="U210">
            <v>1.9835526315789482</v>
          </cell>
          <cell r="V210">
            <v>10.534470624235011</v>
          </cell>
          <cell r="W210">
            <v>1.6569767441860472</v>
          </cell>
        </row>
        <row r="211">
          <cell r="A211">
            <v>147</v>
          </cell>
          <cell r="B211" t="str">
            <v>Bayswater - Mount Piper 500 kV</v>
          </cell>
          <cell r="C211">
            <v>1</v>
          </cell>
          <cell r="D211">
            <v>39783</v>
          </cell>
          <cell r="E211">
            <v>4</v>
          </cell>
          <cell r="F211">
            <v>3</v>
          </cell>
          <cell r="G211">
            <v>38583</v>
          </cell>
          <cell r="H211">
            <v>5</v>
          </cell>
          <cell r="I211" t="str">
            <v>500/330kV Greenfield</v>
          </cell>
          <cell r="J211">
            <v>40</v>
          </cell>
          <cell r="L211" t="str">
            <v>6.5.6,34</v>
          </cell>
          <cell r="M211" t="str">
            <v>Poss</v>
          </cell>
          <cell r="N211" t="str">
            <v>Future</v>
          </cell>
          <cell r="O211" t="str">
            <v>500/330kV substn Stage 1 at Mt Piper- Contract</v>
          </cell>
          <cell r="P211" t="str">
            <v>500SS</v>
          </cell>
          <cell r="Q211" t="str">
            <v>Northern</v>
          </cell>
          <cell r="R211">
            <v>75</v>
          </cell>
          <cell r="T211">
            <v>4.125</v>
          </cell>
          <cell r="U211">
            <v>9.9177631578947398</v>
          </cell>
          <cell r="V211">
            <v>52.672353121175043</v>
          </cell>
          <cell r="W211">
            <v>8.2848837209302353</v>
          </cell>
        </row>
        <row r="212">
          <cell r="A212">
            <v>148</v>
          </cell>
          <cell r="B212" t="str">
            <v>Bayswater - Mount Piper 500 kV</v>
          </cell>
          <cell r="C212">
            <v>1</v>
          </cell>
          <cell r="D212">
            <v>39783</v>
          </cell>
          <cell r="E212">
            <v>4</v>
          </cell>
          <cell r="F212">
            <v>3</v>
          </cell>
          <cell r="G212">
            <v>38583</v>
          </cell>
          <cell r="H212">
            <v>5</v>
          </cell>
          <cell r="I212" t="str">
            <v>500/330kV Greenfield</v>
          </cell>
          <cell r="J212">
            <v>40</v>
          </cell>
          <cell r="L212" t="str">
            <v>6.5.6,34</v>
          </cell>
          <cell r="M212" t="str">
            <v>Poss</v>
          </cell>
          <cell r="N212" t="str">
            <v>Future</v>
          </cell>
          <cell r="O212" t="str">
            <v>500/300kV substn at Bayswater - contract</v>
          </cell>
          <cell r="P212" t="str">
            <v>500SS</v>
          </cell>
          <cell r="Q212" t="str">
            <v>Northern</v>
          </cell>
          <cell r="R212">
            <v>65</v>
          </cell>
          <cell r="T212">
            <v>3.5750000000000002</v>
          </cell>
          <cell r="U212">
            <v>8.595394736842108</v>
          </cell>
          <cell r="V212">
            <v>45.649372705018372</v>
          </cell>
          <cell r="W212">
            <v>7.1802325581395374</v>
          </cell>
        </row>
        <row r="213">
          <cell r="A213">
            <v>149</v>
          </cell>
          <cell r="B213" t="str">
            <v>Bayswater - Mount Piper 500 kV</v>
          </cell>
          <cell r="C213">
            <v>1</v>
          </cell>
          <cell r="D213">
            <v>39783</v>
          </cell>
          <cell r="E213">
            <v>4</v>
          </cell>
          <cell r="F213">
            <v>2</v>
          </cell>
          <cell r="G213">
            <v>38703</v>
          </cell>
          <cell r="H213">
            <v>2</v>
          </cell>
          <cell r="I213" t="str">
            <v>EHV TL -REF</v>
          </cell>
          <cell r="J213">
            <v>36</v>
          </cell>
          <cell r="L213" t="str">
            <v>6.5.6,34</v>
          </cell>
          <cell r="M213" t="str">
            <v>Poss</v>
          </cell>
          <cell r="N213" t="str">
            <v>Future</v>
          </cell>
          <cell r="O213" t="str">
            <v>Mt Piper - Wang Line Works - Contract</v>
          </cell>
          <cell r="P213" t="str">
            <v>TL REF</v>
          </cell>
          <cell r="Q213" t="str">
            <v>Central</v>
          </cell>
          <cell r="R213">
            <v>5</v>
          </cell>
          <cell r="T213">
            <v>0.23333333333333331</v>
          </cell>
          <cell r="U213">
            <v>0.48716814159292038</v>
          </cell>
          <cell r="V213">
            <v>4.1002620260048452</v>
          </cell>
          <cell r="W213">
            <v>0.17923649906890135</v>
          </cell>
        </row>
        <row r="214">
          <cell r="A214">
            <v>150</v>
          </cell>
          <cell r="B214" t="str">
            <v>Bayswater - Mount Piper 500 kV</v>
          </cell>
          <cell r="C214">
            <v>1</v>
          </cell>
          <cell r="D214">
            <v>39783</v>
          </cell>
          <cell r="E214">
            <v>4</v>
          </cell>
          <cell r="F214">
            <v>2</v>
          </cell>
          <cell r="G214">
            <v>38703</v>
          </cell>
          <cell r="H214">
            <v>2</v>
          </cell>
          <cell r="I214" t="str">
            <v>EHV TL -REF</v>
          </cell>
          <cell r="J214">
            <v>36</v>
          </cell>
          <cell r="L214" t="str">
            <v>6.5.6,34</v>
          </cell>
          <cell r="M214" t="str">
            <v>Poss</v>
          </cell>
          <cell r="N214" t="str">
            <v>Future</v>
          </cell>
          <cell r="O214" t="str">
            <v>Bayswater - Mt Piper Line reconnections - contract</v>
          </cell>
          <cell r="P214" t="str">
            <v>TL REF</v>
          </cell>
          <cell r="Q214" t="str">
            <v>Northern</v>
          </cell>
          <cell r="R214">
            <v>5</v>
          </cell>
          <cell r="T214">
            <v>0.23333333333333331</v>
          </cell>
          <cell r="U214">
            <v>0.48716814159292038</v>
          </cell>
          <cell r="V214">
            <v>4.1002620260048452</v>
          </cell>
          <cell r="W214">
            <v>0.17923649906890135</v>
          </cell>
        </row>
        <row r="215">
          <cell r="A215">
            <v>151</v>
          </cell>
          <cell r="B215" t="str">
            <v>Marulan - Bannaby 500 kV</v>
          </cell>
          <cell r="C215">
            <v>0</v>
          </cell>
          <cell r="D215">
            <v>40148</v>
          </cell>
          <cell r="E215">
            <v>30</v>
          </cell>
          <cell r="F215">
            <v>3</v>
          </cell>
          <cell r="G215">
            <v>38948</v>
          </cell>
          <cell r="H215">
            <v>5</v>
          </cell>
          <cell r="I215" t="str">
            <v>500/330kV Greenfield</v>
          </cell>
          <cell r="J215">
            <v>40</v>
          </cell>
          <cell r="L215" t="str">
            <v>6.5.6,34</v>
          </cell>
          <cell r="M215" t="str">
            <v>Poss</v>
          </cell>
          <cell r="N215" t="str">
            <v>Future</v>
          </cell>
          <cell r="O215" t="str">
            <v>Marulan 500/330kV Stage 1 Development - Contract</v>
          </cell>
          <cell r="P215" t="str">
            <v>500SS</v>
          </cell>
          <cell r="Q215" t="str">
            <v>Southern</v>
          </cell>
          <cell r="R215">
            <v>25</v>
          </cell>
          <cell r="U215">
            <v>1.375</v>
          </cell>
          <cell r="V215">
            <v>3.3059210526315796</v>
          </cell>
          <cell r="W215">
            <v>17.55745104039168</v>
          </cell>
          <cell r="X215">
            <v>2.7616279069767455</v>
          </cell>
        </row>
        <row r="216">
          <cell r="A216">
            <v>152</v>
          </cell>
          <cell r="B216" t="str">
            <v>Marulan - Bannaby 500 kV</v>
          </cell>
          <cell r="C216">
            <v>1</v>
          </cell>
          <cell r="D216">
            <v>40148</v>
          </cell>
          <cell r="E216">
            <v>30</v>
          </cell>
          <cell r="F216">
            <v>3</v>
          </cell>
          <cell r="G216">
            <v>38948</v>
          </cell>
          <cell r="H216">
            <v>5</v>
          </cell>
          <cell r="I216" t="str">
            <v>500/330kV Greenfield</v>
          </cell>
          <cell r="J216">
            <v>40</v>
          </cell>
          <cell r="L216" t="str">
            <v>6.5.6,34</v>
          </cell>
          <cell r="M216" t="str">
            <v>Poss</v>
          </cell>
          <cell r="N216" t="str">
            <v>Future</v>
          </cell>
          <cell r="O216" t="str">
            <v>Bannaby 500/330kV Stage 1 Development - Contract</v>
          </cell>
          <cell r="P216" t="str">
            <v>500SS</v>
          </cell>
          <cell r="Q216" t="str">
            <v>Southern</v>
          </cell>
          <cell r="R216">
            <v>75</v>
          </cell>
          <cell r="U216">
            <v>4.125</v>
          </cell>
          <cell r="V216">
            <v>9.9177631578947398</v>
          </cell>
          <cell r="W216">
            <v>52.672353121175043</v>
          </cell>
          <cell r="X216">
            <v>8.2848837209302353</v>
          </cell>
        </row>
        <row r="217">
          <cell r="A217">
            <v>153</v>
          </cell>
          <cell r="B217" t="str">
            <v>Marulan - Bannaby 500 kV</v>
          </cell>
          <cell r="C217">
            <v>0</v>
          </cell>
          <cell r="D217">
            <v>40148</v>
          </cell>
          <cell r="E217">
            <v>30</v>
          </cell>
          <cell r="F217">
            <v>3</v>
          </cell>
          <cell r="G217">
            <v>38948</v>
          </cell>
          <cell r="H217">
            <v>5</v>
          </cell>
          <cell r="I217" t="str">
            <v>500/330kV Greenfield</v>
          </cell>
          <cell r="J217">
            <v>40</v>
          </cell>
          <cell r="L217" t="str">
            <v>6.5.6,34</v>
          </cell>
          <cell r="M217" t="str">
            <v>Poss</v>
          </cell>
          <cell r="N217" t="str">
            <v>Future</v>
          </cell>
          <cell r="O217" t="str">
            <v>Maraulan 500kV Outlets Redevelopment - Contract</v>
          </cell>
          <cell r="P217" t="str">
            <v>TL REF</v>
          </cell>
          <cell r="Q217" t="str">
            <v>Southern</v>
          </cell>
          <cell r="R217">
            <v>5</v>
          </cell>
          <cell r="U217">
            <v>0.27500000000000002</v>
          </cell>
          <cell r="V217">
            <v>0.66118421052631615</v>
          </cell>
          <cell r="W217">
            <v>3.5114902080783366</v>
          </cell>
          <cell r="X217">
            <v>0.55232558139534904</v>
          </cell>
        </row>
        <row r="218">
          <cell r="A218">
            <v>154</v>
          </cell>
          <cell r="B218" t="str">
            <v>Marulan - Bannaby 500 kV</v>
          </cell>
          <cell r="C218">
            <v>1</v>
          </cell>
          <cell r="D218">
            <v>40148</v>
          </cell>
          <cell r="E218">
            <v>30</v>
          </cell>
          <cell r="F218">
            <v>3</v>
          </cell>
          <cell r="G218">
            <v>38948</v>
          </cell>
          <cell r="H218">
            <v>5</v>
          </cell>
          <cell r="I218" t="str">
            <v>500/330kV Greenfield</v>
          </cell>
          <cell r="J218">
            <v>40</v>
          </cell>
          <cell r="L218" t="str">
            <v>6.5.6,34</v>
          </cell>
          <cell r="M218" t="str">
            <v>Poss</v>
          </cell>
          <cell r="N218" t="str">
            <v>Future</v>
          </cell>
          <cell r="O218" t="str">
            <v>Bannaby 500kV Outlets Redevelopment - Contract</v>
          </cell>
          <cell r="P218" t="str">
            <v>TL REF</v>
          </cell>
          <cell r="Q218" t="str">
            <v>Southern</v>
          </cell>
          <cell r="R218">
            <v>2</v>
          </cell>
          <cell r="U218">
            <v>0.11</v>
          </cell>
          <cell r="V218">
            <v>0.26447368421052642</v>
          </cell>
          <cell r="W218">
            <v>1.4045960832313347</v>
          </cell>
          <cell r="X218">
            <v>0.22093023255813962</v>
          </cell>
        </row>
        <row r="219">
          <cell r="A219">
            <v>155</v>
          </cell>
          <cell r="B219" t="str">
            <v>Marulan - South Coast Reinforcement</v>
          </cell>
          <cell r="C219">
            <v>1</v>
          </cell>
          <cell r="D219">
            <v>39783</v>
          </cell>
          <cell r="E219">
            <v>31</v>
          </cell>
          <cell r="F219">
            <v>2</v>
          </cell>
          <cell r="G219">
            <v>38703</v>
          </cell>
          <cell r="H219">
            <v>2</v>
          </cell>
          <cell r="I219" t="str">
            <v>EHV TL -REF</v>
          </cell>
          <cell r="J219">
            <v>36</v>
          </cell>
          <cell r="L219" t="str">
            <v>6.5.23</v>
          </cell>
          <cell r="M219" t="str">
            <v>Poss</v>
          </cell>
          <cell r="N219" t="str">
            <v>Future</v>
          </cell>
          <cell r="O219" t="str">
            <v>Uprating 8 &amp; 16 Lines - Contract</v>
          </cell>
          <cell r="P219" t="str">
            <v>TL REF</v>
          </cell>
          <cell r="Q219" t="str">
            <v>Southern</v>
          </cell>
          <cell r="R219">
            <v>8</v>
          </cell>
          <cell r="T219">
            <v>0.37333333333333335</v>
          </cell>
          <cell r="U219">
            <v>0.77946902654867267</v>
          </cell>
          <cell r="V219">
            <v>6.560419241607752</v>
          </cell>
          <cell r="W219">
            <v>0.28677839851024212</v>
          </cell>
        </row>
        <row r="220">
          <cell r="A220">
            <v>156</v>
          </cell>
          <cell r="B220" t="str">
            <v>Marulan - South Coast Reinforcement</v>
          </cell>
          <cell r="C220">
            <v>1</v>
          </cell>
          <cell r="D220">
            <v>39783</v>
          </cell>
          <cell r="E220">
            <v>31</v>
          </cell>
          <cell r="F220">
            <v>3</v>
          </cell>
          <cell r="G220">
            <v>39063</v>
          </cell>
          <cell r="H220">
            <v>9</v>
          </cell>
          <cell r="I220" t="str">
            <v>330/132kV Aug</v>
          </cell>
          <cell r="J220">
            <v>24</v>
          </cell>
          <cell r="L220" t="str">
            <v>6.5.23</v>
          </cell>
          <cell r="M220" t="str">
            <v>Poss</v>
          </cell>
          <cell r="N220" t="str">
            <v>Future</v>
          </cell>
          <cell r="O220" t="str">
            <v>Marulan 330kV Terminal Equipment- Contract</v>
          </cell>
          <cell r="P220" t="str">
            <v>330SS</v>
          </cell>
          <cell r="Q220" t="str">
            <v>Southern</v>
          </cell>
          <cell r="R220">
            <v>2</v>
          </cell>
          <cell r="U220">
            <v>0.1166666666666667</v>
          </cell>
          <cell r="V220">
            <v>1.5206467661691543</v>
          </cell>
          <cell r="W220">
            <v>0.36268656716417902</v>
          </cell>
        </row>
        <row r="221">
          <cell r="A221">
            <v>157</v>
          </cell>
          <cell r="B221" t="str">
            <v>Marulan - South Coast Reinforcement</v>
          </cell>
          <cell r="C221">
            <v>1</v>
          </cell>
          <cell r="D221">
            <v>39783</v>
          </cell>
          <cell r="E221">
            <v>31</v>
          </cell>
          <cell r="F221">
            <v>3</v>
          </cell>
          <cell r="G221">
            <v>39063</v>
          </cell>
          <cell r="H221">
            <v>9</v>
          </cell>
          <cell r="I221" t="str">
            <v>330/132kV Aug</v>
          </cell>
          <cell r="J221">
            <v>24</v>
          </cell>
          <cell r="L221" t="str">
            <v>6.5.23</v>
          </cell>
          <cell r="M221" t="str">
            <v>Poss</v>
          </cell>
          <cell r="N221" t="str">
            <v>Future</v>
          </cell>
          <cell r="O221" t="str">
            <v>Dapto 330kV Terminal Equipment- Contract</v>
          </cell>
          <cell r="P221" t="str">
            <v>330SS</v>
          </cell>
          <cell r="Q221" t="str">
            <v>Southern</v>
          </cell>
          <cell r="R221">
            <v>1</v>
          </cell>
          <cell r="U221">
            <v>5.8333333333333348E-2</v>
          </cell>
          <cell r="V221">
            <v>0.76032338308457714</v>
          </cell>
          <cell r="W221">
            <v>0.18134328358208951</v>
          </cell>
        </row>
        <row r="222">
          <cell r="A222">
            <v>158</v>
          </cell>
          <cell r="B222" t="str">
            <v>Marulan - South Coast Reinforcement</v>
          </cell>
          <cell r="C222">
            <v>1</v>
          </cell>
          <cell r="D222">
            <v>39783</v>
          </cell>
          <cell r="E222">
            <v>31</v>
          </cell>
          <cell r="F222">
            <v>3</v>
          </cell>
          <cell r="G222">
            <v>39063</v>
          </cell>
          <cell r="H222">
            <v>9</v>
          </cell>
          <cell r="I222" t="str">
            <v>330/132kV Aug</v>
          </cell>
          <cell r="J222">
            <v>24</v>
          </cell>
          <cell r="L222" t="str">
            <v>6.5.23</v>
          </cell>
          <cell r="M222" t="str">
            <v>Poss</v>
          </cell>
          <cell r="N222" t="str">
            <v>Future</v>
          </cell>
          <cell r="O222" t="str">
            <v>Avon 330kV Terminal Equipment - Contract</v>
          </cell>
          <cell r="P222" t="str">
            <v>330SS</v>
          </cell>
          <cell r="Q222" t="str">
            <v>Southern</v>
          </cell>
          <cell r="R222">
            <v>1</v>
          </cell>
          <cell r="U222">
            <v>5.8333333333333348E-2</v>
          </cell>
          <cell r="V222">
            <v>0.76032338308457714</v>
          </cell>
          <cell r="W222">
            <v>0.18134328358208951</v>
          </cell>
        </row>
        <row r="223">
          <cell r="A223">
            <v>159</v>
          </cell>
          <cell r="B223" t="str">
            <v>Marulan - Yass/Canberra Reinforcement</v>
          </cell>
          <cell r="C223">
            <v>1</v>
          </cell>
          <cell r="D223">
            <v>39783</v>
          </cell>
          <cell r="E223">
            <v>31</v>
          </cell>
          <cell r="F223">
            <v>2</v>
          </cell>
          <cell r="G223">
            <v>38703</v>
          </cell>
          <cell r="H223">
            <v>2</v>
          </cell>
          <cell r="I223" t="str">
            <v>EHV TL -REF</v>
          </cell>
          <cell r="J223">
            <v>36</v>
          </cell>
          <cell r="L223" t="str">
            <v>6.5.22</v>
          </cell>
          <cell r="M223" t="str">
            <v>Poss</v>
          </cell>
          <cell r="N223" t="str">
            <v>Future</v>
          </cell>
          <cell r="O223" t="str">
            <v>Uprating 4 &amp; 5 Lines - Contract</v>
          </cell>
          <cell r="P223" t="str">
            <v>TL REF</v>
          </cell>
          <cell r="Q223" t="str">
            <v>Southern</v>
          </cell>
          <cell r="R223">
            <v>8</v>
          </cell>
          <cell r="T223">
            <v>0.37333333333333335</v>
          </cell>
          <cell r="U223">
            <v>0.77946902654867267</v>
          </cell>
          <cell r="V223">
            <v>6.560419241607752</v>
          </cell>
          <cell r="W223">
            <v>0.28677839851024212</v>
          </cell>
        </row>
        <row r="224">
          <cell r="A224">
            <v>160</v>
          </cell>
          <cell r="B224" t="str">
            <v>Marulan - Yass/Canberra Reinforcement</v>
          </cell>
          <cell r="C224">
            <v>0</v>
          </cell>
          <cell r="D224">
            <v>40513</v>
          </cell>
          <cell r="E224">
            <v>31</v>
          </cell>
          <cell r="F224">
            <v>1</v>
          </cell>
          <cell r="G224">
            <v>38713</v>
          </cell>
          <cell r="H224">
            <v>1</v>
          </cell>
          <cell r="I224" t="str">
            <v>EHV TL -EIS</v>
          </cell>
          <cell r="J224">
            <v>60</v>
          </cell>
          <cell r="L224" t="str">
            <v>6.5.22</v>
          </cell>
          <cell r="M224" t="str">
            <v>Poss</v>
          </cell>
          <cell r="N224" t="str">
            <v>Future</v>
          </cell>
          <cell r="O224" t="str">
            <v>Turn 39 Line into Marulan - Line Contract</v>
          </cell>
          <cell r="P224" t="str">
            <v>TL REF</v>
          </cell>
          <cell r="Q224" t="str">
            <v>Southern</v>
          </cell>
          <cell r="R224">
            <v>25</v>
          </cell>
          <cell r="T224">
            <v>0.23333333333333336</v>
          </cell>
          <cell r="U224">
            <v>1.0333333333333334</v>
          </cell>
          <cell r="V224">
            <v>0.84301075268817205</v>
          </cell>
          <cell r="W224">
            <v>2.3225806451612905</v>
          </cell>
          <cell r="X224">
            <v>20.172442790184725</v>
          </cell>
          <cell r="Y224">
            <v>0.39529914529914545</v>
          </cell>
        </row>
        <row r="225">
          <cell r="A225">
            <v>161</v>
          </cell>
          <cell r="B225" t="str">
            <v>Marulan - Yass/Canberra Reinforcement</v>
          </cell>
          <cell r="C225">
            <v>1</v>
          </cell>
          <cell r="D225">
            <v>39783</v>
          </cell>
          <cell r="E225">
            <v>31</v>
          </cell>
          <cell r="F225">
            <v>3</v>
          </cell>
          <cell r="G225">
            <v>39063</v>
          </cell>
          <cell r="H225">
            <v>9</v>
          </cell>
          <cell r="I225" t="str">
            <v>330/132kV Aug</v>
          </cell>
          <cell r="J225">
            <v>24</v>
          </cell>
          <cell r="L225" t="str">
            <v>6.5.22</v>
          </cell>
          <cell r="M225" t="str">
            <v>Poss</v>
          </cell>
          <cell r="N225" t="str">
            <v>Future</v>
          </cell>
          <cell r="O225" t="str">
            <v>Marulan 330kV Augmentation - Contract</v>
          </cell>
          <cell r="P225" t="str">
            <v>330SS</v>
          </cell>
          <cell r="Q225" t="str">
            <v>Southern</v>
          </cell>
          <cell r="R225">
            <v>2</v>
          </cell>
          <cell r="U225">
            <v>0.1166666666666667</v>
          </cell>
          <cell r="V225">
            <v>1.5206467661691543</v>
          </cell>
          <cell r="W225">
            <v>0.36268656716417902</v>
          </cell>
        </row>
        <row r="226">
          <cell r="A226">
            <v>162</v>
          </cell>
          <cell r="B226" t="str">
            <v>Mt Piper - Marulan 500 kV</v>
          </cell>
          <cell r="C226">
            <v>1</v>
          </cell>
          <cell r="D226">
            <v>40148</v>
          </cell>
          <cell r="E226">
            <v>35</v>
          </cell>
          <cell r="F226">
            <v>3</v>
          </cell>
          <cell r="G226">
            <v>38948</v>
          </cell>
          <cell r="H226">
            <v>5</v>
          </cell>
          <cell r="I226" t="str">
            <v>500/330kV Greenfield</v>
          </cell>
          <cell r="J226">
            <v>40</v>
          </cell>
          <cell r="L226" t="str">
            <v>6.5.6,34</v>
          </cell>
          <cell r="M226" t="str">
            <v>Poss</v>
          </cell>
          <cell r="N226" t="str">
            <v>Future</v>
          </cell>
          <cell r="O226" t="str">
            <v>Mt Piper 330kV Aug Stage 2 - Contract</v>
          </cell>
          <cell r="P226" t="str">
            <v>330SS</v>
          </cell>
          <cell r="Q226" t="str">
            <v>Central</v>
          </cell>
          <cell r="R226">
            <v>10</v>
          </cell>
          <cell r="U226">
            <v>0.55000000000000004</v>
          </cell>
          <cell r="V226">
            <v>1.3223684210526323</v>
          </cell>
          <cell r="W226">
            <v>7.0229804161566731</v>
          </cell>
          <cell r="X226">
            <v>1.1046511627906981</v>
          </cell>
        </row>
        <row r="227">
          <cell r="A227">
            <v>163</v>
          </cell>
          <cell r="B227" t="str">
            <v>Mt Piper - Marulan 500 kV</v>
          </cell>
          <cell r="C227">
            <v>1</v>
          </cell>
          <cell r="D227">
            <v>40148</v>
          </cell>
          <cell r="E227">
            <v>35</v>
          </cell>
          <cell r="F227">
            <v>3</v>
          </cell>
          <cell r="G227">
            <v>38948</v>
          </cell>
          <cell r="H227">
            <v>5</v>
          </cell>
          <cell r="I227" t="str">
            <v>500/330kV Greenfield</v>
          </cell>
          <cell r="J227">
            <v>40</v>
          </cell>
          <cell r="L227" t="str">
            <v>6.5.6,34</v>
          </cell>
          <cell r="M227" t="str">
            <v>Poss</v>
          </cell>
          <cell r="N227" t="str">
            <v>Future</v>
          </cell>
          <cell r="O227" t="str">
            <v>Mt Piper 500kV Switchyard Stage 2- Contract</v>
          </cell>
          <cell r="P227" t="str">
            <v>500SS</v>
          </cell>
          <cell r="Q227" t="str">
            <v>Central</v>
          </cell>
          <cell r="R227">
            <v>15</v>
          </cell>
          <cell r="U227">
            <v>0.82499999999999996</v>
          </cell>
          <cell r="V227">
            <v>1.9835526315789482</v>
          </cell>
          <cell r="W227">
            <v>10.534470624235011</v>
          </cell>
          <cell r="X227">
            <v>1.6569767441860472</v>
          </cell>
        </row>
        <row r="228">
          <cell r="A228">
            <v>164</v>
          </cell>
          <cell r="B228" t="str">
            <v>Mt Piper - Marulan 500 kV</v>
          </cell>
          <cell r="C228">
            <v>1</v>
          </cell>
          <cell r="D228">
            <v>40148</v>
          </cell>
          <cell r="E228">
            <v>35</v>
          </cell>
          <cell r="F228">
            <v>3</v>
          </cell>
          <cell r="G228">
            <v>38948</v>
          </cell>
          <cell r="H228">
            <v>5</v>
          </cell>
          <cell r="I228" t="str">
            <v>500/330kV Greenfield</v>
          </cell>
          <cell r="J228">
            <v>40</v>
          </cell>
          <cell r="L228" t="str">
            <v>6.5.6,34</v>
          </cell>
          <cell r="M228" t="str">
            <v>Poss</v>
          </cell>
          <cell r="N228" t="str">
            <v>Future</v>
          </cell>
          <cell r="O228" t="str">
            <v>Mt Piper- Marulan line works - Contact</v>
          </cell>
          <cell r="P228" t="str">
            <v>TL REF</v>
          </cell>
          <cell r="Q228" t="str">
            <v>Central</v>
          </cell>
          <cell r="R228">
            <v>2</v>
          </cell>
          <cell r="U228">
            <v>0.11</v>
          </cell>
          <cell r="V228">
            <v>0.26447368421052642</v>
          </cell>
          <cell r="W228">
            <v>1.4045960832313347</v>
          </cell>
          <cell r="X228">
            <v>0.22093023255813962</v>
          </cell>
        </row>
        <row r="229">
          <cell r="A229">
            <v>165</v>
          </cell>
          <cell r="B229" t="str">
            <v>Newcastle and Lower North Coast Supply - Possible</v>
          </cell>
          <cell r="C229">
            <v>1</v>
          </cell>
          <cell r="D229">
            <v>42339</v>
          </cell>
          <cell r="E229">
            <v>39</v>
          </cell>
          <cell r="F229">
            <v>1</v>
          </cell>
          <cell r="G229">
            <v>40539</v>
          </cell>
          <cell r="H229">
            <v>1</v>
          </cell>
          <cell r="I229" t="str">
            <v>EHV TL -EIS</v>
          </cell>
          <cell r="J229">
            <v>60</v>
          </cell>
          <cell r="L229" t="str">
            <v>6.5.7</v>
          </cell>
          <cell r="M229" t="str">
            <v>Poss</v>
          </cell>
          <cell r="N229" t="str">
            <v>Planning</v>
          </cell>
          <cell r="O229" t="str">
            <v>Richmond Vale-Bayswater 500kV Line - Contract</v>
          </cell>
          <cell r="P229" t="str">
            <v>TL EIS</v>
          </cell>
          <cell r="Q229" t="str">
            <v>Northern</v>
          </cell>
          <cell r="R229">
            <v>120</v>
          </cell>
          <cell r="Y229">
            <v>1.1200000000000001</v>
          </cell>
          <cell r="Z229">
            <v>4.96</v>
          </cell>
          <cell r="AA229">
            <v>4.046451612903228</v>
          </cell>
          <cell r="AB229">
            <v>11.148387096774192</v>
          </cell>
          <cell r="AC229">
            <v>96.82772539288672</v>
          </cell>
          <cell r="AD229">
            <v>1.8974358974358982</v>
          </cell>
        </row>
        <row r="230">
          <cell r="A230">
            <v>166</v>
          </cell>
          <cell r="B230" t="str">
            <v>Newcastle and Lower North Coast Supply - Possible</v>
          </cell>
          <cell r="C230">
            <v>1</v>
          </cell>
          <cell r="D230">
            <v>42339</v>
          </cell>
          <cell r="E230">
            <v>39</v>
          </cell>
          <cell r="F230">
            <v>1</v>
          </cell>
          <cell r="G230">
            <v>40539</v>
          </cell>
          <cell r="H230">
            <v>1</v>
          </cell>
          <cell r="I230" t="str">
            <v>EHV TL -EIS</v>
          </cell>
          <cell r="J230">
            <v>60</v>
          </cell>
          <cell r="L230" t="str">
            <v>6.5.7</v>
          </cell>
          <cell r="M230" t="str">
            <v>Poss</v>
          </cell>
          <cell r="N230" t="str">
            <v>Planning</v>
          </cell>
          <cell r="O230" t="str">
            <v>Richmond Vale 330kV Line Alterations - Contract</v>
          </cell>
          <cell r="P230" t="str">
            <v>TL REF</v>
          </cell>
          <cell r="Q230" t="str">
            <v>Northern</v>
          </cell>
          <cell r="R230">
            <v>20</v>
          </cell>
          <cell r="Y230">
            <v>0.1866666666666667</v>
          </cell>
          <cell r="Z230">
            <v>0.82666666666666688</v>
          </cell>
          <cell r="AA230">
            <v>0.67440860215053788</v>
          </cell>
          <cell r="AB230">
            <v>1.8580645161290319</v>
          </cell>
          <cell r="AC230">
            <v>16.137954232147781</v>
          </cell>
          <cell r="AD230">
            <v>0.31623931623931634</v>
          </cell>
        </row>
        <row r="231">
          <cell r="A231">
            <v>167</v>
          </cell>
          <cell r="B231" t="str">
            <v>Newcastle and Lower North Coast Supply - Possible</v>
          </cell>
          <cell r="C231">
            <v>1</v>
          </cell>
          <cell r="D231">
            <v>42339</v>
          </cell>
          <cell r="E231">
            <v>39</v>
          </cell>
          <cell r="F231">
            <v>3</v>
          </cell>
          <cell r="G231">
            <v>41259</v>
          </cell>
          <cell r="H231">
            <v>6</v>
          </cell>
          <cell r="I231" t="str">
            <v>330/132kV Greenfield</v>
          </cell>
          <cell r="J231">
            <v>36</v>
          </cell>
          <cell r="L231" t="str">
            <v>6.5.7</v>
          </cell>
          <cell r="M231" t="str">
            <v>Poss</v>
          </cell>
          <cell r="N231" t="str">
            <v>Planning</v>
          </cell>
          <cell r="O231" t="str">
            <v>Richmond Vale 330kV SS - Contract</v>
          </cell>
          <cell r="P231" t="str">
            <v>330SS</v>
          </cell>
          <cell r="Q231" t="str">
            <v>Northern</v>
          </cell>
          <cell r="R231">
            <v>28</v>
          </cell>
          <cell r="AA231">
            <v>0.87111111111111117</v>
          </cell>
          <cell r="AB231">
            <v>2.5443478260869576</v>
          </cell>
          <cell r="AC231">
            <v>21.362451510563126</v>
          </cell>
          <cell r="AD231">
            <v>3.2220895522388071</v>
          </cell>
        </row>
        <row r="232">
          <cell r="A232">
            <v>168</v>
          </cell>
          <cell r="B232" t="str">
            <v>Newcastle and Lower North Coast Supply - Possible</v>
          </cell>
          <cell r="C232">
            <v>1</v>
          </cell>
          <cell r="D232">
            <v>42339</v>
          </cell>
          <cell r="E232">
            <v>39</v>
          </cell>
          <cell r="F232">
            <v>3</v>
          </cell>
          <cell r="G232">
            <v>41619</v>
          </cell>
          <cell r="H232">
            <v>9</v>
          </cell>
          <cell r="I232" t="str">
            <v>330/132kV Aug</v>
          </cell>
          <cell r="J232">
            <v>24</v>
          </cell>
          <cell r="L232" t="str">
            <v>6.5.7</v>
          </cell>
          <cell r="M232" t="str">
            <v>Poss</v>
          </cell>
          <cell r="N232" t="str">
            <v>Planning</v>
          </cell>
          <cell r="O232" t="str">
            <v>Bayswater 330kV SS Augmentations - Contract</v>
          </cell>
          <cell r="P232" t="str">
            <v>330SS</v>
          </cell>
          <cell r="Q232" t="str">
            <v>Northern</v>
          </cell>
          <cell r="R232">
            <v>4</v>
          </cell>
          <cell r="AB232">
            <v>0.23333333333333339</v>
          </cell>
          <cell r="AC232">
            <v>3.0412935323383086</v>
          </cell>
          <cell r="AD232">
            <v>0.72537313432835804</v>
          </cell>
        </row>
        <row r="233">
          <cell r="A233">
            <v>169</v>
          </cell>
          <cell r="B233" t="str">
            <v>NSW - Victoria Interconnection - Series Capacitors</v>
          </cell>
          <cell r="C233">
            <v>1</v>
          </cell>
          <cell r="D233">
            <v>41061</v>
          </cell>
          <cell r="E233">
            <v>40</v>
          </cell>
          <cell r="F233">
            <v>3</v>
          </cell>
          <cell r="G233">
            <v>39981</v>
          </cell>
          <cell r="H233">
            <v>6</v>
          </cell>
          <cell r="I233" t="str">
            <v>330/132kV Greenfield</v>
          </cell>
          <cell r="J233">
            <v>36</v>
          </cell>
          <cell r="L233" t="str">
            <v>6.5.32</v>
          </cell>
          <cell r="M233" t="str">
            <v>Poss</v>
          </cell>
          <cell r="N233" t="str">
            <v>Planning</v>
          </cell>
          <cell r="O233" t="str">
            <v>Series Capacitors at Wagga 330kV - Contract</v>
          </cell>
          <cell r="P233" t="str">
            <v>330CAP</v>
          </cell>
          <cell r="Q233" t="str">
            <v>Southern</v>
          </cell>
          <cell r="R233">
            <v>18</v>
          </cell>
          <cell r="W233">
            <v>0.02</v>
          </cell>
          <cell r="X233">
            <v>1.28</v>
          </cell>
          <cell r="Y233">
            <v>8.0173913043478251</v>
          </cell>
          <cell r="Z233">
            <v>8.6826086956521724</v>
          </cell>
        </row>
        <row r="234">
          <cell r="A234">
            <v>170</v>
          </cell>
          <cell r="B234" t="str">
            <v>NSW - Victoria Interconnection - Series Capacitors</v>
          </cell>
          <cell r="C234">
            <v>1</v>
          </cell>
          <cell r="D234">
            <v>41061</v>
          </cell>
          <cell r="E234">
            <v>40</v>
          </cell>
          <cell r="F234">
            <v>3</v>
          </cell>
          <cell r="G234">
            <v>39981</v>
          </cell>
          <cell r="H234">
            <v>6</v>
          </cell>
          <cell r="I234" t="str">
            <v>330/132kV Greenfield</v>
          </cell>
          <cell r="J234">
            <v>36</v>
          </cell>
          <cell r="L234" t="str">
            <v>6.5.32</v>
          </cell>
          <cell r="M234" t="str">
            <v>Poss</v>
          </cell>
          <cell r="N234" t="str">
            <v>Planning</v>
          </cell>
          <cell r="O234" t="str">
            <v>Series Capacitors at Jindera 330kV - Contract</v>
          </cell>
          <cell r="P234" t="str">
            <v>330CAP</v>
          </cell>
          <cell r="Q234" t="str">
            <v>Southern</v>
          </cell>
          <cell r="R234">
            <v>18</v>
          </cell>
          <cell r="W234">
            <v>0.02</v>
          </cell>
          <cell r="X234">
            <v>1.28</v>
          </cell>
          <cell r="Y234">
            <v>8.0173913043478251</v>
          </cell>
          <cell r="Z234">
            <v>8.6826086956521724</v>
          </cell>
        </row>
        <row r="235">
          <cell r="A235">
            <v>171</v>
          </cell>
          <cell r="B235" t="str">
            <v>NSW - Victoria Interconnection - Series Capacitors</v>
          </cell>
          <cell r="C235">
            <v>1</v>
          </cell>
          <cell r="D235">
            <v>41061</v>
          </cell>
          <cell r="E235">
            <v>40</v>
          </cell>
          <cell r="F235">
            <v>3</v>
          </cell>
          <cell r="G235">
            <v>40341</v>
          </cell>
          <cell r="H235">
            <v>9</v>
          </cell>
          <cell r="I235" t="str">
            <v>330/132kV Aug</v>
          </cell>
          <cell r="J235">
            <v>24</v>
          </cell>
          <cell r="L235" t="str">
            <v>6.5.32</v>
          </cell>
          <cell r="M235" t="str">
            <v>Poss</v>
          </cell>
          <cell r="N235" t="str">
            <v>Planning</v>
          </cell>
          <cell r="O235" t="str">
            <v>Wagga 330kV S/S Augmentations - Contract</v>
          </cell>
          <cell r="P235" t="str">
            <v>330SS</v>
          </cell>
          <cell r="Q235" t="str">
            <v>Southern</v>
          </cell>
          <cell r="R235">
            <v>2</v>
          </cell>
          <cell r="X235">
            <v>4.7619047619047623E-3</v>
          </cell>
          <cell r="Y235">
            <v>0.2764880952380952</v>
          </cell>
          <cell r="Z235">
            <v>1.71875</v>
          </cell>
        </row>
        <row r="236">
          <cell r="A236">
            <v>172</v>
          </cell>
          <cell r="B236" t="str">
            <v>NSW - Victoria Interconnection - Series Capacitors</v>
          </cell>
          <cell r="C236">
            <v>1</v>
          </cell>
          <cell r="D236">
            <v>41061</v>
          </cell>
          <cell r="E236">
            <v>40</v>
          </cell>
          <cell r="F236">
            <v>3</v>
          </cell>
          <cell r="G236">
            <v>40341</v>
          </cell>
          <cell r="H236">
            <v>9</v>
          </cell>
          <cell r="I236" t="str">
            <v>330/132kV Aug</v>
          </cell>
          <cell r="J236">
            <v>24</v>
          </cell>
          <cell r="L236" t="str">
            <v>6.5.32</v>
          </cell>
          <cell r="M236" t="str">
            <v>Poss</v>
          </cell>
          <cell r="N236" t="str">
            <v>Planning</v>
          </cell>
          <cell r="O236" t="str">
            <v>Jindera 330kV SS Augmentations - Contract</v>
          </cell>
          <cell r="P236" t="str">
            <v>330SS</v>
          </cell>
          <cell r="Q236" t="str">
            <v>Southern</v>
          </cell>
          <cell r="R236">
            <v>2</v>
          </cell>
          <cell r="X236">
            <v>4.7619047619047623E-3</v>
          </cell>
          <cell r="Y236">
            <v>0.2764880952380952</v>
          </cell>
          <cell r="Z236">
            <v>1.71875</v>
          </cell>
        </row>
        <row r="237">
          <cell r="A237">
            <v>173</v>
          </cell>
          <cell r="B237" t="str">
            <v>South West NSW &amp; Possible VIC I/C - 330 kV Line</v>
          </cell>
          <cell r="C237">
            <v>1</v>
          </cell>
          <cell r="D237">
            <v>41244</v>
          </cell>
          <cell r="E237">
            <v>50</v>
          </cell>
          <cell r="F237">
            <v>1</v>
          </cell>
          <cell r="G237">
            <v>39444</v>
          </cell>
          <cell r="H237">
            <v>1</v>
          </cell>
          <cell r="I237" t="str">
            <v>EHV TL -EIS</v>
          </cell>
          <cell r="J237">
            <v>60</v>
          </cell>
          <cell r="L237" t="str">
            <v>6.5.28</v>
          </cell>
          <cell r="M237" t="str">
            <v>Poss</v>
          </cell>
          <cell r="N237" t="str">
            <v>Future</v>
          </cell>
          <cell r="O237" t="str">
            <v>Wagga - Finley 330kV TL (184km) - Contract</v>
          </cell>
          <cell r="P237" t="str">
            <v>TL EIS</v>
          </cell>
          <cell r="Q237" t="str">
            <v>Southern</v>
          </cell>
          <cell r="R237">
            <v>125</v>
          </cell>
          <cell r="V237">
            <v>1.1666666666666667</v>
          </cell>
          <cell r="W237">
            <v>5.1666666666666661</v>
          </cell>
          <cell r="X237">
            <v>4.2150537634408618</v>
          </cell>
          <cell r="Y237">
            <v>11.61290322580645</v>
          </cell>
          <cell r="Z237">
            <v>100.86221395092365</v>
          </cell>
          <cell r="AA237">
            <v>1.9764957264957275</v>
          </cell>
        </row>
        <row r="238">
          <cell r="A238">
            <v>174</v>
          </cell>
          <cell r="B238" t="str">
            <v>South West NSW &amp; Possible VIC I/C - 330 kV Line</v>
          </cell>
          <cell r="C238">
            <v>1</v>
          </cell>
          <cell r="D238">
            <v>40878</v>
          </cell>
          <cell r="E238">
            <v>50</v>
          </cell>
          <cell r="F238">
            <v>3</v>
          </cell>
          <cell r="G238">
            <v>39798</v>
          </cell>
          <cell r="H238">
            <v>6</v>
          </cell>
          <cell r="I238" t="str">
            <v>330/132kV Greenfield</v>
          </cell>
          <cell r="J238">
            <v>36</v>
          </cell>
          <cell r="L238" t="str">
            <v>6.5.28</v>
          </cell>
          <cell r="M238" t="str">
            <v>Poss</v>
          </cell>
          <cell r="N238" t="str">
            <v>Future</v>
          </cell>
          <cell r="O238" t="str">
            <v>Finley 330/132kV Substation - Contract</v>
          </cell>
          <cell r="P238" t="str">
            <v>330SS</v>
          </cell>
          <cell r="Q238" t="str">
            <v>Southern</v>
          </cell>
          <cell r="R238">
            <v>18</v>
          </cell>
          <cell r="W238">
            <v>0.56000000000000005</v>
          </cell>
          <cell r="X238">
            <v>1.6356521739130443</v>
          </cell>
          <cell r="Y238">
            <v>13.733004542504867</v>
          </cell>
          <cell r="Z238">
            <v>2.07134328358209</v>
          </cell>
        </row>
        <row r="239">
          <cell r="A239">
            <v>175</v>
          </cell>
          <cell r="B239" t="str">
            <v>South West NSW &amp; Possible VIC I/C - 330 kV Line</v>
          </cell>
          <cell r="C239">
            <v>1</v>
          </cell>
          <cell r="D239">
            <v>40878</v>
          </cell>
          <cell r="E239">
            <v>50</v>
          </cell>
          <cell r="F239">
            <v>3</v>
          </cell>
          <cell r="G239">
            <v>40158</v>
          </cell>
          <cell r="H239">
            <v>9</v>
          </cell>
          <cell r="I239" t="str">
            <v>330/132kV Aug</v>
          </cell>
          <cell r="J239">
            <v>24</v>
          </cell>
          <cell r="L239" t="str">
            <v>6.5.28</v>
          </cell>
          <cell r="M239" t="str">
            <v>Poss</v>
          </cell>
          <cell r="N239" t="str">
            <v>Future</v>
          </cell>
          <cell r="O239" t="str">
            <v>Wagga 330kV Switchbay - Contract</v>
          </cell>
          <cell r="P239" t="str">
            <v>330SS</v>
          </cell>
          <cell r="Q239" t="str">
            <v>Southern</v>
          </cell>
          <cell r="R239">
            <v>1</v>
          </cell>
          <cell r="X239">
            <v>5.8333333333333348E-2</v>
          </cell>
          <cell r="Y239">
            <v>0.76032338308457714</v>
          </cell>
          <cell r="Z239">
            <v>0.18134328358208951</v>
          </cell>
        </row>
        <row r="240">
          <cell r="A240">
            <v>176</v>
          </cell>
          <cell r="B240" t="str">
            <v>Yass - Wagga 330 kV DC Line Development</v>
          </cell>
          <cell r="C240">
            <v>1</v>
          </cell>
          <cell r="D240">
            <v>41244</v>
          </cell>
          <cell r="E240">
            <v>67</v>
          </cell>
          <cell r="F240">
            <v>1</v>
          </cell>
          <cell r="G240">
            <v>39444</v>
          </cell>
          <cell r="H240">
            <v>1</v>
          </cell>
          <cell r="I240" t="str">
            <v>EHV TL -EIS</v>
          </cell>
          <cell r="J240">
            <v>60</v>
          </cell>
          <cell r="L240" t="str">
            <v>6.4.2</v>
          </cell>
          <cell r="M240" t="str">
            <v>Poss</v>
          </cell>
          <cell r="N240" t="str">
            <v>Proposed</v>
          </cell>
          <cell r="O240" t="str">
            <v>Yass Wagga 330kVTL (Double Circuit ) - Contract</v>
          </cell>
          <cell r="P240" t="str">
            <v>TL EIS</v>
          </cell>
          <cell r="Q240" t="str">
            <v>Southern</v>
          </cell>
          <cell r="R240">
            <v>120</v>
          </cell>
          <cell r="V240">
            <v>1.1200000000000001</v>
          </cell>
          <cell r="W240">
            <v>4.96</v>
          </cell>
          <cell r="X240">
            <v>4.046451612903228</v>
          </cell>
          <cell r="Y240">
            <v>11.148387096774192</v>
          </cell>
          <cell r="Z240">
            <v>96.82772539288672</v>
          </cell>
          <cell r="AA240">
            <v>1.8974358974358982</v>
          </cell>
        </row>
        <row r="241">
          <cell r="A241">
            <v>177</v>
          </cell>
          <cell r="B241" t="str">
            <v>Yass - Wagga 330 kV DC Line Development</v>
          </cell>
          <cell r="C241">
            <v>1</v>
          </cell>
          <cell r="D241">
            <v>41244</v>
          </cell>
          <cell r="E241">
            <v>67</v>
          </cell>
          <cell r="F241">
            <v>3</v>
          </cell>
          <cell r="G241">
            <v>40524</v>
          </cell>
          <cell r="H241">
            <v>9</v>
          </cell>
          <cell r="I241" t="str">
            <v>330/132kV Aug</v>
          </cell>
          <cell r="J241">
            <v>24</v>
          </cell>
          <cell r="L241" t="str">
            <v>6.4.2</v>
          </cell>
          <cell r="M241" t="str">
            <v>Poss</v>
          </cell>
          <cell r="N241" t="str">
            <v>Proposed</v>
          </cell>
          <cell r="O241" t="str">
            <v>Yass 330kV Substation Aug - Contract</v>
          </cell>
          <cell r="P241" t="str">
            <v>330SS</v>
          </cell>
          <cell r="Q241" t="str">
            <v>Southern</v>
          </cell>
          <cell r="R241">
            <v>3</v>
          </cell>
          <cell r="Y241">
            <v>0.17499999999999999</v>
          </cell>
          <cell r="Z241">
            <v>2.2809701492537315</v>
          </cell>
          <cell r="AA241">
            <v>0.54402985074626864</v>
          </cell>
        </row>
        <row r="242">
          <cell r="A242">
            <v>178</v>
          </cell>
          <cell r="B242" t="str">
            <v>Yass - Wagga 330 kV DC Line Development</v>
          </cell>
          <cell r="C242">
            <v>1</v>
          </cell>
          <cell r="D242">
            <v>41244</v>
          </cell>
          <cell r="E242">
            <v>67</v>
          </cell>
          <cell r="F242">
            <v>3</v>
          </cell>
          <cell r="G242">
            <v>40524</v>
          </cell>
          <cell r="H242">
            <v>9</v>
          </cell>
          <cell r="I242" t="str">
            <v>330/132kV Aug</v>
          </cell>
          <cell r="J242">
            <v>24</v>
          </cell>
          <cell r="L242" t="str">
            <v>6.4.2</v>
          </cell>
          <cell r="M242" t="str">
            <v>Poss</v>
          </cell>
          <cell r="N242" t="str">
            <v>Proposed</v>
          </cell>
          <cell r="O242" t="str">
            <v>Wagga 330kV Substation Aug - Contract</v>
          </cell>
          <cell r="P242" t="str">
            <v>330SS</v>
          </cell>
          <cell r="Q242" t="str">
            <v>Southern</v>
          </cell>
          <cell r="R242">
            <v>3</v>
          </cell>
          <cell r="Y242">
            <v>0.17499999999999999</v>
          </cell>
          <cell r="Z242">
            <v>2.2809701492537315</v>
          </cell>
          <cell r="AA242">
            <v>0.54402985074626864</v>
          </cell>
        </row>
        <row r="243">
          <cell r="A243">
            <v>179</v>
          </cell>
          <cell r="B243" t="str">
            <v>Yass - Wagga 330 kV SC Line Development</v>
          </cell>
          <cell r="C243">
            <v>1</v>
          </cell>
          <cell r="D243">
            <v>41244</v>
          </cell>
          <cell r="E243">
            <v>67</v>
          </cell>
          <cell r="F243">
            <v>1</v>
          </cell>
          <cell r="G243">
            <v>39444</v>
          </cell>
          <cell r="H243">
            <v>1</v>
          </cell>
          <cell r="I243" t="str">
            <v>EHV TL -EIS</v>
          </cell>
          <cell r="J243">
            <v>60</v>
          </cell>
          <cell r="L243" t="str">
            <v>6.4.2</v>
          </cell>
          <cell r="M243" t="str">
            <v>Poss</v>
          </cell>
          <cell r="N243" t="str">
            <v>Proposed</v>
          </cell>
          <cell r="O243" t="str">
            <v>Yass Wagga 330kVTL (Single Circuit ) - Contract</v>
          </cell>
          <cell r="P243" t="str">
            <v>TL EIS</v>
          </cell>
          <cell r="Q243" t="str">
            <v>Southern</v>
          </cell>
          <cell r="R243">
            <v>85</v>
          </cell>
          <cell r="V243">
            <v>0.79333333333333345</v>
          </cell>
          <cell r="W243">
            <v>3.5133333333333336</v>
          </cell>
          <cell r="X243">
            <v>2.8662365591397858</v>
          </cell>
          <cell r="Y243">
            <v>7.8967741935483859</v>
          </cell>
          <cell r="Z243">
            <v>68.586305486628078</v>
          </cell>
          <cell r="AA243">
            <v>1.3440170940170943</v>
          </cell>
        </row>
        <row r="244">
          <cell r="A244">
            <v>180</v>
          </cell>
          <cell r="B244" t="str">
            <v>Yass - Wagga 330 kV SC Line Development</v>
          </cell>
          <cell r="C244">
            <v>1</v>
          </cell>
          <cell r="D244">
            <v>41244</v>
          </cell>
          <cell r="E244">
            <v>67</v>
          </cell>
          <cell r="F244">
            <v>3</v>
          </cell>
          <cell r="G244">
            <v>40524</v>
          </cell>
          <cell r="H244">
            <v>9</v>
          </cell>
          <cell r="I244" t="str">
            <v>330/132kV Aug</v>
          </cell>
          <cell r="J244">
            <v>24</v>
          </cell>
          <cell r="L244" t="str">
            <v>6.4.2</v>
          </cell>
          <cell r="M244" t="str">
            <v>Poss</v>
          </cell>
          <cell r="N244" t="str">
            <v>Proposed</v>
          </cell>
          <cell r="O244" t="str">
            <v>Yass 330kV Substation Aug - Contract</v>
          </cell>
          <cell r="P244" t="str">
            <v>330SS</v>
          </cell>
          <cell r="Q244" t="str">
            <v>Southern</v>
          </cell>
          <cell r="R244">
            <v>3</v>
          </cell>
          <cell r="Y244">
            <v>0.17499999999999999</v>
          </cell>
          <cell r="Z244">
            <v>2.2809701492537315</v>
          </cell>
          <cell r="AA244">
            <v>0.54402985074626864</v>
          </cell>
        </row>
        <row r="245">
          <cell r="A245">
            <v>181</v>
          </cell>
          <cell r="B245" t="str">
            <v>Yass - Wagga 330 kV SC Line Development</v>
          </cell>
          <cell r="C245">
            <v>1</v>
          </cell>
          <cell r="D245">
            <v>41244</v>
          </cell>
          <cell r="E245">
            <v>67</v>
          </cell>
          <cell r="F245">
            <v>3</v>
          </cell>
          <cell r="G245">
            <v>40524</v>
          </cell>
          <cell r="H245">
            <v>9</v>
          </cell>
          <cell r="I245" t="str">
            <v>330/132kV Aug</v>
          </cell>
          <cell r="J245">
            <v>24</v>
          </cell>
          <cell r="L245" t="str">
            <v>6.4.2</v>
          </cell>
          <cell r="M245" t="str">
            <v>Poss</v>
          </cell>
          <cell r="N245" t="str">
            <v>Proposed</v>
          </cell>
          <cell r="O245" t="str">
            <v>Wagga 330kV Substation Aug - Contract</v>
          </cell>
          <cell r="P245" t="str">
            <v>330SS</v>
          </cell>
          <cell r="Q245" t="str">
            <v>Southern</v>
          </cell>
          <cell r="R245">
            <v>3</v>
          </cell>
          <cell r="Y245">
            <v>0.17499999999999999</v>
          </cell>
          <cell r="Z245">
            <v>2.2809701492537315</v>
          </cell>
          <cell r="AA245">
            <v>0.54402985074626864</v>
          </cell>
        </row>
        <row r="246">
          <cell r="A246">
            <v>182</v>
          </cell>
          <cell r="B246" t="str">
            <v>Southern Close of 500kV Ring</v>
          </cell>
          <cell r="C246">
            <v>1</v>
          </cell>
          <cell r="D246">
            <v>41974</v>
          </cell>
          <cell r="E246">
            <v>68</v>
          </cell>
          <cell r="F246">
            <v>1</v>
          </cell>
          <cell r="G246">
            <v>40174</v>
          </cell>
          <cell r="H246">
            <v>1</v>
          </cell>
          <cell r="I246" t="str">
            <v>EHV TL -EIS</v>
          </cell>
          <cell r="J246">
            <v>60</v>
          </cell>
          <cell r="N246" t="str">
            <v>Proposed</v>
          </cell>
          <cell r="O246" t="str">
            <v>Marulan to Kemps Creek 500kV (ex 39 &amp; 14 lines) (xxkm)</v>
          </cell>
          <cell r="P246" t="str">
            <v>TL EIS</v>
          </cell>
          <cell r="Q246" t="str">
            <v>Southern</v>
          </cell>
          <cell r="R246">
            <v>150</v>
          </cell>
          <cell r="X246">
            <v>1.4</v>
          </cell>
          <cell r="Y246">
            <v>6.2</v>
          </cell>
          <cell r="Z246">
            <v>5.0580645161290354</v>
          </cell>
          <cell r="AA246">
            <v>13.935483870967742</v>
          </cell>
          <cell r="AB246">
            <v>121.03465674110836</v>
          </cell>
          <cell r="AC246">
            <v>2.3717948717948727</v>
          </cell>
        </row>
        <row r="247">
          <cell r="A247">
            <v>183</v>
          </cell>
          <cell r="B247" t="str">
            <v>Southern Close of 500kV Ring</v>
          </cell>
          <cell r="C247">
            <v>1</v>
          </cell>
          <cell r="D247">
            <v>41609</v>
          </cell>
          <cell r="E247">
            <v>68</v>
          </cell>
          <cell r="F247">
            <v>3</v>
          </cell>
          <cell r="G247">
            <v>40769</v>
          </cell>
          <cell r="H247">
            <v>8</v>
          </cell>
          <cell r="I247" t="str">
            <v>500/330kV Aug</v>
          </cell>
          <cell r="J247">
            <v>28</v>
          </cell>
          <cell r="N247" t="str">
            <v>Proposed</v>
          </cell>
          <cell r="O247" t="str">
            <v>Kemps Creek 500kV Augmentation</v>
          </cell>
          <cell r="P247" t="str">
            <v>500SS</v>
          </cell>
          <cell r="Q247" t="str">
            <v>Central</v>
          </cell>
          <cell r="R247">
            <v>25</v>
          </cell>
          <cell r="Z247">
            <v>1.9642857142857142</v>
          </cell>
          <cell r="AA247">
            <v>19.294160231660232</v>
          </cell>
          <cell r="AB247">
            <v>3.7415540540540544</v>
          </cell>
        </row>
        <row r="248">
          <cell r="A248">
            <v>184</v>
          </cell>
          <cell r="B248" t="str">
            <v>Southern Close of 500kV Ring</v>
          </cell>
          <cell r="C248">
            <v>1</v>
          </cell>
          <cell r="D248">
            <v>41609</v>
          </cell>
          <cell r="E248">
            <v>68</v>
          </cell>
          <cell r="F248">
            <v>3</v>
          </cell>
          <cell r="G248">
            <v>40769</v>
          </cell>
          <cell r="H248">
            <v>8</v>
          </cell>
          <cell r="I248" t="str">
            <v>500/330kV Aug</v>
          </cell>
          <cell r="J248">
            <v>28</v>
          </cell>
          <cell r="N248" t="str">
            <v>Proposed</v>
          </cell>
          <cell r="O248" t="str">
            <v>Bannaby 500kV Augmentation</v>
          </cell>
          <cell r="P248" t="str">
            <v>500SS</v>
          </cell>
          <cell r="Q248" t="str">
            <v>Southern</v>
          </cell>
          <cell r="R248">
            <v>25</v>
          </cell>
          <cell r="Z248">
            <v>1.9642857142857142</v>
          </cell>
          <cell r="AA248">
            <v>19.294160231660232</v>
          </cell>
          <cell r="AB248">
            <v>3.7415540540540544</v>
          </cell>
        </row>
        <row r="249">
          <cell r="A249">
            <v>185</v>
          </cell>
          <cell r="B249" t="str">
            <v>Northern Close of 500kV Ring</v>
          </cell>
          <cell r="C249">
            <v>1</v>
          </cell>
          <cell r="D249">
            <v>43435</v>
          </cell>
          <cell r="E249">
            <v>69</v>
          </cell>
          <cell r="F249">
            <v>1</v>
          </cell>
          <cell r="G249">
            <v>41635</v>
          </cell>
          <cell r="H249">
            <v>1</v>
          </cell>
          <cell r="I249" t="str">
            <v>EHV TL -EIS</v>
          </cell>
          <cell r="J249">
            <v>60</v>
          </cell>
          <cell r="N249" t="str">
            <v>Proposed</v>
          </cell>
          <cell r="O249" t="str">
            <v>Richmond Vale-Eraring 500kV Line</v>
          </cell>
          <cell r="P249" t="str">
            <v>TL EIS</v>
          </cell>
          <cell r="Q249" t="str">
            <v>Northern</v>
          </cell>
          <cell r="R249">
            <v>60</v>
          </cell>
          <cell r="AB249">
            <v>0.56000000000000005</v>
          </cell>
          <cell r="AC249">
            <v>2.48</v>
          </cell>
          <cell r="AD249">
            <v>2.023225806451614</v>
          </cell>
          <cell r="AE249">
            <v>5.5741935483870959</v>
          </cell>
          <cell r="AF249">
            <v>48.41386269644336</v>
          </cell>
          <cell r="AG249">
            <v>0.94871794871794912</v>
          </cell>
        </row>
        <row r="250">
          <cell r="A250">
            <v>186</v>
          </cell>
          <cell r="B250" t="str">
            <v>Northern Close of 500kV Ring</v>
          </cell>
          <cell r="C250">
            <v>1</v>
          </cell>
          <cell r="D250">
            <v>43435</v>
          </cell>
          <cell r="E250">
            <v>69</v>
          </cell>
          <cell r="F250">
            <v>3</v>
          </cell>
          <cell r="G250">
            <v>42595</v>
          </cell>
          <cell r="H250">
            <v>8</v>
          </cell>
          <cell r="I250" t="str">
            <v>500/330kV Aug</v>
          </cell>
          <cell r="J250">
            <v>28</v>
          </cell>
          <cell r="N250" t="str">
            <v>Proposed</v>
          </cell>
          <cell r="O250" t="str">
            <v>Eraring 500kV Augmentation</v>
          </cell>
          <cell r="P250" t="str">
            <v>500SS</v>
          </cell>
          <cell r="Q250" t="str">
            <v>Northern</v>
          </cell>
          <cell r="R250">
            <v>25</v>
          </cell>
          <cell r="AE250">
            <v>1.9642857142857142</v>
          </cell>
          <cell r="AF250">
            <v>19.294160231660232</v>
          </cell>
          <cell r="AG250">
            <v>3.7415540540540544</v>
          </cell>
        </row>
        <row r="251">
          <cell r="A251">
            <v>187</v>
          </cell>
          <cell r="B251" t="str">
            <v>Northern Close of 500kV Ring</v>
          </cell>
          <cell r="C251">
            <v>1</v>
          </cell>
          <cell r="D251">
            <v>43435</v>
          </cell>
          <cell r="E251">
            <v>69</v>
          </cell>
          <cell r="F251">
            <v>3</v>
          </cell>
          <cell r="G251">
            <v>42595</v>
          </cell>
          <cell r="H251">
            <v>8</v>
          </cell>
          <cell r="I251" t="str">
            <v>500/330kV Aug</v>
          </cell>
          <cell r="J251">
            <v>28</v>
          </cell>
          <cell r="N251" t="str">
            <v>Proposed</v>
          </cell>
          <cell r="O251" t="str">
            <v>Eraring 500/330kV Tx Augmentation</v>
          </cell>
          <cell r="P251" t="str">
            <v>500SS</v>
          </cell>
          <cell r="Q251" t="str">
            <v>Northern</v>
          </cell>
          <cell r="R251">
            <v>25</v>
          </cell>
          <cell r="AE251">
            <v>1.9642857142857142</v>
          </cell>
          <cell r="AF251">
            <v>19.294160231660232</v>
          </cell>
          <cell r="AG251">
            <v>3.7415540540540544</v>
          </cell>
        </row>
        <row r="252">
          <cell r="A252">
            <v>188</v>
          </cell>
          <cell r="B252" t="str">
            <v>Northern Close of 500kV Ring</v>
          </cell>
          <cell r="C252">
            <v>1</v>
          </cell>
          <cell r="D252">
            <v>43435</v>
          </cell>
          <cell r="E252">
            <v>69</v>
          </cell>
          <cell r="F252">
            <v>3</v>
          </cell>
          <cell r="G252">
            <v>42595</v>
          </cell>
          <cell r="H252">
            <v>8</v>
          </cell>
          <cell r="I252" t="str">
            <v>500/330kV Aug</v>
          </cell>
          <cell r="J252">
            <v>28</v>
          </cell>
          <cell r="N252" t="str">
            <v>Proposed</v>
          </cell>
          <cell r="O252" t="str">
            <v>Richmond Vale 500kV Augmentation</v>
          </cell>
          <cell r="P252" t="str">
            <v>500SS</v>
          </cell>
          <cell r="Q252" t="str">
            <v>Northern</v>
          </cell>
          <cell r="R252">
            <v>25</v>
          </cell>
          <cell r="AE252">
            <v>1.9642857142857142</v>
          </cell>
          <cell r="AF252">
            <v>19.294160231660232</v>
          </cell>
          <cell r="AG252">
            <v>3.7415540540540544</v>
          </cell>
        </row>
        <row r="253">
          <cell r="A253">
            <v>189</v>
          </cell>
          <cell r="B253" t="str">
            <v>Flow control of NW System</v>
          </cell>
          <cell r="C253">
            <v>1</v>
          </cell>
          <cell r="D253">
            <v>41974</v>
          </cell>
          <cell r="E253">
            <v>70</v>
          </cell>
          <cell r="F253">
            <v>3</v>
          </cell>
          <cell r="G253">
            <v>40894</v>
          </cell>
          <cell r="H253">
            <v>6</v>
          </cell>
          <cell r="I253" t="str">
            <v>330/132kV Greenfield</v>
          </cell>
          <cell r="J253">
            <v>36</v>
          </cell>
          <cell r="N253" t="str">
            <v>Proposed</v>
          </cell>
          <cell r="O253" t="str">
            <v>Baywater-Sydney West 330kV Series Caps (2 off)</v>
          </cell>
          <cell r="P253" t="str">
            <v>SVC</v>
          </cell>
          <cell r="Q253" t="str">
            <v>Northern</v>
          </cell>
          <cell r="R253">
            <v>50</v>
          </cell>
          <cell r="Z253">
            <v>1.5555555555555558</v>
          </cell>
          <cell r="AA253">
            <v>4.5434782608695654</v>
          </cell>
          <cell r="AB253">
            <v>38.147234840291297</v>
          </cell>
          <cell r="AC253">
            <v>5.753731343283583</v>
          </cell>
        </row>
        <row r="254">
          <cell r="A254">
            <v>190</v>
          </cell>
          <cell r="B254" t="str">
            <v>Establish Mason Park SS</v>
          </cell>
          <cell r="C254">
            <v>1</v>
          </cell>
          <cell r="D254">
            <v>40513</v>
          </cell>
          <cell r="E254">
            <v>71</v>
          </cell>
          <cell r="F254">
            <v>3</v>
          </cell>
          <cell r="G254">
            <v>39433</v>
          </cell>
          <cell r="H254">
            <v>6</v>
          </cell>
          <cell r="I254" t="str">
            <v>330/132kV Greenfield</v>
          </cell>
          <cell r="J254">
            <v>36</v>
          </cell>
          <cell r="N254" t="str">
            <v>Proposed</v>
          </cell>
          <cell r="O254" t="str">
            <v>Establish Mason Park 330/132kV Substation</v>
          </cell>
          <cell r="P254" t="str">
            <v>330SS</v>
          </cell>
          <cell r="Q254" t="str">
            <v>Central</v>
          </cell>
          <cell r="R254">
            <v>60</v>
          </cell>
          <cell r="V254">
            <v>1.8666666666666667</v>
          </cell>
          <cell r="W254">
            <v>5.4521739130434801</v>
          </cell>
          <cell r="X254">
            <v>45.776681808349544</v>
          </cell>
          <cell r="Y254">
            <v>6.9044776119402993</v>
          </cell>
        </row>
        <row r="255">
          <cell r="A255">
            <v>191</v>
          </cell>
          <cell r="B255" t="str">
            <v>Establish Mason Park SS</v>
          </cell>
          <cell r="C255">
            <v>1</v>
          </cell>
          <cell r="D255">
            <v>40513</v>
          </cell>
          <cell r="E255">
            <v>71</v>
          </cell>
          <cell r="F255">
            <v>1</v>
          </cell>
          <cell r="G255">
            <v>38713</v>
          </cell>
          <cell r="H255">
            <v>1</v>
          </cell>
          <cell r="I255" t="str">
            <v>EHV TL -EIS</v>
          </cell>
          <cell r="J255">
            <v>60</v>
          </cell>
          <cell r="N255" t="str">
            <v>Proposed</v>
          </cell>
          <cell r="O255" t="str">
            <v>Second Holroyd-Mason Park 330kV Cable</v>
          </cell>
          <cell r="P255" t="str">
            <v>TL EIS</v>
          </cell>
          <cell r="Q255" t="str">
            <v>Central</v>
          </cell>
          <cell r="R255">
            <v>120</v>
          </cell>
          <cell r="T255">
            <v>1.1200000000000001</v>
          </cell>
          <cell r="U255">
            <v>4.96</v>
          </cell>
          <cell r="V255">
            <v>4.046451612903228</v>
          </cell>
          <cell r="W255">
            <v>11.148387096774192</v>
          </cell>
          <cell r="X255">
            <v>96.82772539288672</v>
          </cell>
          <cell r="Y255">
            <v>1.8974358974358982</v>
          </cell>
        </row>
        <row r="256">
          <cell r="A256">
            <v>192</v>
          </cell>
          <cell r="B256" t="str">
            <v>Establish Mason Park SS</v>
          </cell>
          <cell r="C256">
            <v>1</v>
          </cell>
          <cell r="D256">
            <v>40513</v>
          </cell>
          <cell r="E256">
            <v>71</v>
          </cell>
          <cell r="F256">
            <v>3</v>
          </cell>
          <cell r="G256">
            <v>39793</v>
          </cell>
          <cell r="H256">
            <v>9</v>
          </cell>
          <cell r="I256" t="str">
            <v>330/132kV Aug</v>
          </cell>
          <cell r="J256">
            <v>24</v>
          </cell>
          <cell r="N256" t="str">
            <v>Proposed</v>
          </cell>
          <cell r="O256" t="str">
            <v>Holroyd 330kV Augmentation</v>
          </cell>
          <cell r="P256" t="str">
            <v>330SS</v>
          </cell>
          <cell r="Q256" t="str">
            <v>Central</v>
          </cell>
          <cell r="R256">
            <v>20</v>
          </cell>
          <cell r="W256">
            <v>1.166666666666667</v>
          </cell>
          <cell r="X256">
            <v>15.206467661691544</v>
          </cell>
          <cell r="Y256">
            <v>3.6268656716417906</v>
          </cell>
        </row>
        <row r="257">
          <cell r="A257">
            <v>193</v>
          </cell>
          <cell r="B257" t="str">
            <v>Sydney Park 330/132kV Substation</v>
          </cell>
          <cell r="C257">
            <v>1</v>
          </cell>
          <cell r="D257">
            <v>42705</v>
          </cell>
          <cell r="E257">
            <v>72</v>
          </cell>
          <cell r="F257">
            <v>3</v>
          </cell>
          <cell r="G257">
            <v>41625</v>
          </cell>
          <cell r="H257">
            <v>6</v>
          </cell>
          <cell r="I257" t="str">
            <v>330/132kV Greenfield</v>
          </cell>
          <cell r="J257">
            <v>36</v>
          </cell>
          <cell r="N257" t="str">
            <v>Proposed</v>
          </cell>
          <cell r="O257" t="str">
            <v>Establish Sydney Park 330/132kV Substation</v>
          </cell>
          <cell r="P257" t="str">
            <v>330SS</v>
          </cell>
          <cell r="Q257" t="str">
            <v>Central</v>
          </cell>
          <cell r="R257">
            <v>60</v>
          </cell>
          <cell r="AB257">
            <v>1.8666666666666667</v>
          </cell>
          <cell r="AC257">
            <v>5.4521739130434801</v>
          </cell>
          <cell r="AD257">
            <v>45.776681808349544</v>
          </cell>
          <cell r="AE257">
            <v>6.9044776119402993</v>
          </cell>
        </row>
        <row r="258">
          <cell r="A258">
            <v>194</v>
          </cell>
          <cell r="B258" t="str">
            <v>Sydney Park 330/132kV Substation</v>
          </cell>
          <cell r="C258">
            <v>1</v>
          </cell>
          <cell r="D258">
            <v>42705</v>
          </cell>
          <cell r="E258">
            <v>72</v>
          </cell>
          <cell r="F258">
            <v>1</v>
          </cell>
          <cell r="G258">
            <v>40905</v>
          </cell>
          <cell r="H258">
            <v>1</v>
          </cell>
          <cell r="I258" t="str">
            <v>EHV TL -EIS</v>
          </cell>
          <cell r="J258">
            <v>60</v>
          </cell>
          <cell r="N258" t="str">
            <v>Proposed</v>
          </cell>
          <cell r="O258" t="str">
            <v>Mason Park-Sydney Park 330kV Cable</v>
          </cell>
          <cell r="P258" t="str">
            <v>TL EIS</v>
          </cell>
          <cell r="Q258" t="str">
            <v>Central</v>
          </cell>
          <cell r="R258">
            <v>120</v>
          </cell>
          <cell r="Z258">
            <v>1.1200000000000001</v>
          </cell>
          <cell r="AA258">
            <v>4.96</v>
          </cell>
          <cell r="AB258">
            <v>4.046451612903228</v>
          </cell>
          <cell r="AC258">
            <v>11.148387096774192</v>
          </cell>
          <cell r="AD258">
            <v>96.82772539288672</v>
          </cell>
          <cell r="AE258">
            <v>1.8974358974358982</v>
          </cell>
        </row>
        <row r="259">
          <cell r="A259">
            <v>195</v>
          </cell>
          <cell r="B259" t="str">
            <v>Sydney Park 330/132kV Substation</v>
          </cell>
          <cell r="C259">
            <v>1</v>
          </cell>
          <cell r="D259">
            <v>42705</v>
          </cell>
          <cell r="E259">
            <v>72</v>
          </cell>
          <cell r="F259">
            <v>1</v>
          </cell>
          <cell r="G259">
            <v>40905</v>
          </cell>
          <cell r="H259">
            <v>1</v>
          </cell>
          <cell r="I259" t="str">
            <v>EHV TL -EIS</v>
          </cell>
          <cell r="J259">
            <v>60</v>
          </cell>
          <cell r="N259" t="str">
            <v>Proposed</v>
          </cell>
          <cell r="O259" t="str">
            <v>Lane Cove to Mason Park 330kV Cable</v>
          </cell>
          <cell r="P259" t="str">
            <v>TL EIS</v>
          </cell>
          <cell r="Q259" t="str">
            <v>Central</v>
          </cell>
          <cell r="R259">
            <v>100</v>
          </cell>
          <cell r="Z259">
            <v>0.93333333333333346</v>
          </cell>
          <cell r="AA259">
            <v>4.1333333333333337</v>
          </cell>
          <cell r="AB259">
            <v>3.3720430107526882</v>
          </cell>
          <cell r="AC259">
            <v>9.2903225806451619</v>
          </cell>
          <cell r="AD259">
            <v>80.6897711607389</v>
          </cell>
          <cell r="AE259">
            <v>1.5811965811965818</v>
          </cell>
        </row>
        <row r="260">
          <cell r="A260">
            <v>196</v>
          </cell>
          <cell r="B260" t="str">
            <v>Sydney Park 330/132kV Substation</v>
          </cell>
          <cell r="C260">
            <v>1</v>
          </cell>
          <cell r="D260">
            <v>42705</v>
          </cell>
          <cell r="E260">
            <v>72</v>
          </cell>
          <cell r="F260">
            <v>1</v>
          </cell>
          <cell r="G260">
            <v>40905</v>
          </cell>
          <cell r="H260">
            <v>1</v>
          </cell>
          <cell r="I260" t="str">
            <v>EHV TL -EIS</v>
          </cell>
          <cell r="J260">
            <v>60</v>
          </cell>
          <cell r="N260" t="str">
            <v>Proposed</v>
          </cell>
          <cell r="O260" t="str">
            <v>Upgrade of Sydney North - Lane Cover to 330kV</v>
          </cell>
          <cell r="P260" t="str">
            <v>330SS</v>
          </cell>
          <cell r="Q260" t="str">
            <v>Central</v>
          </cell>
          <cell r="R260">
            <v>170</v>
          </cell>
          <cell r="Z260">
            <v>1.5866666666666669</v>
          </cell>
          <cell r="AA260">
            <v>7.0266666666666673</v>
          </cell>
          <cell r="AB260">
            <v>5.7324731182795716</v>
          </cell>
          <cell r="AC260">
            <v>15.793548387096772</v>
          </cell>
          <cell r="AD260">
            <v>137.17261097325616</v>
          </cell>
          <cell r="AE260">
            <v>2.6880341880341887</v>
          </cell>
        </row>
        <row r="261">
          <cell r="A261">
            <v>197</v>
          </cell>
          <cell r="B261" t="str">
            <v>Prymont 330/132kV Substation</v>
          </cell>
          <cell r="C261">
            <v>1</v>
          </cell>
          <cell r="D261">
            <v>43800</v>
          </cell>
          <cell r="E261">
            <v>73</v>
          </cell>
          <cell r="F261">
            <v>3</v>
          </cell>
          <cell r="G261">
            <v>42720</v>
          </cell>
          <cell r="H261">
            <v>6</v>
          </cell>
          <cell r="I261" t="str">
            <v>330/132kV Greenfield</v>
          </cell>
          <cell r="J261">
            <v>36</v>
          </cell>
          <cell r="N261" t="str">
            <v>Proposed</v>
          </cell>
          <cell r="O261" t="str">
            <v>Establish Lane Cove 330kV SS</v>
          </cell>
          <cell r="P261" t="str">
            <v>330SS</v>
          </cell>
          <cell r="Q261" t="str">
            <v>Central</v>
          </cell>
          <cell r="R261">
            <v>40</v>
          </cell>
          <cell r="AE261">
            <v>1.2444444444444445</v>
          </cell>
          <cell r="AF261">
            <v>3.6347826086956534</v>
          </cell>
          <cell r="AG261">
            <v>30.517787872233036</v>
          </cell>
        </row>
        <row r="262">
          <cell r="A262">
            <v>198</v>
          </cell>
          <cell r="B262" t="str">
            <v>Prymont 330/132kV Substation</v>
          </cell>
          <cell r="C262">
            <v>1</v>
          </cell>
          <cell r="D262">
            <v>43800</v>
          </cell>
          <cell r="E262">
            <v>73</v>
          </cell>
          <cell r="F262">
            <v>3</v>
          </cell>
          <cell r="G262">
            <v>42720</v>
          </cell>
          <cell r="H262">
            <v>6</v>
          </cell>
          <cell r="I262" t="str">
            <v>330/132kV Greenfield</v>
          </cell>
          <cell r="J262">
            <v>36</v>
          </cell>
          <cell r="N262" t="str">
            <v>Proposed</v>
          </cell>
          <cell r="O262" t="str">
            <v>Establish Prymont 330/132kV Substation</v>
          </cell>
          <cell r="P262" t="str">
            <v>330SS</v>
          </cell>
          <cell r="Q262" t="str">
            <v>Central</v>
          </cell>
          <cell r="R262">
            <v>80</v>
          </cell>
          <cell r="AE262">
            <v>2.4888888888888889</v>
          </cell>
          <cell r="AF262">
            <v>7.2695652173913068</v>
          </cell>
          <cell r="AG262">
            <v>61.035575744466072</v>
          </cell>
        </row>
        <row r="263">
          <cell r="A263">
            <v>199</v>
          </cell>
          <cell r="B263" t="str">
            <v>Prymont 330/132kV Substation</v>
          </cell>
          <cell r="C263">
            <v>1</v>
          </cell>
          <cell r="D263">
            <v>43800</v>
          </cell>
          <cell r="E263">
            <v>73</v>
          </cell>
          <cell r="F263">
            <v>1</v>
          </cell>
          <cell r="G263">
            <v>42000</v>
          </cell>
          <cell r="H263">
            <v>1</v>
          </cell>
          <cell r="I263" t="str">
            <v>EHV TL -EIS</v>
          </cell>
          <cell r="J263">
            <v>60</v>
          </cell>
          <cell r="N263" t="str">
            <v>Proposed</v>
          </cell>
          <cell r="O263" t="str">
            <v>Lane Cove to Prymont 330kV Cable &amp; Tunnel</v>
          </cell>
          <cell r="P263" t="str">
            <v>330SS</v>
          </cell>
          <cell r="Q263" t="str">
            <v>Central</v>
          </cell>
          <cell r="R263">
            <v>200</v>
          </cell>
          <cell r="AC263">
            <v>1.8666666666666669</v>
          </cell>
          <cell r="AD263">
            <v>8.2666666666666675</v>
          </cell>
          <cell r="AE263">
            <v>6.7440860215053764</v>
          </cell>
          <cell r="AF263">
            <v>18.580645161290324</v>
          </cell>
          <cell r="AG263">
            <v>161.3795423214778</v>
          </cell>
        </row>
        <row r="264">
          <cell r="A264">
            <v>200</v>
          </cell>
          <cell r="B264" t="str">
            <v>Hawkesbury 500/330kV Substation</v>
          </cell>
          <cell r="C264">
            <v>1</v>
          </cell>
          <cell r="D264">
            <v>41974</v>
          </cell>
          <cell r="E264">
            <v>74</v>
          </cell>
          <cell r="F264">
            <v>3</v>
          </cell>
          <cell r="G264">
            <v>40774</v>
          </cell>
          <cell r="H264">
            <v>5</v>
          </cell>
          <cell r="I264" t="str">
            <v>500/330kV Greenfield</v>
          </cell>
          <cell r="J264">
            <v>40</v>
          </cell>
          <cell r="N264" t="str">
            <v>Proposed</v>
          </cell>
          <cell r="O264" t="str">
            <v>Establish Hawkesbury 500/330kV Substation</v>
          </cell>
          <cell r="P264" t="str">
            <v>500SS</v>
          </cell>
          <cell r="Q264" t="str">
            <v>Central</v>
          </cell>
          <cell r="R264">
            <v>50</v>
          </cell>
          <cell r="Z264">
            <v>2.75</v>
          </cell>
          <cell r="AA264">
            <v>6.6118421052631593</v>
          </cell>
          <cell r="AB264">
            <v>35.114902080783359</v>
          </cell>
          <cell r="AC264">
            <v>5.5232558139534911</v>
          </cell>
        </row>
        <row r="265">
          <cell r="A265">
            <v>201</v>
          </cell>
          <cell r="B265" t="str">
            <v>Hawkesbury 500/330kV Substation</v>
          </cell>
          <cell r="C265">
            <v>1</v>
          </cell>
          <cell r="D265">
            <v>41974</v>
          </cell>
          <cell r="E265">
            <v>74</v>
          </cell>
          <cell r="F265">
            <v>2</v>
          </cell>
          <cell r="G265">
            <v>40894</v>
          </cell>
          <cell r="H265">
            <v>2</v>
          </cell>
          <cell r="I265" t="str">
            <v>EHV TL -REF</v>
          </cell>
          <cell r="J265">
            <v>36</v>
          </cell>
          <cell r="N265" t="str">
            <v>Proposed</v>
          </cell>
          <cell r="O265" t="str">
            <v>330kV Connections Hawkesbury to Vineyard 330kV</v>
          </cell>
          <cell r="P265" t="str">
            <v>TL EIS</v>
          </cell>
          <cell r="Q265" t="str">
            <v>Central</v>
          </cell>
          <cell r="R265">
            <v>20</v>
          </cell>
          <cell r="Z265">
            <v>0.93333333333333324</v>
          </cell>
          <cell r="AA265">
            <v>1.9486725663716815</v>
          </cell>
          <cell r="AB265">
            <v>16.401048104019381</v>
          </cell>
          <cell r="AC265">
            <v>0.7169459962756054</v>
          </cell>
        </row>
        <row r="266">
          <cell r="A266">
            <v>202</v>
          </cell>
          <cell r="B266" t="str">
            <v>Hawkesbury 500/330kV Substation</v>
          </cell>
          <cell r="C266">
            <v>1</v>
          </cell>
          <cell r="D266">
            <v>41974</v>
          </cell>
          <cell r="E266">
            <v>74</v>
          </cell>
          <cell r="F266">
            <v>1</v>
          </cell>
          <cell r="G266">
            <v>40174</v>
          </cell>
          <cell r="H266">
            <v>1</v>
          </cell>
          <cell r="I266" t="str">
            <v>EHV TL -EIS</v>
          </cell>
          <cell r="J266">
            <v>60</v>
          </cell>
          <cell r="N266" t="str">
            <v>Proposed</v>
          </cell>
          <cell r="O266" t="str">
            <v>Augment 20 cct to double circuit between Vineyard and Syd N</v>
          </cell>
          <cell r="P266" t="str">
            <v>TL EIS</v>
          </cell>
          <cell r="Q266" t="str">
            <v>Central</v>
          </cell>
          <cell r="R266">
            <v>40</v>
          </cell>
          <cell r="X266">
            <v>0.37333333333333341</v>
          </cell>
          <cell r="Y266">
            <v>1.6533333333333338</v>
          </cell>
          <cell r="Z266">
            <v>1.3488172043010758</v>
          </cell>
          <cell r="AA266">
            <v>3.7161290322580638</v>
          </cell>
          <cell r="AB266">
            <v>32.275908464295561</v>
          </cell>
          <cell r="AC266">
            <v>0.63247863247863267</v>
          </cell>
        </row>
        <row r="267">
          <cell r="A267">
            <v>203</v>
          </cell>
          <cell r="B267" t="str">
            <v>330/132kV transformers(2010-2014)</v>
          </cell>
          <cell r="C267">
            <v>1</v>
          </cell>
          <cell r="D267">
            <v>40695</v>
          </cell>
          <cell r="E267">
            <v>75</v>
          </cell>
          <cell r="F267">
            <v>3</v>
          </cell>
          <cell r="G267">
            <v>39975</v>
          </cell>
          <cell r="H267">
            <v>9</v>
          </cell>
          <cell r="I267" t="str">
            <v>330/132kV Aug</v>
          </cell>
          <cell r="J267">
            <v>24</v>
          </cell>
          <cell r="N267" t="str">
            <v>Proposed</v>
          </cell>
          <cell r="O267" t="str">
            <v>Installation of 2x375MVA transformers (location TBA)</v>
          </cell>
          <cell r="P267" t="str">
            <v>330TX</v>
          </cell>
          <cell r="Q267" t="str">
            <v>Various</v>
          </cell>
          <cell r="R267">
            <v>15</v>
          </cell>
          <cell r="W267">
            <v>3.5714285714285719E-2</v>
          </cell>
          <cell r="X267">
            <v>2.073660714285714</v>
          </cell>
          <cell r="Y267">
            <v>12.890625</v>
          </cell>
        </row>
        <row r="268">
          <cell r="A268">
            <v>204</v>
          </cell>
          <cell r="B268" t="str">
            <v>330/132kV transformers(2010-2014)</v>
          </cell>
          <cell r="C268">
            <v>1</v>
          </cell>
          <cell r="D268">
            <v>41426</v>
          </cell>
          <cell r="E268">
            <v>75</v>
          </cell>
          <cell r="F268">
            <v>3</v>
          </cell>
          <cell r="G268">
            <v>40706</v>
          </cell>
          <cell r="H268">
            <v>9</v>
          </cell>
          <cell r="I268" t="str">
            <v>330/132kV Aug</v>
          </cell>
          <cell r="J268">
            <v>24</v>
          </cell>
          <cell r="N268" t="str">
            <v>Proposed</v>
          </cell>
          <cell r="O268" t="str">
            <v>Installation of 2x375MVA transformers (location TBA)</v>
          </cell>
          <cell r="P268" t="str">
            <v>330TX</v>
          </cell>
          <cell r="Q268" t="str">
            <v>Various</v>
          </cell>
          <cell r="R268">
            <v>22.5</v>
          </cell>
          <cell r="Y268">
            <v>5.3571428571428575E-2</v>
          </cell>
          <cell r="Z268">
            <v>3.1104910714285712</v>
          </cell>
          <cell r="AA268">
            <v>19.3359375</v>
          </cell>
        </row>
        <row r="269">
          <cell r="A269">
            <v>205</v>
          </cell>
          <cell r="B269" t="str">
            <v>330/132kV transformers(2010-2014)</v>
          </cell>
          <cell r="C269">
            <v>1</v>
          </cell>
          <cell r="D269">
            <v>42156</v>
          </cell>
          <cell r="E269">
            <v>75</v>
          </cell>
          <cell r="F269">
            <v>3</v>
          </cell>
          <cell r="G269">
            <v>41436</v>
          </cell>
          <cell r="H269">
            <v>9</v>
          </cell>
          <cell r="I269" t="str">
            <v>330/132kV Aug</v>
          </cell>
          <cell r="J269">
            <v>24</v>
          </cell>
          <cell r="N269" t="str">
            <v>Proposed</v>
          </cell>
          <cell r="O269" t="str">
            <v>Installation of 2x375MVA transformers (location TBA)</v>
          </cell>
          <cell r="P269" t="str">
            <v>330TX</v>
          </cell>
          <cell r="Q269" t="str">
            <v>Various</v>
          </cell>
          <cell r="R269">
            <v>15</v>
          </cell>
          <cell r="AA269">
            <v>3.5714285714285719E-2</v>
          </cell>
          <cell r="AB269">
            <v>2.073660714285714</v>
          </cell>
          <cell r="AC269">
            <v>12.890625</v>
          </cell>
        </row>
        <row r="270">
          <cell r="A270">
            <v>206</v>
          </cell>
          <cell r="B270" t="str">
            <v>330/132kV transformers(2010-2014)</v>
          </cell>
          <cell r="C270">
            <v>1</v>
          </cell>
          <cell r="D270">
            <v>42887</v>
          </cell>
          <cell r="E270">
            <v>75</v>
          </cell>
          <cell r="F270">
            <v>3</v>
          </cell>
          <cell r="G270">
            <v>42167</v>
          </cell>
          <cell r="H270">
            <v>9</v>
          </cell>
          <cell r="I270" t="str">
            <v>330/132kV Aug</v>
          </cell>
          <cell r="J270">
            <v>24</v>
          </cell>
          <cell r="N270" t="str">
            <v>Proposed</v>
          </cell>
          <cell r="O270" t="str">
            <v>Installation of 2x375MVA transformers (location TBA)</v>
          </cell>
          <cell r="P270" t="str">
            <v>330TX</v>
          </cell>
          <cell r="Q270" t="str">
            <v>Various</v>
          </cell>
          <cell r="R270">
            <v>22.5</v>
          </cell>
          <cell r="AC270">
            <v>5.3571428571428575E-2</v>
          </cell>
          <cell r="AD270">
            <v>3.1104910714285712</v>
          </cell>
          <cell r="AE270">
            <v>19.3359375</v>
          </cell>
        </row>
        <row r="271">
          <cell r="A271">
            <v>207</v>
          </cell>
          <cell r="B271" t="str">
            <v>330/132kV transformers(2010-2014)</v>
          </cell>
          <cell r="C271">
            <v>1</v>
          </cell>
          <cell r="D271">
            <v>43617</v>
          </cell>
          <cell r="E271">
            <v>75</v>
          </cell>
          <cell r="F271">
            <v>3</v>
          </cell>
          <cell r="G271">
            <v>42897</v>
          </cell>
          <cell r="H271">
            <v>9</v>
          </cell>
          <cell r="I271" t="str">
            <v>330/132kV Aug</v>
          </cell>
          <cell r="J271">
            <v>24</v>
          </cell>
          <cell r="N271" t="str">
            <v>Proposed</v>
          </cell>
          <cell r="O271" t="str">
            <v>Installation of 2x375MVA transformers (location TBA)</v>
          </cell>
          <cell r="P271" t="str">
            <v>330TX</v>
          </cell>
          <cell r="Q271" t="str">
            <v>Various</v>
          </cell>
          <cell r="R271">
            <v>15</v>
          </cell>
          <cell r="AE271">
            <v>3.5714285714285719E-2</v>
          </cell>
          <cell r="AF271">
            <v>2.073660714285714</v>
          </cell>
          <cell r="AG271">
            <v>12.890625</v>
          </cell>
        </row>
        <row r="272">
          <cell r="A272">
            <v>208</v>
          </cell>
          <cell r="B272" t="str">
            <v>Reactive Power Support -330kV</v>
          </cell>
          <cell r="C272">
            <v>1</v>
          </cell>
          <cell r="D272">
            <v>40695</v>
          </cell>
          <cell r="E272">
            <v>76</v>
          </cell>
          <cell r="F272">
            <v>3</v>
          </cell>
          <cell r="G272">
            <v>40275</v>
          </cell>
          <cell r="H272">
            <v>12</v>
          </cell>
          <cell r="I272" t="str">
            <v>Capacitor Replace</v>
          </cell>
          <cell r="J272">
            <v>14</v>
          </cell>
          <cell r="N272" t="str">
            <v>Proposed</v>
          </cell>
          <cell r="O272" t="str">
            <v>2x330kV 200MVAr cap banks</v>
          </cell>
          <cell r="P272" t="str">
            <v>330CAP</v>
          </cell>
          <cell r="Q272" t="str">
            <v>Various</v>
          </cell>
          <cell r="R272">
            <v>5</v>
          </cell>
          <cell r="X272">
            <v>0.25</v>
          </cell>
          <cell r="Y272">
            <v>4.75</v>
          </cell>
        </row>
        <row r="273">
          <cell r="A273">
            <v>209</v>
          </cell>
          <cell r="B273" t="str">
            <v>Reactive Power Support -330kV</v>
          </cell>
          <cell r="C273">
            <v>1</v>
          </cell>
          <cell r="D273">
            <v>41426</v>
          </cell>
          <cell r="E273">
            <v>76</v>
          </cell>
          <cell r="F273">
            <v>3</v>
          </cell>
          <cell r="G273">
            <v>41006</v>
          </cell>
          <cell r="H273">
            <v>12</v>
          </cell>
          <cell r="I273" t="str">
            <v>Capacitor Replace</v>
          </cell>
          <cell r="J273">
            <v>14</v>
          </cell>
          <cell r="N273" t="str">
            <v>Proposed</v>
          </cell>
          <cell r="O273" t="str">
            <v>2x330kV 200MVAr cap banks</v>
          </cell>
          <cell r="P273" t="str">
            <v>330CAP</v>
          </cell>
          <cell r="Q273" t="str">
            <v>Various</v>
          </cell>
          <cell r="R273">
            <v>10</v>
          </cell>
          <cell r="Z273">
            <v>0.5</v>
          </cell>
          <cell r="AA273">
            <v>9.5</v>
          </cell>
        </row>
        <row r="274">
          <cell r="A274">
            <v>210</v>
          </cell>
          <cell r="B274" t="str">
            <v>Reactive Power Support -330kV</v>
          </cell>
          <cell r="C274">
            <v>1</v>
          </cell>
          <cell r="D274">
            <v>42156</v>
          </cell>
          <cell r="E274">
            <v>76</v>
          </cell>
          <cell r="F274">
            <v>3</v>
          </cell>
          <cell r="G274">
            <v>41736</v>
          </cell>
          <cell r="H274">
            <v>12</v>
          </cell>
          <cell r="I274" t="str">
            <v>Capacitor Replace</v>
          </cell>
          <cell r="J274">
            <v>14</v>
          </cell>
          <cell r="N274" t="str">
            <v>Proposed</v>
          </cell>
          <cell r="O274" t="str">
            <v>2x330kV 200MVAr cap banks</v>
          </cell>
          <cell r="P274" t="str">
            <v>330CAP</v>
          </cell>
          <cell r="Q274" t="str">
            <v>Various</v>
          </cell>
          <cell r="R274">
            <v>5</v>
          </cell>
          <cell r="AB274">
            <v>0.25</v>
          </cell>
          <cell r="AC274">
            <v>4.75</v>
          </cell>
        </row>
        <row r="275">
          <cell r="A275">
            <v>211</v>
          </cell>
          <cell r="B275" t="str">
            <v>Reactive Power Support -330kV</v>
          </cell>
          <cell r="C275">
            <v>1</v>
          </cell>
          <cell r="D275">
            <v>42887</v>
          </cell>
          <cell r="E275">
            <v>76</v>
          </cell>
          <cell r="F275">
            <v>3</v>
          </cell>
          <cell r="G275">
            <v>42467</v>
          </cell>
          <cell r="H275">
            <v>12</v>
          </cell>
          <cell r="I275" t="str">
            <v>Capacitor Replace</v>
          </cell>
          <cell r="J275">
            <v>14</v>
          </cell>
          <cell r="N275" t="str">
            <v>Proposed</v>
          </cell>
          <cell r="O275" t="str">
            <v>2x330kV 200MVAr cap banks</v>
          </cell>
          <cell r="P275" t="str">
            <v>330CAP</v>
          </cell>
          <cell r="Q275" t="str">
            <v>Various</v>
          </cell>
          <cell r="R275">
            <v>10</v>
          </cell>
          <cell r="AD275">
            <v>0.5</v>
          </cell>
          <cell r="AE275">
            <v>9.5</v>
          </cell>
        </row>
        <row r="276">
          <cell r="A276">
            <v>212</v>
          </cell>
          <cell r="B276" t="str">
            <v>Reactive Power Support -330kV</v>
          </cell>
          <cell r="C276">
            <v>1</v>
          </cell>
          <cell r="D276">
            <v>43617</v>
          </cell>
          <cell r="E276">
            <v>76</v>
          </cell>
          <cell r="F276">
            <v>3</v>
          </cell>
          <cell r="G276">
            <v>43197</v>
          </cell>
          <cell r="H276">
            <v>12</v>
          </cell>
          <cell r="I276" t="str">
            <v>Capacitor Replace</v>
          </cell>
          <cell r="J276">
            <v>14</v>
          </cell>
          <cell r="N276" t="str">
            <v>Proposed</v>
          </cell>
          <cell r="O276" t="str">
            <v>2x330kV 200MVAr cap banks</v>
          </cell>
          <cell r="P276" t="str">
            <v>330CAP</v>
          </cell>
          <cell r="Q276" t="str">
            <v>Various</v>
          </cell>
          <cell r="R276">
            <v>5</v>
          </cell>
          <cell r="AF276">
            <v>0.25</v>
          </cell>
          <cell r="AG276">
            <v>4.75</v>
          </cell>
        </row>
        <row r="277">
          <cell r="A277">
            <v>213</v>
          </cell>
          <cell r="B277" t="str">
            <v>Reactive Power Support -132kV</v>
          </cell>
          <cell r="C277">
            <v>1</v>
          </cell>
          <cell r="D277">
            <v>40695</v>
          </cell>
          <cell r="E277">
            <v>77</v>
          </cell>
          <cell r="F277">
            <v>3</v>
          </cell>
          <cell r="G277">
            <v>40275</v>
          </cell>
          <cell r="H277">
            <v>12</v>
          </cell>
          <cell r="I277" t="str">
            <v>Capacitor Replace</v>
          </cell>
          <cell r="J277">
            <v>14</v>
          </cell>
          <cell r="N277" t="str">
            <v>Proposed</v>
          </cell>
          <cell r="O277" t="str">
            <v>132kV Cap Banks as required for two years</v>
          </cell>
          <cell r="P277" t="str">
            <v>132CAP</v>
          </cell>
          <cell r="Q277" t="str">
            <v>Various</v>
          </cell>
          <cell r="R277">
            <v>4</v>
          </cell>
          <cell r="X277">
            <v>0.2</v>
          </cell>
          <cell r="Y277">
            <v>3.8</v>
          </cell>
        </row>
        <row r="278">
          <cell r="A278">
            <v>214</v>
          </cell>
          <cell r="B278" t="str">
            <v>Reactive Power Support -132kV</v>
          </cell>
          <cell r="C278">
            <v>1</v>
          </cell>
          <cell r="D278">
            <v>41426</v>
          </cell>
          <cell r="E278">
            <v>77</v>
          </cell>
          <cell r="F278">
            <v>3</v>
          </cell>
          <cell r="G278">
            <v>41006</v>
          </cell>
          <cell r="H278">
            <v>12</v>
          </cell>
          <cell r="I278" t="str">
            <v>Capacitor Replace</v>
          </cell>
          <cell r="J278">
            <v>14</v>
          </cell>
          <cell r="N278" t="str">
            <v>Proposed</v>
          </cell>
          <cell r="O278" t="str">
            <v>132kV Cap Banks as required for two years</v>
          </cell>
          <cell r="P278" t="str">
            <v>132CAP</v>
          </cell>
          <cell r="Q278" t="str">
            <v>Various</v>
          </cell>
          <cell r="R278">
            <v>8</v>
          </cell>
          <cell r="Z278">
            <v>0.4</v>
          </cell>
          <cell r="AA278">
            <v>7.6</v>
          </cell>
        </row>
        <row r="279">
          <cell r="A279">
            <v>215</v>
          </cell>
          <cell r="B279" t="str">
            <v>Reactive Power Support -132kV</v>
          </cell>
          <cell r="C279">
            <v>1</v>
          </cell>
          <cell r="D279">
            <v>42156</v>
          </cell>
          <cell r="E279">
            <v>77</v>
          </cell>
          <cell r="F279">
            <v>3</v>
          </cell>
          <cell r="G279">
            <v>41736</v>
          </cell>
          <cell r="H279">
            <v>12</v>
          </cell>
          <cell r="I279" t="str">
            <v>Capacitor Replace</v>
          </cell>
          <cell r="J279">
            <v>14</v>
          </cell>
          <cell r="N279" t="str">
            <v>Proposed</v>
          </cell>
          <cell r="O279" t="str">
            <v>132kV Cap Banks as required for two years</v>
          </cell>
          <cell r="P279" t="str">
            <v>132CAP</v>
          </cell>
          <cell r="Q279" t="str">
            <v>Various</v>
          </cell>
          <cell r="R279">
            <v>4</v>
          </cell>
          <cell r="AB279">
            <v>0.2</v>
          </cell>
          <cell r="AC279">
            <v>3.8</v>
          </cell>
        </row>
        <row r="280">
          <cell r="A280">
            <v>216</v>
          </cell>
          <cell r="B280" t="str">
            <v>Reactive Power Support -132kV</v>
          </cell>
          <cell r="C280">
            <v>1</v>
          </cell>
          <cell r="D280">
            <v>42887</v>
          </cell>
          <cell r="E280">
            <v>77</v>
          </cell>
          <cell r="F280">
            <v>3</v>
          </cell>
          <cell r="G280">
            <v>42467</v>
          </cell>
          <cell r="H280">
            <v>12</v>
          </cell>
          <cell r="I280" t="str">
            <v>Capacitor Replace</v>
          </cell>
          <cell r="J280">
            <v>14</v>
          </cell>
          <cell r="N280" t="str">
            <v>Proposed</v>
          </cell>
          <cell r="O280" t="str">
            <v>132kV Cap Banks as required for two years</v>
          </cell>
          <cell r="P280" t="str">
            <v>132CAP</v>
          </cell>
          <cell r="Q280" t="str">
            <v>Various</v>
          </cell>
          <cell r="R280">
            <v>8</v>
          </cell>
          <cell r="AD280">
            <v>0.4</v>
          </cell>
          <cell r="AE280">
            <v>7.6</v>
          </cell>
        </row>
        <row r="281">
          <cell r="A281">
            <v>217</v>
          </cell>
          <cell r="B281" t="str">
            <v>Reactive Power Support -132kV</v>
          </cell>
          <cell r="C281">
            <v>1</v>
          </cell>
          <cell r="D281">
            <v>43617</v>
          </cell>
          <cell r="E281">
            <v>77</v>
          </cell>
          <cell r="F281">
            <v>3</v>
          </cell>
          <cell r="G281">
            <v>43197</v>
          </cell>
          <cell r="H281">
            <v>12</v>
          </cell>
          <cell r="I281" t="str">
            <v>Capacitor Replace</v>
          </cell>
          <cell r="J281">
            <v>14</v>
          </cell>
          <cell r="N281" t="str">
            <v>Proposed</v>
          </cell>
          <cell r="O281" t="str">
            <v>132kV Cap Banks as required for two years</v>
          </cell>
          <cell r="P281" t="str">
            <v>132CAP</v>
          </cell>
          <cell r="Q281" t="str">
            <v>Various</v>
          </cell>
          <cell r="R281">
            <v>4</v>
          </cell>
          <cell r="AF281">
            <v>0.2</v>
          </cell>
          <cell r="AG281">
            <v>3.8</v>
          </cell>
        </row>
        <row r="282">
          <cell r="A282">
            <v>218</v>
          </cell>
          <cell r="B282" t="str">
            <v>Terminal Pt Tx Upgrades 132kV - 2 years</v>
          </cell>
          <cell r="C282">
            <v>1</v>
          </cell>
          <cell r="D282">
            <v>40695</v>
          </cell>
          <cell r="E282">
            <v>78</v>
          </cell>
          <cell r="F282">
            <v>3</v>
          </cell>
          <cell r="G282">
            <v>40155</v>
          </cell>
          <cell r="H282">
            <v>11</v>
          </cell>
          <cell r="I282" t="str">
            <v>Transformer Replace</v>
          </cell>
          <cell r="J282">
            <v>18</v>
          </cell>
          <cell r="N282" t="str">
            <v>Proposed</v>
          </cell>
          <cell r="O282" t="str">
            <v>132kV Transformer Replacements - 2 years</v>
          </cell>
          <cell r="P282" t="str">
            <v>132TX</v>
          </cell>
          <cell r="Q282" t="str">
            <v>Various</v>
          </cell>
          <cell r="R282">
            <v>10</v>
          </cell>
          <cell r="X282">
            <v>0.8</v>
          </cell>
          <cell r="Y282">
            <v>9.1999999999999993</v>
          </cell>
        </row>
        <row r="283">
          <cell r="A283">
            <v>219</v>
          </cell>
          <cell r="B283" t="str">
            <v>Terminal Pt Tx Upgrades 132kV - 2 years</v>
          </cell>
          <cell r="C283">
            <v>1</v>
          </cell>
          <cell r="D283">
            <v>41426</v>
          </cell>
          <cell r="E283">
            <v>78</v>
          </cell>
          <cell r="F283">
            <v>3</v>
          </cell>
          <cell r="G283">
            <v>40886</v>
          </cell>
          <cell r="H283">
            <v>11</v>
          </cell>
          <cell r="I283" t="str">
            <v>Transformer Replace</v>
          </cell>
          <cell r="J283">
            <v>18</v>
          </cell>
          <cell r="N283" t="str">
            <v>Proposed</v>
          </cell>
          <cell r="O283" t="str">
            <v>132kV Transformer Replacements - 2 years</v>
          </cell>
          <cell r="P283" t="str">
            <v>132TX</v>
          </cell>
          <cell r="Q283" t="str">
            <v>Various</v>
          </cell>
          <cell r="R283">
            <v>20</v>
          </cell>
          <cell r="Z283">
            <v>1.6</v>
          </cell>
          <cell r="AA283">
            <v>18.399999999999999</v>
          </cell>
        </row>
        <row r="284">
          <cell r="A284">
            <v>220</v>
          </cell>
          <cell r="B284" t="str">
            <v>Terminal Pt Tx Upgrades 132kV - 2 years</v>
          </cell>
          <cell r="C284">
            <v>1</v>
          </cell>
          <cell r="D284">
            <v>42156</v>
          </cell>
          <cell r="E284">
            <v>78</v>
          </cell>
          <cell r="F284">
            <v>3</v>
          </cell>
          <cell r="G284">
            <v>41616</v>
          </cell>
          <cell r="H284">
            <v>11</v>
          </cell>
          <cell r="I284" t="str">
            <v>Transformer Replace</v>
          </cell>
          <cell r="J284">
            <v>18</v>
          </cell>
          <cell r="N284" t="str">
            <v>Proposed</v>
          </cell>
          <cell r="O284" t="str">
            <v>132kV Transformer Replacements - 2 years</v>
          </cell>
          <cell r="P284" t="str">
            <v>132TX</v>
          </cell>
          <cell r="Q284" t="str">
            <v>Various</v>
          </cell>
          <cell r="R284">
            <v>10</v>
          </cell>
          <cell r="AB284">
            <v>0.8</v>
          </cell>
          <cell r="AC284">
            <v>9.1999999999999993</v>
          </cell>
        </row>
        <row r="285">
          <cell r="A285">
            <v>221</v>
          </cell>
          <cell r="B285" t="str">
            <v>Terminal Pt Tx Upgrades 132kV - 2 years</v>
          </cell>
          <cell r="C285">
            <v>1</v>
          </cell>
          <cell r="D285">
            <v>42887</v>
          </cell>
          <cell r="E285">
            <v>78</v>
          </cell>
          <cell r="F285">
            <v>3</v>
          </cell>
          <cell r="G285">
            <v>42347</v>
          </cell>
          <cell r="H285">
            <v>11</v>
          </cell>
          <cell r="I285" t="str">
            <v>Transformer Replace</v>
          </cell>
          <cell r="J285">
            <v>18</v>
          </cell>
          <cell r="N285" t="str">
            <v>Proposed</v>
          </cell>
          <cell r="O285" t="str">
            <v>132kV Transformer Replacements - 2 years</v>
          </cell>
          <cell r="P285" t="str">
            <v>132TX</v>
          </cell>
          <cell r="Q285" t="str">
            <v>Various</v>
          </cell>
          <cell r="R285">
            <v>20</v>
          </cell>
          <cell r="AD285">
            <v>1.6</v>
          </cell>
          <cell r="AE285">
            <v>18.399999999999999</v>
          </cell>
        </row>
        <row r="286">
          <cell r="A286">
            <v>222</v>
          </cell>
          <cell r="B286" t="str">
            <v>Terminal Pt Tx Upgrades 132kV - 2 years</v>
          </cell>
          <cell r="C286">
            <v>1</v>
          </cell>
          <cell r="D286">
            <v>43617</v>
          </cell>
          <cell r="E286">
            <v>78</v>
          </cell>
          <cell r="F286">
            <v>3</v>
          </cell>
          <cell r="G286">
            <v>43077</v>
          </cell>
          <cell r="H286">
            <v>11</v>
          </cell>
          <cell r="I286" t="str">
            <v>Transformer Replace</v>
          </cell>
          <cell r="J286">
            <v>18</v>
          </cell>
          <cell r="N286" t="str">
            <v>Proposed</v>
          </cell>
          <cell r="O286" t="str">
            <v>132kV Transformer Replacements - 2 years</v>
          </cell>
          <cell r="P286" t="str">
            <v>132TX</v>
          </cell>
          <cell r="Q286" t="str">
            <v>Various</v>
          </cell>
          <cell r="R286">
            <v>10</v>
          </cell>
          <cell r="AF286">
            <v>0.8</v>
          </cell>
          <cell r="AG286">
            <v>9.1999999999999993</v>
          </cell>
        </row>
        <row r="287">
          <cell r="A287">
            <v>223</v>
          </cell>
          <cell r="B287" t="str">
            <v>Establish 132kV Susbtations - 2 years</v>
          </cell>
          <cell r="C287">
            <v>1</v>
          </cell>
          <cell r="D287">
            <v>40695</v>
          </cell>
          <cell r="E287">
            <v>100</v>
          </cell>
          <cell r="F287">
            <v>3</v>
          </cell>
          <cell r="G287">
            <v>39795</v>
          </cell>
          <cell r="H287">
            <v>7</v>
          </cell>
          <cell r="I287" t="str">
            <v>132kV Greenfield</v>
          </cell>
          <cell r="J287">
            <v>30</v>
          </cell>
          <cell r="N287" t="str">
            <v>Proposed</v>
          </cell>
          <cell r="O287" t="str">
            <v>132kV Substations Established - 2 years</v>
          </cell>
          <cell r="P287" t="str">
            <v>132SS</v>
          </cell>
          <cell r="Q287" t="str">
            <v>Various</v>
          </cell>
          <cell r="R287">
            <v>10</v>
          </cell>
          <cell r="W287">
            <v>0.5</v>
          </cell>
          <cell r="X287">
            <v>3.0096525096525104</v>
          </cell>
          <cell r="Y287">
            <v>6.4903474903474905</v>
          </cell>
        </row>
        <row r="288">
          <cell r="A288">
            <v>224</v>
          </cell>
          <cell r="B288" t="str">
            <v>Establish 132kV Susbtations - 2 years</v>
          </cell>
          <cell r="C288">
            <v>1</v>
          </cell>
          <cell r="D288">
            <v>41426</v>
          </cell>
          <cell r="E288">
            <v>100</v>
          </cell>
          <cell r="F288">
            <v>3</v>
          </cell>
          <cell r="G288">
            <v>40526</v>
          </cell>
          <cell r="H288">
            <v>7</v>
          </cell>
          <cell r="I288" t="str">
            <v>132kV Greenfield</v>
          </cell>
          <cell r="J288">
            <v>30</v>
          </cell>
          <cell r="N288" t="str">
            <v>Proposed</v>
          </cell>
          <cell r="O288" t="str">
            <v>132kV Substations Established - 2 years</v>
          </cell>
          <cell r="P288" t="str">
            <v>132SS</v>
          </cell>
          <cell r="Q288" t="str">
            <v>Various</v>
          </cell>
          <cell r="R288">
            <v>20</v>
          </cell>
          <cell r="Y288">
            <v>1</v>
          </cell>
          <cell r="Z288">
            <v>6.0193050193050208</v>
          </cell>
          <cell r="AA288">
            <v>12.980694980694981</v>
          </cell>
        </row>
        <row r="289">
          <cell r="A289">
            <v>225</v>
          </cell>
          <cell r="B289" t="str">
            <v>Establish 132kV Susbtations - 2 years</v>
          </cell>
          <cell r="C289">
            <v>1</v>
          </cell>
          <cell r="D289">
            <v>42156</v>
          </cell>
          <cell r="E289">
            <v>100</v>
          </cell>
          <cell r="F289">
            <v>3</v>
          </cell>
          <cell r="G289">
            <v>41256</v>
          </cell>
          <cell r="H289">
            <v>7</v>
          </cell>
          <cell r="I289" t="str">
            <v>132kV Greenfield</v>
          </cell>
          <cell r="J289">
            <v>30</v>
          </cell>
          <cell r="N289" t="str">
            <v>Proposed</v>
          </cell>
          <cell r="O289" t="str">
            <v>132kV Substations Established - 2 years</v>
          </cell>
          <cell r="P289" t="str">
            <v>132SS</v>
          </cell>
          <cell r="Q289" t="str">
            <v>Various</v>
          </cell>
          <cell r="R289">
            <v>10</v>
          </cell>
          <cell r="AA289">
            <v>0.5</v>
          </cell>
          <cell r="AB289">
            <v>3.0096525096525104</v>
          </cell>
          <cell r="AC289">
            <v>6.4903474903474905</v>
          </cell>
        </row>
        <row r="290">
          <cell r="A290">
            <v>226</v>
          </cell>
          <cell r="B290" t="str">
            <v>Establish 132kV Susbtations - 2 years</v>
          </cell>
          <cell r="C290">
            <v>1</v>
          </cell>
          <cell r="D290">
            <v>42887</v>
          </cell>
          <cell r="E290">
            <v>100</v>
          </cell>
          <cell r="F290">
            <v>3</v>
          </cell>
          <cell r="G290">
            <v>41987</v>
          </cell>
          <cell r="H290">
            <v>7</v>
          </cell>
          <cell r="I290" t="str">
            <v>132kV Greenfield</v>
          </cell>
          <cell r="J290">
            <v>30</v>
          </cell>
          <cell r="N290" t="str">
            <v>Proposed</v>
          </cell>
          <cell r="O290" t="str">
            <v>132kV Substations Established - 2 years</v>
          </cell>
          <cell r="P290" t="str">
            <v>132SS</v>
          </cell>
          <cell r="Q290" t="str">
            <v>Various</v>
          </cell>
          <cell r="R290">
            <v>20</v>
          </cell>
          <cell r="AC290">
            <v>1</v>
          </cell>
          <cell r="AD290">
            <v>6.0193050193050208</v>
          </cell>
          <cell r="AE290">
            <v>12.980694980694981</v>
          </cell>
        </row>
        <row r="291">
          <cell r="A291">
            <v>227</v>
          </cell>
          <cell r="B291" t="str">
            <v>Establish 132kV Susbtations - 2 years</v>
          </cell>
          <cell r="C291">
            <v>1</v>
          </cell>
          <cell r="D291">
            <v>43617</v>
          </cell>
          <cell r="E291">
            <v>100</v>
          </cell>
          <cell r="F291">
            <v>3</v>
          </cell>
          <cell r="G291">
            <v>42717</v>
          </cell>
          <cell r="H291">
            <v>7</v>
          </cell>
          <cell r="I291" t="str">
            <v>132kV Greenfield</v>
          </cell>
          <cell r="J291">
            <v>30</v>
          </cell>
          <cell r="N291" t="str">
            <v>Proposed</v>
          </cell>
          <cell r="O291" t="str">
            <v>132kV Transformer Replacements - 2 years</v>
          </cell>
          <cell r="P291" t="str">
            <v>132SS</v>
          </cell>
          <cell r="Q291" t="str">
            <v>Various</v>
          </cell>
          <cell r="R291">
            <v>10</v>
          </cell>
          <cell r="AE291">
            <v>0.5</v>
          </cell>
          <cell r="AF291">
            <v>3.0096525096525104</v>
          </cell>
          <cell r="AG291">
            <v>6.4903474903474905</v>
          </cell>
        </row>
        <row r="292">
          <cell r="A292">
            <v>228</v>
          </cell>
          <cell r="B292" t="str">
            <v>Rural 132kV Lines - 2 years</v>
          </cell>
          <cell r="C292">
            <v>1</v>
          </cell>
          <cell r="D292">
            <v>40695</v>
          </cell>
          <cell r="E292">
            <v>101</v>
          </cell>
          <cell r="F292">
            <v>1</v>
          </cell>
          <cell r="G292">
            <v>39255</v>
          </cell>
          <cell r="H292">
            <v>3</v>
          </cell>
          <cell r="I292" t="str">
            <v>TL -EIS</v>
          </cell>
          <cell r="J292">
            <v>48</v>
          </cell>
          <cell r="N292" t="str">
            <v>Proposed</v>
          </cell>
          <cell r="O292" t="str">
            <v>Rural 132kV Lines over 2 years</v>
          </cell>
          <cell r="P292" t="str">
            <v>TL EIS</v>
          </cell>
          <cell r="Q292" t="str">
            <v>Various</v>
          </cell>
          <cell r="R292">
            <v>50</v>
          </cell>
          <cell r="U292">
            <v>2.5641025641025647E-2</v>
          </cell>
          <cell r="V292">
            <v>2.1410256410256414</v>
          </cell>
          <cell r="W292">
            <v>2.1133333333333342</v>
          </cell>
          <cell r="X292">
            <v>10.976276150627619</v>
          </cell>
          <cell r="Y292">
            <v>34.74372384937238</v>
          </cell>
        </row>
        <row r="293">
          <cell r="A293">
            <v>229</v>
          </cell>
          <cell r="B293" t="str">
            <v>Rural 132kV Lines - 2 years</v>
          </cell>
          <cell r="C293">
            <v>1</v>
          </cell>
          <cell r="D293">
            <v>41426</v>
          </cell>
          <cell r="E293">
            <v>101</v>
          </cell>
          <cell r="F293">
            <v>1</v>
          </cell>
          <cell r="G293">
            <v>39986</v>
          </cell>
          <cell r="H293">
            <v>3</v>
          </cell>
          <cell r="I293" t="str">
            <v>TL -EIS</v>
          </cell>
          <cell r="J293">
            <v>48</v>
          </cell>
          <cell r="N293" t="str">
            <v>Proposed</v>
          </cell>
          <cell r="O293" t="str">
            <v>Rural 132kV Lines over 2 years</v>
          </cell>
          <cell r="P293" t="str">
            <v>TL EIS</v>
          </cell>
          <cell r="Q293" t="str">
            <v>Various</v>
          </cell>
          <cell r="R293">
            <v>75</v>
          </cell>
          <cell r="W293">
            <v>3.8461538461538471E-2</v>
          </cell>
          <cell r="X293">
            <v>3.2115384615384626</v>
          </cell>
          <cell r="Y293">
            <v>3.17</v>
          </cell>
          <cell r="Z293">
            <v>16.464414225941425</v>
          </cell>
          <cell r="AA293">
            <v>52.115585774058566</v>
          </cell>
        </row>
        <row r="294">
          <cell r="A294">
            <v>230</v>
          </cell>
          <cell r="B294" t="str">
            <v>Rural 132kV Lines - 2 years</v>
          </cell>
          <cell r="C294">
            <v>1</v>
          </cell>
          <cell r="D294">
            <v>42156</v>
          </cell>
          <cell r="E294">
            <v>101</v>
          </cell>
          <cell r="F294">
            <v>1</v>
          </cell>
          <cell r="G294">
            <v>40716</v>
          </cell>
          <cell r="H294">
            <v>3</v>
          </cell>
          <cell r="I294" t="str">
            <v>TL -EIS</v>
          </cell>
          <cell r="J294">
            <v>48</v>
          </cell>
          <cell r="N294" t="str">
            <v>Proposed</v>
          </cell>
          <cell r="O294" t="str">
            <v>Rural 132kV Lines over 2 years</v>
          </cell>
          <cell r="P294" t="str">
            <v>TL EIS</v>
          </cell>
          <cell r="Q294" t="str">
            <v>Various</v>
          </cell>
          <cell r="R294">
            <v>50</v>
          </cell>
          <cell r="Y294">
            <v>2.5641025641025647E-2</v>
          </cell>
          <cell r="Z294">
            <v>2.1410256410256414</v>
          </cell>
          <cell r="AA294">
            <v>2.1133333333333342</v>
          </cell>
          <cell r="AB294">
            <v>10.976276150627619</v>
          </cell>
          <cell r="AC294">
            <v>34.74372384937238</v>
          </cell>
        </row>
        <row r="295">
          <cell r="A295">
            <v>231</v>
          </cell>
          <cell r="B295" t="str">
            <v>Rural 132kV Lines - 2 years</v>
          </cell>
          <cell r="C295">
            <v>1</v>
          </cell>
          <cell r="D295">
            <v>42887</v>
          </cell>
          <cell r="E295">
            <v>101</v>
          </cell>
          <cell r="F295">
            <v>1</v>
          </cell>
          <cell r="G295">
            <v>41447</v>
          </cell>
          <cell r="H295">
            <v>3</v>
          </cell>
          <cell r="I295" t="str">
            <v>TL -EIS</v>
          </cell>
          <cell r="J295">
            <v>48</v>
          </cell>
          <cell r="N295" t="str">
            <v>Proposed</v>
          </cell>
          <cell r="O295" t="str">
            <v>Rural 132kV Lines over 2 years</v>
          </cell>
          <cell r="P295" t="str">
            <v>TL EIS</v>
          </cell>
          <cell r="Q295" t="str">
            <v>Various</v>
          </cell>
          <cell r="R295">
            <v>75</v>
          </cell>
          <cell r="AA295">
            <v>3.8461538461538471E-2</v>
          </cell>
          <cell r="AB295">
            <v>3.2115384615384626</v>
          </cell>
          <cell r="AC295">
            <v>3.17</v>
          </cell>
          <cell r="AD295">
            <v>16.464414225941425</v>
          </cell>
          <cell r="AE295">
            <v>52.115585774058566</v>
          </cell>
        </row>
        <row r="296">
          <cell r="A296">
            <v>232</v>
          </cell>
          <cell r="B296" t="str">
            <v>Rural 132kV Lines - 2 years</v>
          </cell>
          <cell r="C296">
            <v>1</v>
          </cell>
          <cell r="D296">
            <v>43617</v>
          </cell>
          <cell r="E296">
            <v>101</v>
          </cell>
          <cell r="F296">
            <v>1</v>
          </cell>
          <cell r="G296">
            <v>42177</v>
          </cell>
          <cell r="H296">
            <v>3</v>
          </cell>
          <cell r="I296" t="str">
            <v>TL -EIS</v>
          </cell>
          <cell r="J296">
            <v>48</v>
          </cell>
          <cell r="N296" t="str">
            <v>Proposed</v>
          </cell>
          <cell r="O296" t="str">
            <v>Rural 132kV Lines over 2 years</v>
          </cell>
          <cell r="P296" t="str">
            <v>TL EIS</v>
          </cell>
          <cell r="Q296" t="str">
            <v>Various</v>
          </cell>
          <cell r="R296">
            <v>50</v>
          </cell>
          <cell r="AC296">
            <v>2.5641025641025647E-2</v>
          </cell>
          <cell r="AD296">
            <v>2.1410256410256414</v>
          </cell>
          <cell r="AE296">
            <v>2.1133333333333342</v>
          </cell>
          <cell r="AF296">
            <v>10.976276150627619</v>
          </cell>
          <cell r="AG296">
            <v>34.74372384937238</v>
          </cell>
        </row>
        <row r="297">
          <cell r="A297">
            <v>233</v>
          </cell>
          <cell r="B297" t="str">
            <v>Miscellaneous Projects (2010-2019)</v>
          </cell>
          <cell r="C297">
            <v>1</v>
          </cell>
          <cell r="D297">
            <v>40695</v>
          </cell>
          <cell r="E297">
            <v>102</v>
          </cell>
          <cell r="F297">
            <v>3</v>
          </cell>
          <cell r="G297">
            <v>39975</v>
          </cell>
          <cell r="H297">
            <v>9</v>
          </cell>
          <cell r="I297" t="str">
            <v>330/132kV Aug</v>
          </cell>
          <cell r="J297">
            <v>24</v>
          </cell>
          <cell r="N297" t="str">
            <v>Proposed</v>
          </cell>
          <cell r="O297" t="str">
            <v>Miscellaneous Projects</v>
          </cell>
          <cell r="P297" t="str">
            <v>330TX</v>
          </cell>
          <cell r="Q297" t="str">
            <v>Various</v>
          </cell>
          <cell r="R297">
            <v>80</v>
          </cell>
          <cell r="W297">
            <v>0.19047619047619049</v>
          </cell>
          <cell r="X297">
            <v>11.05952380952381</v>
          </cell>
          <cell r="Y297">
            <v>68.75</v>
          </cell>
        </row>
        <row r="298">
          <cell r="A298">
            <v>234</v>
          </cell>
          <cell r="B298" t="str">
            <v>Miscellaneous Projects (2010-2019)</v>
          </cell>
          <cell r="C298">
            <v>1</v>
          </cell>
          <cell r="D298">
            <v>41426</v>
          </cell>
          <cell r="E298">
            <v>102</v>
          </cell>
          <cell r="F298">
            <v>3</v>
          </cell>
          <cell r="G298">
            <v>40706</v>
          </cell>
          <cell r="H298">
            <v>9</v>
          </cell>
          <cell r="I298" t="str">
            <v>330/132kV Aug</v>
          </cell>
          <cell r="J298">
            <v>24</v>
          </cell>
          <cell r="N298" t="str">
            <v>Proposed</v>
          </cell>
          <cell r="O298" t="str">
            <v>Miscellaneous Projects</v>
          </cell>
          <cell r="P298" t="str">
            <v>330TX</v>
          </cell>
          <cell r="Q298" t="str">
            <v>Various</v>
          </cell>
          <cell r="R298">
            <v>80</v>
          </cell>
          <cell r="Y298">
            <v>0.19047619047619049</v>
          </cell>
          <cell r="Z298">
            <v>11.05952380952381</v>
          </cell>
          <cell r="AA298">
            <v>68.75</v>
          </cell>
        </row>
        <row r="299">
          <cell r="A299">
            <v>235</v>
          </cell>
          <cell r="B299" t="str">
            <v>Miscellaneous Projects (2010-2019)</v>
          </cell>
          <cell r="C299">
            <v>1</v>
          </cell>
          <cell r="D299">
            <v>42156</v>
          </cell>
          <cell r="E299">
            <v>102</v>
          </cell>
          <cell r="F299">
            <v>3</v>
          </cell>
          <cell r="G299">
            <v>41436</v>
          </cell>
          <cell r="H299">
            <v>9</v>
          </cell>
          <cell r="I299" t="str">
            <v>330/132kV Aug</v>
          </cell>
          <cell r="J299">
            <v>24</v>
          </cell>
          <cell r="N299" t="str">
            <v>Proposed</v>
          </cell>
          <cell r="O299" t="str">
            <v>Miscellaneous Projects</v>
          </cell>
          <cell r="P299" t="str">
            <v>330TX</v>
          </cell>
          <cell r="Q299" t="str">
            <v>Various</v>
          </cell>
          <cell r="R299">
            <v>80</v>
          </cell>
          <cell r="AA299">
            <v>0.19047619047619049</v>
          </cell>
          <cell r="AB299">
            <v>11.05952380952381</v>
          </cell>
          <cell r="AC299">
            <v>68.75</v>
          </cell>
        </row>
        <row r="300">
          <cell r="A300">
            <v>236</v>
          </cell>
          <cell r="B300" t="str">
            <v>Miscellaneous Projects (2010-2019)</v>
          </cell>
          <cell r="C300">
            <v>1</v>
          </cell>
          <cell r="D300">
            <v>42887</v>
          </cell>
          <cell r="E300">
            <v>102</v>
          </cell>
          <cell r="F300">
            <v>3</v>
          </cell>
          <cell r="G300">
            <v>42167</v>
          </cell>
          <cell r="H300">
            <v>9</v>
          </cell>
          <cell r="I300" t="str">
            <v>330/132kV Aug</v>
          </cell>
          <cell r="J300">
            <v>24</v>
          </cell>
          <cell r="N300" t="str">
            <v>Proposed</v>
          </cell>
          <cell r="O300" t="str">
            <v>Miscellaneous Projects</v>
          </cell>
          <cell r="P300" t="str">
            <v>330TX</v>
          </cell>
          <cell r="Q300" t="str">
            <v>Various</v>
          </cell>
          <cell r="R300">
            <v>80</v>
          </cell>
          <cell r="AC300">
            <v>0.19047619047619049</v>
          </cell>
          <cell r="AD300">
            <v>11.05952380952381</v>
          </cell>
          <cell r="AE300">
            <v>68.75</v>
          </cell>
        </row>
        <row r="301">
          <cell r="A301">
            <v>237</v>
          </cell>
          <cell r="B301" t="str">
            <v>Miscellaneous Projects (2010-2019)</v>
          </cell>
          <cell r="C301">
            <v>1</v>
          </cell>
          <cell r="D301">
            <v>43617</v>
          </cell>
          <cell r="E301">
            <v>102</v>
          </cell>
          <cell r="F301">
            <v>3</v>
          </cell>
          <cell r="G301">
            <v>42897</v>
          </cell>
          <cell r="H301">
            <v>9</v>
          </cell>
          <cell r="I301" t="str">
            <v>330/132kV Aug</v>
          </cell>
          <cell r="J301">
            <v>24</v>
          </cell>
          <cell r="N301" t="str">
            <v>Proposed</v>
          </cell>
          <cell r="O301" t="str">
            <v>Miscellaneous Projects</v>
          </cell>
          <cell r="P301" t="str">
            <v>330TX</v>
          </cell>
          <cell r="Q301" t="str">
            <v>Various</v>
          </cell>
          <cell r="R301">
            <v>80</v>
          </cell>
          <cell r="AE301">
            <v>0.19047619047619049</v>
          </cell>
          <cell r="AF301">
            <v>11.05952380952381</v>
          </cell>
          <cell r="AG301">
            <v>68.75</v>
          </cell>
        </row>
        <row r="303">
          <cell r="A303" t="str">
            <v>Asset Replacement Projects</v>
          </cell>
        </row>
        <row r="304">
          <cell r="B304" t="str">
            <v>Cooma Area</v>
          </cell>
          <cell r="O304" t="str">
            <v>Replacement of 11kV Regulators (3 off)</v>
          </cell>
        </row>
        <row r="305">
          <cell r="B305" t="str">
            <v>Orange Substation</v>
          </cell>
          <cell r="O305" t="str">
            <v>Replacement of Orange 132/66kV Transformers</v>
          </cell>
        </row>
        <row r="306">
          <cell r="B306" t="str">
            <v>Queanbeyan Substation Refurbishment</v>
          </cell>
          <cell r="O306" t="str">
            <v>Replacement of the Queanbeyan Transformers</v>
          </cell>
        </row>
        <row r="307">
          <cell r="B307" t="str">
            <v>Queanbeyan Substation Refurbishment</v>
          </cell>
          <cell r="O307" t="str">
            <v>Replacement of the Queanbeyan 132kV &amp; 66kV switchyards</v>
          </cell>
        </row>
        <row r="308">
          <cell r="B308" t="str">
            <v>Queanbeyan Substation Refurbishment</v>
          </cell>
          <cell r="O308" t="str">
            <v>Replacement of the Queanbeyan Secondary Systems</v>
          </cell>
        </row>
        <row r="309">
          <cell r="B309" t="str">
            <v>Canberra Substation - Secondary Systems</v>
          </cell>
          <cell r="O309" t="str">
            <v>Replacement of the Canberra Tunnel Board</v>
          </cell>
        </row>
        <row r="310">
          <cell r="B310" t="str">
            <v xml:space="preserve">Yass-Wagga 132kV Line Refurbishment </v>
          </cell>
          <cell r="O310" t="str">
            <v>Replacement of 132kV structures</v>
          </cell>
        </row>
        <row r="311">
          <cell r="B311" t="str">
            <v xml:space="preserve">Yass-Wagga 132kV Line Refurbishment </v>
          </cell>
          <cell r="O311" t="str">
            <v>Replacement of 132kV structures and conductor</v>
          </cell>
        </row>
        <row r="312">
          <cell r="B312" t="str">
            <v>Darlington Pt to Coleambally 132kV Line</v>
          </cell>
          <cell r="O312" t="str">
            <v>Second Darlington Point to Coleambally 132kV Line</v>
          </cell>
        </row>
        <row r="313">
          <cell r="B313" t="str">
            <v>Darlington Pt to Coleambally 132kV Line</v>
          </cell>
          <cell r="O313" t="str">
            <v>Coleambally SS Augmentation</v>
          </cell>
        </row>
        <row r="314">
          <cell r="B314" t="str">
            <v>Darlington Pt to Coleambally 132kV Line</v>
          </cell>
          <cell r="O314" t="str">
            <v>Darlington Point 132kV Augmentations</v>
          </cell>
        </row>
        <row r="315">
          <cell r="B315" t="str">
            <v>Dapto 330/132kV Transformer</v>
          </cell>
          <cell r="O315" t="str">
            <v>Dapto 330/132kV Transformer (4th unit in No.2 Position)</v>
          </cell>
        </row>
        <row r="316">
          <cell r="B316" t="str">
            <v>Sydney West 330kV Upgrade</v>
          </cell>
          <cell r="O316" t="str">
            <v>Double Breaker on 30 Liverpol circuit at Sydney West</v>
          </cell>
        </row>
        <row r="317">
          <cell r="B317" t="str">
            <v>Power Station Connections</v>
          </cell>
          <cell r="O317" t="str">
            <v>Ulan 2x500MW units (30km to Wollar)</v>
          </cell>
        </row>
        <row r="318">
          <cell r="B318" t="str">
            <v>Power Station Connections</v>
          </cell>
          <cell r="O318" t="str">
            <v>Mt Piper 3 &amp; 4 units connected to 500kV switchyard</v>
          </cell>
        </row>
        <row r="319">
          <cell r="B319" t="str">
            <v>Power Station Connections</v>
          </cell>
          <cell r="O319" t="str">
            <v>GT plant connected at Uranquinity</v>
          </cell>
        </row>
        <row r="320">
          <cell r="B320" t="str">
            <v>Power Station Connections</v>
          </cell>
          <cell r="O320" t="str">
            <v>GT plant connected at Tomago</v>
          </cell>
        </row>
        <row r="321">
          <cell r="B321" t="str">
            <v>Power Station Connections</v>
          </cell>
          <cell r="O321" t="str">
            <v>GT plant connected at Eraring</v>
          </cell>
        </row>
        <row r="322">
          <cell r="B322" t="str">
            <v>Power Station Connections</v>
          </cell>
          <cell r="O322" t="str">
            <v>GT plant connected at Munmorah</v>
          </cell>
        </row>
        <row r="323">
          <cell r="B323" t="str">
            <v>Power Station Connections</v>
          </cell>
          <cell r="O323" t="str">
            <v>GT plant connected at Tallawarra</v>
          </cell>
        </row>
        <row r="324">
          <cell r="B324" t="str">
            <v>Power Station Connections</v>
          </cell>
          <cell r="O324" t="str">
            <v>GT plant connected at Marulan</v>
          </cell>
        </row>
        <row r="335">
          <cell r="A335" t="str">
            <v>Previous Committed List</v>
          </cell>
        </row>
        <row r="336">
          <cell r="A336">
            <v>1</v>
          </cell>
          <cell r="B336" t="str">
            <v>Newcastle and Lower North Coast Supply - Committed</v>
          </cell>
          <cell r="C336">
            <v>1</v>
          </cell>
          <cell r="D336">
            <v>38322</v>
          </cell>
          <cell r="E336">
            <v>39</v>
          </cell>
          <cell r="F336">
            <v>3</v>
          </cell>
          <cell r="G336">
            <v>38292</v>
          </cell>
          <cell r="H336">
            <v>6</v>
          </cell>
          <cell r="I336" t="str">
            <v>330/132kV Greenfield</v>
          </cell>
          <cell r="J336">
            <v>1</v>
          </cell>
          <cell r="L336" t="str">
            <v>6.5.7</v>
          </cell>
          <cell r="M336" t="str">
            <v>Comm</v>
          </cell>
          <cell r="N336" t="str">
            <v>Committed</v>
          </cell>
          <cell r="O336" t="str">
            <v>Establishment of Waratah West 330/132kV Sub - Contract</v>
          </cell>
          <cell r="P336" t="str">
            <v>330SS</v>
          </cell>
          <cell r="Q336" t="str">
            <v>Northern</v>
          </cell>
          <cell r="R336">
            <v>14</v>
          </cell>
        </row>
        <row r="337">
          <cell r="A337">
            <v>2</v>
          </cell>
          <cell r="B337" t="str">
            <v>Sydney West SVC</v>
          </cell>
          <cell r="C337">
            <v>1</v>
          </cell>
          <cell r="D337">
            <v>38322</v>
          </cell>
          <cell r="E337">
            <v>55</v>
          </cell>
          <cell r="F337">
            <v>3</v>
          </cell>
          <cell r="G337">
            <v>38292</v>
          </cell>
          <cell r="H337">
            <v>6</v>
          </cell>
          <cell r="I337" t="str">
            <v>330/132kV Greenfield</v>
          </cell>
          <cell r="J337">
            <v>1</v>
          </cell>
          <cell r="L337" t="str">
            <v>5.2.2</v>
          </cell>
          <cell r="M337" t="str">
            <v>Const</v>
          </cell>
          <cell r="N337" t="str">
            <v>Committed</v>
          </cell>
          <cell r="O337" t="str">
            <v>Sydney West SVC - Contract</v>
          </cell>
          <cell r="P337" t="str">
            <v>SVC</v>
          </cell>
          <cell r="Q337" t="str">
            <v>Central</v>
          </cell>
          <cell r="R337">
            <v>20</v>
          </cell>
        </row>
        <row r="338">
          <cell r="A338">
            <v>3</v>
          </cell>
          <cell r="B338" t="str">
            <v>Waratah West - 330 kV Transformation</v>
          </cell>
          <cell r="C338">
            <v>1</v>
          </cell>
          <cell r="D338">
            <v>38322</v>
          </cell>
          <cell r="E338">
            <v>63</v>
          </cell>
          <cell r="F338">
            <v>3</v>
          </cell>
          <cell r="G338">
            <v>38292</v>
          </cell>
          <cell r="H338">
            <v>6</v>
          </cell>
          <cell r="I338" t="str">
            <v>330/132kV Greenfield</v>
          </cell>
          <cell r="J338">
            <v>1</v>
          </cell>
          <cell r="L338" t="str">
            <v>5.2.1</v>
          </cell>
          <cell r="M338" t="str">
            <v>Const</v>
          </cell>
          <cell r="N338" t="str">
            <v>Committed</v>
          </cell>
          <cell r="O338" t="str">
            <v>Waratah West- 330kV Tx1 for PDR T2059 Tomago Smelter Upgrade</v>
          </cell>
          <cell r="P338" t="str">
            <v>330SS</v>
          </cell>
          <cell r="Q338" t="str">
            <v>Northern</v>
          </cell>
        </row>
        <row r="339">
          <cell r="A339">
            <v>4</v>
          </cell>
          <cell r="B339" t="str">
            <v>Yass 330 kV Substation Equipment Replacement</v>
          </cell>
          <cell r="C339">
            <v>1</v>
          </cell>
          <cell r="D339">
            <v>38534</v>
          </cell>
          <cell r="E339">
            <v>68</v>
          </cell>
          <cell r="F339">
            <v>3</v>
          </cell>
          <cell r="G339">
            <v>38292</v>
          </cell>
          <cell r="H339">
            <v>6</v>
          </cell>
          <cell r="I339" t="str">
            <v>330/132kV Greenfield</v>
          </cell>
          <cell r="J339">
            <v>8.0666666666666664</v>
          </cell>
          <cell r="L339" t="str">
            <v>5.2.7</v>
          </cell>
          <cell r="M339" t="str">
            <v>Const</v>
          </cell>
          <cell r="N339" t="str">
            <v>Committed</v>
          </cell>
          <cell r="O339" t="str">
            <v>Yass 330kV Substation Refurbishment - Contract</v>
          </cell>
          <cell r="P339" t="str">
            <v>330SS</v>
          </cell>
          <cell r="Q339" t="str">
            <v>Southern</v>
          </cell>
          <cell r="R339">
            <v>32</v>
          </cell>
        </row>
        <row r="340">
          <cell r="A340">
            <v>5</v>
          </cell>
          <cell r="B340" t="str">
            <v>Yass 330 kV Substation Equipment Replacement</v>
          </cell>
          <cell r="C340">
            <v>1</v>
          </cell>
          <cell r="D340">
            <v>38534</v>
          </cell>
          <cell r="E340">
            <v>68</v>
          </cell>
          <cell r="F340">
            <v>2</v>
          </cell>
          <cell r="G340">
            <v>38292</v>
          </cell>
          <cell r="H340">
            <v>2</v>
          </cell>
          <cell r="I340" t="str">
            <v>EHV TL -REF</v>
          </cell>
          <cell r="J340">
            <v>8.0666666666666664</v>
          </cell>
          <cell r="L340" t="str">
            <v>5.2.7</v>
          </cell>
          <cell r="M340" t="str">
            <v>Const</v>
          </cell>
          <cell r="N340" t="str">
            <v>Committed</v>
          </cell>
          <cell r="O340" t="str">
            <v>Yass TL Re-arrangements associated with Sub - Contract</v>
          </cell>
          <cell r="P340" t="str">
            <v>TL REF</v>
          </cell>
          <cell r="Q340" t="str">
            <v>Southern</v>
          </cell>
          <cell r="R340">
            <v>6</v>
          </cell>
        </row>
        <row r="341">
          <cell r="A341">
            <v>6</v>
          </cell>
          <cell r="B341" t="str">
            <v>Newcastle and Lower North Coast Supply - Committed</v>
          </cell>
          <cell r="C341">
            <v>1</v>
          </cell>
          <cell r="D341">
            <v>38322</v>
          </cell>
          <cell r="E341">
            <v>39</v>
          </cell>
          <cell r="F341">
            <v>3</v>
          </cell>
          <cell r="G341">
            <v>38292</v>
          </cell>
          <cell r="H341">
            <v>9</v>
          </cell>
          <cell r="I341" t="str">
            <v>330/132kV Aug</v>
          </cell>
          <cell r="J341">
            <v>1</v>
          </cell>
          <cell r="L341" t="str">
            <v>6.5.7</v>
          </cell>
          <cell r="M341" t="str">
            <v>Comm</v>
          </cell>
          <cell r="N341" t="str">
            <v>Committed</v>
          </cell>
          <cell r="O341" t="str">
            <v>Tomago 330kV SS Augmentations - Contract</v>
          </cell>
          <cell r="P341" t="str">
            <v>330SS</v>
          </cell>
          <cell r="Q341" t="str">
            <v>Northern</v>
          </cell>
          <cell r="R341">
            <v>4</v>
          </cell>
        </row>
        <row r="342">
          <cell r="A342">
            <v>7</v>
          </cell>
          <cell r="B342" t="str">
            <v>Newcastle and Lower North Coast Supply - Committed</v>
          </cell>
          <cell r="C342">
            <v>1</v>
          </cell>
          <cell r="D342">
            <v>38322</v>
          </cell>
          <cell r="E342">
            <v>39</v>
          </cell>
          <cell r="F342">
            <v>3</v>
          </cell>
          <cell r="G342">
            <v>38292</v>
          </cell>
          <cell r="H342">
            <v>9</v>
          </cell>
          <cell r="I342" t="str">
            <v>330/132kV Aug</v>
          </cell>
          <cell r="J342">
            <v>1</v>
          </cell>
          <cell r="L342" t="str">
            <v>6.5.7</v>
          </cell>
          <cell r="M342" t="str">
            <v>Comm</v>
          </cell>
          <cell r="N342" t="str">
            <v>Committed</v>
          </cell>
          <cell r="O342" t="str">
            <v>Newcastle 330/132kV Substation Augmentations - Contract</v>
          </cell>
          <cell r="P342" t="str">
            <v>330SS</v>
          </cell>
          <cell r="Q342" t="str">
            <v>Northern</v>
          </cell>
          <cell r="R342">
            <v>1</v>
          </cell>
        </row>
        <row r="343">
          <cell r="A343">
            <v>8</v>
          </cell>
          <cell r="B343" t="str">
            <v>Newcastle and Lower North Coast Supply - Committed</v>
          </cell>
          <cell r="C343">
            <v>1</v>
          </cell>
          <cell r="D343">
            <v>38322</v>
          </cell>
          <cell r="E343">
            <v>39</v>
          </cell>
          <cell r="F343">
            <v>2</v>
          </cell>
          <cell r="G343">
            <v>38292</v>
          </cell>
          <cell r="H343">
            <v>4</v>
          </cell>
          <cell r="I343" t="str">
            <v>TL -REF</v>
          </cell>
          <cell r="J343">
            <v>1</v>
          </cell>
          <cell r="L343" t="str">
            <v>6.5.7</v>
          </cell>
          <cell r="M343" t="str">
            <v>Comm</v>
          </cell>
          <cell r="N343" t="str">
            <v>Committed</v>
          </cell>
          <cell r="O343" t="str">
            <v>Tomago/Waratah West minor line alterations - Contract</v>
          </cell>
          <cell r="P343" t="str">
            <v>TL REF</v>
          </cell>
          <cell r="Q343" t="str">
            <v>Northern</v>
          </cell>
          <cell r="R343">
            <v>1</v>
          </cell>
        </row>
        <row r="344">
          <cell r="A344">
            <v>9</v>
          </cell>
          <cell r="B344" t="str">
            <v>Waratah West - 330 kV Transformation</v>
          </cell>
          <cell r="C344">
            <v>1</v>
          </cell>
          <cell r="D344">
            <v>38322</v>
          </cell>
          <cell r="E344">
            <v>64</v>
          </cell>
          <cell r="F344">
            <v>3</v>
          </cell>
          <cell r="G344">
            <v>38292</v>
          </cell>
          <cell r="H344">
            <v>9</v>
          </cell>
          <cell r="I344" t="str">
            <v>330/132kV Aug</v>
          </cell>
          <cell r="J344">
            <v>1</v>
          </cell>
          <cell r="L344" t="str">
            <v>5.2.1</v>
          </cell>
          <cell r="M344" t="str">
            <v>Const</v>
          </cell>
          <cell r="N344" t="str">
            <v>Committed</v>
          </cell>
          <cell r="O344" t="str">
            <v>Tomago SS Augmentation for PDR T2059 Tomago Smelter Upgrade</v>
          </cell>
          <cell r="P344" t="str">
            <v>330SS</v>
          </cell>
          <cell r="Q344" t="str">
            <v>Northern</v>
          </cell>
        </row>
        <row r="345">
          <cell r="A345">
            <v>10</v>
          </cell>
          <cell r="B345" t="str">
            <v>Waratah West - 330 kV Transformation</v>
          </cell>
          <cell r="C345">
            <v>1</v>
          </cell>
          <cell r="D345">
            <v>38322</v>
          </cell>
          <cell r="E345">
            <v>64</v>
          </cell>
          <cell r="F345">
            <v>3</v>
          </cell>
          <cell r="G345">
            <v>38292</v>
          </cell>
          <cell r="H345">
            <v>9</v>
          </cell>
          <cell r="I345" t="str">
            <v>330/132kV Aug</v>
          </cell>
          <cell r="J345">
            <v>1</v>
          </cell>
          <cell r="L345" t="str">
            <v>5.2.1</v>
          </cell>
          <cell r="M345" t="str">
            <v>Const</v>
          </cell>
          <cell r="N345" t="str">
            <v>Committed</v>
          </cell>
          <cell r="O345" t="str">
            <v>Newcastle SS Augmentation for PDR T2059 Tomago Smelter Upgrade</v>
          </cell>
          <cell r="P345" t="str">
            <v>330SS</v>
          </cell>
          <cell r="Q345" t="str">
            <v>Northern</v>
          </cell>
        </row>
        <row r="346">
          <cell r="A346">
            <v>11</v>
          </cell>
          <cell r="B346" t="str">
            <v>Waratah West - 330 kV Transformation</v>
          </cell>
          <cell r="C346">
            <v>1</v>
          </cell>
          <cell r="D346">
            <v>38322</v>
          </cell>
          <cell r="E346">
            <v>46</v>
          </cell>
          <cell r="F346">
            <v>2</v>
          </cell>
          <cell r="G346">
            <v>38292</v>
          </cell>
          <cell r="H346">
            <v>4</v>
          </cell>
          <cell r="I346" t="str">
            <v>TL -REF</v>
          </cell>
          <cell r="J346">
            <v>1</v>
          </cell>
          <cell r="L346" t="str">
            <v>5.2.1</v>
          </cell>
          <cell r="M346" t="str">
            <v>Const</v>
          </cell>
          <cell r="N346" t="str">
            <v>Committed</v>
          </cell>
          <cell r="O346" t="str">
            <v>95W TL for PDR T2059 Tomago Smelter Upgrade</v>
          </cell>
          <cell r="P346" t="str">
            <v>TL REF</v>
          </cell>
          <cell r="Q346" t="str">
            <v>Northern</v>
          </cell>
        </row>
        <row r="347">
          <cell r="A347">
            <v>12</v>
          </cell>
          <cell r="B347" t="str">
            <v>Waratah West - 330 kV Transformation</v>
          </cell>
          <cell r="C347">
            <v>1</v>
          </cell>
          <cell r="D347">
            <v>38322</v>
          </cell>
          <cell r="E347">
            <v>64</v>
          </cell>
          <cell r="F347">
            <v>2</v>
          </cell>
          <cell r="G347">
            <v>38292</v>
          </cell>
          <cell r="H347">
            <v>4</v>
          </cell>
          <cell r="I347" t="str">
            <v>TL -REF</v>
          </cell>
          <cell r="J347">
            <v>1</v>
          </cell>
          <cell r="L347" t="str">
            <v>5.2.1</v>
          </cell>
          <cell r="M347" t="str">
            <v>Const</v>
          </cell>
          <cell r="N347" t="str">
            <v>Committed</v>
          </cell>
          <cell r="O347" t="str">
            <v>95N TL Uprating for PDR T2059 Tomago Smelter Upgrade</v>
          </cell>
          <cell r="P347" t="str">
            <v>TL REF</v>
          </cell>
          <cell r="Q347" t="str">
            <v>Northern</v>
          </cell>
        </row>
        <row r="348">
          <cell r="A348">
            <v>13</v>
          </cell>
          <cell r="B348" t="str">
            <v>Wollar - Wellington 330 kV Line &amp; Wollar 330 kV Sw Stn</v>
          </cell>
          <cell r="C348">
            <v>1</v>
          </cell>
          <cell r="D348">
            <v>39417</v>
          </cell>
          <cell r="E348">
            <v>65</v>
          </cell>
          <cell r="F348">
            <v>1</v>
          </cell>
          <cell r="G348">
            <v>38292</v>
          </cell>
          <cell r="H348">
            <v>1</v>
          </cell>
          <cell r="I348" t="str">
            <v>EHV TL -EIS</v>
          </cell>
          <cell r="J348">
            <v>37.5</v>
          </cell>
          <cell r="L348" t="str">
            <v>5.3.4</v>
          </cell>
          <cell r="M348" t="str">
            <v>Likely</v>
          </cell>
          <cell r="N348" t="str">
            <v>Committed</v>
          </cell>
          <cell r="O348" t="str">
            <v>Wollar to Wellington 330kV TL - Contract</v>
          </cell>
          <cell r="P348" t="str">
            <v>TL EIS</v>
          </cell>
          <cell r="Q348" t="str">
            <v>Central</v>
          </cell>
          <cell r="R348">
            <v>65</v>
          </cell>
        </row>
        <row r="349">
          <cell r="A349">
            <v>14</v>
          </cell>
          <cell r="B349" t="str">
            <v>Armidale, Mrln, Vales, Vinyd,Well'ton,&amp; Yass 330 kV Txs</v>
          </cell>
          <cell r="C349">
            <v>1</v>
          </cell>
          <cell r="D349">
            <v>38292</v>
          </cell>
          <cell r="E349">
            <v>3</v>
          </cell>
          <cell r="F349">
            <v>3</v>
          </cell>
          <cell r="G349">
            <v>38292</v>
          </cell>
          <cell r="H349">
            <v>11</v>
          </cell>
          <cell r="I349" t="str">
            <v>Transformer Replace</v>
          </cell>
          <cell r="J349">
            <v>0</v>
          </cell>
          <cell r="L349" t="str">
            <v>6.3.1</v>
          </cell>
          <cell r="M349" t="str">
            <v>Likely</v>
          </cell>
          <cell r="N349" t="str">
            <v>Committed</v>
          </cell>
          <cell r="O349" t="str">
            <v>Vineyard 330kV SS- Replacement of No.2 Tx - Contract</v>
          </cell>
          <cell r="P349" t="str">
            <v>330TX</v>
          </cell>
          <cell r="Q349" t="str">
            <v>Central</v>
          </cell>
          <cell r="R349">
            <v>5</v>
          </cell>
        </row>
        <row r="350">
          <cell r="A350">
            <v>15</v>
          </cell>
          <cell r="B350" t="str">
            <v>Liverpool Third 330/132 kV Transformer</v>
          </cell>
          <cell r="C350">
            <v>1</v>
          </cell>
          <cell r="D350">
            <v>38322</v>
          </cell>
          <cell r="E350">
            <v>28</v>
          </cell>
          <cell r="F350">
            <v>3</v>
          </cell>
          <cell r="G350">
            <v>38292</v>
          </cell>
          <cell r="H350">
            <v>11</v>
          </cell>
          <cell r="I350" t="str">
            <v>Transformer Replace</v>
          </cell>
          <cell r="J350">
            <v>1</v>
          </cell>
          <cell r="L350" t="str">
            <v>5.2.3</v>
          </cell>
          <cell r="M350" t="str">
            <v>Const</v>
          </cell>
          <cell r="N350" t="str">
            <v>Committed</v>
          </cell>
          <cell r="O350" t="str">
            <v>Liverpool Third Transformer - Contract</v>
          </cell>
          <cell r="P350" t="str">
            <v>330SS</v>
          </cell>
          <cell r="Q350" t="str">
            <v>Central</v>
          </cell>
          <cell r="R350">
            <v>9</v>
          </cell>
        </row>
        <row r="351">
          <cell r="A351">
            <v>16</v>
          </cell>
          <cell r="B351" t="str">
            <v>Coffs Harbour: 330/132 kV Substation</v>
          </cell>
          <cell r="C351">
            <v>1</v>
          </cell>
          <cell r="D351">
            <v>38961</v>
          </cell>
          <cell r="E351">
            <v>9</v>
          </cell>
          <cell r="F351">
            <v>3</v>
          </cell>
          <cell r="G351">
            <v>38292</v>
          </cell>
          <cell r="H351">
            <v>6</v>
          </cell>
          <cell r="I351" t="str">
            <v>330/132kV Greenfield</v>
          </cell>
          <cell r="J351">
            <v>22.3</v>
          </cell>
          <cell r="L351" t="str">
            <v>5.3.1</v>
          </cell>
          <cell r="M351" t="str">
            <v>Likely</v>
          </cell>
          <cell r="N351" t="str">
            <v>Committed</v>
          </cell>
          <cell r="O351" t="str">
            <v>Coffs Harbour 330/132kV Substation - Contract</v>
          </cell>
          <cell r="P351" t="str">
            <v>330SS</v>
          </cell>
          <cell r="Q351" t="str">
            <v>Northern</v>
          </cell>
          <cell r="R351">
            <v>18</v>
          </cell>
        </row>
        <row r="352">
          <cell r="A352">
            <v>17</v>
          </cell>
          <cell r="B352" t="str">
            <v>Coffs Harbour: 330/132 kV Substation</v>
          </cell>
          <cell r="C352">
            <v>1</v>
          </cell>
          <cell r="D352">
            <v>38961</v>
          </cell>
          <cell r="E352">
            <v>9</v>
          </cell>
          <cell r="F352">
            <v>2</v>
          </cell>
          <cell r="G352">
            <v>38292</v>
          </cell>
          <cell r="H352">
            <v>2</v>
          </cell>
          <cell r="I352" t="str">
            <v>EHV TL -REF</v>
          </cell>
          <cell r="J352">
            <v>22.3</v>
          </cell>
          <cell r="L352" t="str">
            <v>5.3.1</v>
          </cell>
          <cell r="M352" t="str">
            <v>Likely</v>
          </cell>
          <cell r="N352" t="str">
            <v>Committed</v>
          </cell>
          <cell r="O352" t="str">
            <v>Coffs Harbour TL Rearrangement - Contract</v>
          </cell>
          <cell r="P352" t="str">
            <v>TL REF</v>
          </cell>
          <cell r="Q352" t="str">
            <v>Northern</v>
          </cell>
          <cell r="R352">
            <v>2</v>
          </cell>
        </row>
        <row r="353">
          <cell r="A353">
            <v>18</v>
          </cell>
          <cell r="B353" t="str">
            <v>Central Coast 330 kV Rearr'ts: Vales Point</v>
          </cell>
          <cell r="C353">
            <v>1</v>
          </cell>
          <cell r="D353">
            <v>38687</v>
          </cell>
          <cell r="E353">
            <v>8</v>
          </cell>
          <cell r="F353">
            <v>3</v>
          </cell>
          <cell r="G353">
            <v>38292</v>
          </cell>
          <cell r="H353">
            <v>9</v>
          </cell>
          <cell r="I353" t="str">
            <v>330/132kV Aug</v>
          </cell>
          <cell r="J353">
            <v>13.166666666666666</v>
          </cell>
          <cell r="L353" t="str">
            <v>5.3.6</v>
          </cell>
          <cell r="M353" t="str">
            <v>Likely</v>
          </cell>
          <cell r="N353" t="str">
            <v>Committed</v>
          </cell>
          <cell r="O353" t="str">
            <v>Vales Point 330 kV Switchyard Rationalisation (PDR 2054)</v>
          </cell>
          <cell r="P353" t="str">
            <v>330SS</v>
          </cell>
          <cell r="Q353" t="str">
            <v>Northern</v>
          </cell>
          <cell r="R353">
            <v>0.25</v>
          </cell>
        </row>
        <row r="354">
          <cell r="A354">
            <v>19</v>
          </cell>
          <cell r="B354" t="str">
            <v>Central Coast 330 kV Rearr'ts: Vales Point</v>
          </cell>
          <cell r="C354">
            <v>1</v>
          </cell>
          <cell r="D354">
            <v>38687</v>
          </cell>
          <cell r="E354">
            <v>8</v>
          </cell>
          <cell r="F354">
            <v>3</v>
          </cell>
          <cell r="G354">
            <v>38292</v>
          </cell>
          <cell r="H354">
            <v>9</v>
          </cell>
          <cell r="I354" t="str">
            <v>330/132kV Aug</v>
          </cell>
          <cell r="J354">
            <v>13.166666666666666</v>
          </cell>
          <cell r="L354" t="str">
            <v>5.3.6</v>
          </cell>
          <cell r="M354" t="str">
            <v>Likely</v>
          </cell>
          <cell r="N354" t="str">
            <v>Committed</v>
          </cell>
          <cell r="O354" t="str">
            <v>Munmorah 330 kV Switchyard Rationalisation (PDR 2054)</v>
          </cell>
          <cell r="P354" t="str">
            <v>330SS</v>
          </cell>
          <cell r="Q354" t="str">
            <v>Northern</v>
          </cell>
          <cell r="R354">
            <v>0.25</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5"/>
      <sheetName val="Check These"/>
      <sheetName val="Summary by Location"/>
      <sheetName val="Summary by Strategy"/>
      <sheetName val="Projects"/>
      <sheetName val="Strategies"/>
      <sheetName val="Comments"/>
    </sheetNames>
    <sheetDataSet>
      <sheetData sheetId="0"/>
      <sheetData sheetId="1"/>
      <sheetData sheetId="2"/>
      <sheetData sheetId="3"/>
      <sheetData sheetId="4"/>
      <sheetData sheetId="5"/>
      <sheetData sheetId="6">
        <row r="7">
          <cell r="B7">
            <v>0</v>
          </cell>
          <cell r="C7" t="str">
            <v>Transformers</v>
          </cell>
          <cell r="D7" t="str">
            <v>Condition Assessment</v>
          </cell>
          <cell r="E7" t="str">
            <v>Other</v>
          </cell>
          <cell r="F7" t="str">
            <v>Life Assessment</v>
          </cell>
          <cell r="G7" t="str">
            <v>O</v>
          </cell>
          <cell r="H7" t="str">
            <v>I</v>
          </cell>
          <cell r="I7">
            <v>1994</v>
          </cell>
          <cell r="J7" t="str">
            <v>Asset Managers</v>
          </cell>
          <cell r="K7" t="str">
            <v>Recurrent</v>
          </cell>
          <cell r="M7" t="str">
            <v>RM</v>
          </cell>
          <cell r="Q7">
            <v>3</v>
          </cell>
        </row>
        <row r="8">
          <cell r="B8">
            <v>0.1</v>
          </cell>
          <cell r="C8" t="str">
            <v>Transformers</v>
          </cell>
          <cell r="D8" t="str">
            <v>Transformer/Reactor Refurbishment</v>
          </cell>
          <cell r="E8" t="str">
            <v>Life Extension</v>
          </cell>
          <cell r="F8" t="str">
            <v>Refurbish Transformers</v>
          </cell>
          <cell r="G8" t="str">
            <v>M</v>
          </cell>
          <cell r="H8" t="str">
            <v>C</v>
          </cell>
          <cell r="I8">
            <v>1994</v>
          </cell>
          <cell r="J8" t="str">
            <v>Asset Managers</v>
          </cell>
          <cell r="K8" t="str">
            <v>Recurrent</v>
          </cell>
          <cell r="L8" t="str">
            <v>Need to separate oil leaks and oil treatment and also to include all txs in Attach A</v>
          </cell>
          <cell r="M8" t="str">
            <v>Assess indivually</v>
          </cell>
          <cell r="Q8" t="str">
            <v>3i</v>
          </cell>
        </row>
        <row r="9">
          <cell r="B9">
            <v>1</v>
          </cell>
          <cell r="C9" t="str">
            <v>Transformers</v>
          </cell>
          <cell r="D9" t="str">
            <v>Transformer/Reactor Life Extension</v>
          </cell>
          <cell r="E9" t="str">
            <v>Life Extension</v>
          </cell>
          <cell r="F9" t="str">
            <v>Life Extension Works</v>
          </cell>
          <cell r="G9" t="str">
            <v>C</v>
          </cell>
        </row>
        <row r="10">
          <cell r="B10">
            <v>1.1000000000000001</v>
          </cell>
          <cell r="C10" t="str">
            <v>Transformers</v>
          </cell>
          <cell r="D10" t="str">
            <v>Transformer/Reactor Replacement</v>
          </cell>
          <cell r="E10" t="str">
            <v>Replacement</v>
          </cell>
          <cell r="F10" t="str">
            <v>Replace Transformers (planned)</v>
          </cell>
          <cell r="G10" t="str">
            <v>C</v>
          </cell>
          <cell r="H10" t="str">
            <v>C</v>
          </cell>
          <cell r="I10">
            <v>2002</v>
          </cell>
          <cell r="J10" t="str">
            <v>Asset Managers</v>
          </cell>
          <cell r="K10" t="str">
            <v>Recurrent</v>
          </cell>
          <cell r="M10" t="str">
            <v>Assess indivually</v>
          </cell>
          <cell r="Q10" t="str">
            <v>2i</v>
          </cell>
        </row>
        <row r="11">
          <cell r="B11">
            <v>2</v>
          </cell>
          <cell r="C11" t="str">
            <v>Transformers</v>
          </cell>
          <cell r="D11" t="str">
            <v>Transformer/Reactor Failure</v>
          </cell>
          <cell r="E11" t="str">
            <v>Replacement</v>
          </cell>
          <cell r="F11" t="str">
            <v>Replace Transformers (unplanned)</v>
          </cell>
          <cell r="G11" t="str">
            <v>C</v>
          </cell>
          <cell r="H11" t="str">
            <v>C</v>
          </cell>
          <cell r="I11">
            <v>2002</v>
          </cell>
          <cell r="J11" t="str">
            <v>SSE</v>
          </cell>
          <cell r="K11" t="str">
            <v>Recurrent</v>
          </cell>
          <cell r="M11">
            <v>0</v>
          </cell>
          <cell r="N11">
            <v>0</v>
          </cell>
          <cell r="O11">
            <v>10</v>
          </cell>
          <cell r="P11">
            <v>0</v>
          </cell>
          <cell r="Q11">
            <v>1</v>
          </cell>
        </row>
        <row r="12">
          <cell r="B12">
            <v>3</v>
          </cell>
          <cell r="C12" t="str">
            <v>Transformers</v>
          </cell>
          <cell r="D12" t="str">
            <v>Conservator Bags</v>
          </cell>
          <cell r="E12" t="str">
            <v>Conservator Bags</v>
          </cell>
          <cell r="F12" t="str">
            <v>Install bags on Txs manufactured &gt;1975</v>
          </cell>
          <cell r="G12" t="str">
            <v>C</v>
          </cell>
          <cell r="H12" t="str">
            <v>R</v>
          </cell>
          <cell r="I12">
            <v>1994</v>
          </cell>
          <cell r="J12" t="str">
            <v>Asset Managers</v>
          </cell>
          <cell r="K12" t="str">
            <v>Deferred (no date)</v>
          </cell>
          <cell r="L12" t="str">
            <v>Need to split Strategy a1 into pre 1975 and post1975</v>
          </cell>
          <cell r="M12">
            <v>0</v>
          </cell>
          <cell r="N12">
            <v>0</v>
          </cell>
          <cell r="O12">
            <v>0</v>
          </cell>
          <cell r="P12">
            <v>10</v>
          </cell>
          <cell r="Q12">
            <v>3</v>
          </cell>
        </row>
        <row r="13">
          <cell r="B13">
            <v>3</v>
          </cell>
          <cell r="C13" t="str">
            <v>Transformers</v>
          </cell>
          <cell r="D13" t="str">
            <v>Conservator Bags</v>
          </cell>
          <cell r="E13" t="str">
            <v>Conservator Bags</v>
          </cell>
          <cell r="F13" t="str">
            <v>Install bags on Txs manufactured &lt;1975</v>
          </cell>
          <cell r="G13" t="str">
            <v>C</v>
          </cell>
          <cell r="H13" t="str">
            <v>R</v>
          </cell>
          <cell r="I13">
            <v>1994</v>
          </cell>
          <cell r="J13" t="str">
            <v>Asset Managers</v>
          </cell>
          <cell r="K13" t="str">
            <v>Deferred (2003)</v>
          </cell>
          <cell r="L13" t="str">
            <v>Reason for difference between pre 1975 and post 1975 not clear</v>
          </cell>
          <cell r="M13">
            <v>0</v>
          </cell>
          <cell r="N13">
            <v>0</v>
          </cell>
          <cell r="O13">
            <v>0</v>
          </cell>
          <cell r="P13">
            <v>8</v>
          </cell>
          <cell r="Q13">
            <v>3</v>
          </cell>
        </row>
        <row r="14">
          <cell r="B14">
            <v>3</v>
          </cell>
          <cell r="C14" t="str">
            <v>Transformers</v>
          </cell>
          <cell r="D14" t="str">
            <v>Conservator Bags</v>
          </cell>
          <cell r="E14" t="str">
            <v>Conservator Bags</v>
          </cell>
          <cell r="F14" t="str">
            <v>Review effectiveness of air/oil separation systems and investigate alternative methods</v>
          </cell>
          <cell r="G14" t="str">
            <v>O</v>
          </cell>
          <cell r="H14" t="str">
            <v>I</v>
          </cell>
          <cell r="I14">
            <v>2002</v>
          </cell>
          <cell r="J14" t="str">
            <v>AM/Central</v>
          </cell>
          <cell r="K14">
            <v>38352</v>
          </cell>
          <cell r="M14">
            <v>0</v>
          </cell>
          <cell r="N14">
            <v>0</v>
          </cell>
          <cell r="O14">
            <v>0</v>
          </cell>
          <cell r="P14">
            <v>8</v>
          </cell>
          <cell r="Q14">
            <v>3</v>
          </cell>
        </row>
        <row r="15">
          <cell r="B15">
            <v>4</v>
          </cell>
          <cell r="C15" t="str">
            <v>Transformers</v>
          </cell>
          <cell r="D15" t="str">
            <v>Sealing of On Load Tapchanger Diverter Compartments</v>
          </cell>
          <cell r="E15" t="str">
            <v>Other</v>
          </cell>
          <cell r="F15" t="str">
            <v>Review effectiveness of existing condition monitoring where oil leaks from diverter into the main tank and examine alternative techniques</v>
          </cell>
          <cell r="G15" t="str">
            <v>O</v>
          </cell>
          <cell r="H15" t="str">
            <v>I</v>
          </cell>
          <cell r="I15">
            <v>2002</v>
          </cell>
          <cell r="J15" t="str">
            <v>SSE</v>
          </cell>
          <cell r="K15">
            <v>38504</v>
          </cell>
          <cell r="L15" t="str">
            <v>Target dates required</v>
          </cell>
          <cell r="M15">
            <v>0</v>
          </cell>
          <cell r="N15">
            <v>0</v>
          </cell>
          <cell r="O15">
            <v>0</v>
          </cell>
          <cell r="P15">
            <v>8</v>
          </cell>
          <cell r="Q15">
            <v>3</v>
          </cell>
        </row>
        <row r="16">
          <cell r="B16">
            <v>5</v>
          </cell>
          <cell r="C16" t="str">
            <v>Transformers</v>
          </cell>
          <cell r="D16" t="str">
            <v>Ageing of On Load Tapchangers</v>
          </cell>
          <cell r="E16" t="str">
            <v>Other</v>
          </cell>
          <cell r="F16" t="str">
            <v>Review all tapchangers that operate more than 15,000 times per year and assess suitability for an on-line filter unit to be installed, or other methods of controlling diverter switch wear</v>
          </cell>
          <cell r="G16" t="str">
            <v>O</v>
          </cell>
          <cell r="H16" t="str">
            <v>I</v>
          </cell>
          <cell r="I16">
            <v>1998</v>
          </cell>
          <cell r="J16" t="str">
            <v>Asset Managers</v>
          </cell>
          <cell r="K16">
            <v>38504</v>
          </cell>
          <cell r="L16" t="str">
            <v>Target dates required</v>
          </cell>
          <cell r="M16">
            <v>2</v>
          </cell>
          <cell r="N16">
            <v>2</v>
          </cell>
          <cell r="O16">
            <v>10</v>
          </cell>
          <cell r="P16">
            <v>8</v>
          </cell>
          <cell r="Q16">
            <v>3</v>
          </cell>
        </row>
        <row r="17">
          <cell r="B17">
            <v>5</v>
          </cell>
          <cell r="C17" t="str">
            <v>Transformers</v>
          </cell>
          <cell r="D17" t="str">
            <v>Ageing of On Load Tapchangers</v>
          </cell>
          <cell r="E17" t="str">
            <v>Other</v>
          </cell>
          <cell r="F17" t="str">
            <v>Install on-line oil filter units as determined by the investigation</v>
          </cell>
          <cell r="G17" t="str">
            <v>C</v>
          </cell>
          <cell r="H17" t="str">
            <v>C</v>
          </cell>
          <cell r="I17">
            <v>1998</v>
          </cell>
          <cell r="J17" t="str">
            <v>Asset Managers</v>
          </cell>
          <cell r="K17" t="str">
            <v>To be determined by investigation</v>
          </cell>
          <cell r="M17">
            <v>2</v>
          </cell>
          <cell r="N17">
            <v>2</v>
          </cell>
          <cell r="O17">
            <v>10</v>
          </cell>
          <cell r="P17">
            <v>8</v>
          </cell>
          <cell r="Q17">
            <v>3</v>
          </cell>
        </row>
        <row r="18">
          <cell r="B18">
            <v>6</v>
          </cell>
          <cell r="C18" t="str">
            <v>Transformers</v>
          </cell>
          <cell r="D18" t="str">
            <v>Ageing of On Load Tapchangers</v>
          </cell>
          <cell r="E18" t="str">
            <v>Other</v>
          </cell>
          <cell r="F18" t="str">
            <v>Develop a schedule for the inspection of all Reinhausen tapchangers with greater than 300,000 operations (500,000 operations for transformers loaded between 30%  and 50% of rating)</v>
          </cell>
          <cell r="G18" t="str">
            <v>O</v>
          </cell>
          <cell r="H18" t="str">
            <v>I</v>
          </cell>
          <cell r="I18">
            <v>2002</v>
          </cell>
          <cell r="J18" t="str">
            <v>SSE</v>
          </cell>
          <cell r="K18">
            <v>38322</v>
          </cell>
          <cell r="L18" t="str">
            <v>If it hasn't been done need to renew target date.  Also need to split strategy it List and Maintenance Actions</v>
          </cell>
          <cell r="M18">
            <v>2</v>
          </cell>
          <cell r="N18">
            <v>2</v>
          </cell>
          <cell r="O18">
            <v>10</v>
          </cell>
          <cell r="P18">
            <v>10</v>
          </cell>
          <cell r="Q18">
            <v>3</v>
          </cell>
        </row>
        <row r="19">
          <cell r="B19">
            <v>6</v>
          </cell>
          <cell r="C19" t="str">
            <v>Transformers</v>
          </cell>
          <cell r="D19" t="str">
            <v>Ageing of On Load Tapchangers</v>
          </cell>
          <cell r="E19" t="str">
            <v>Other</v>
          </cell>
          <cell r="F19" t="str">
            <v>Inspect Reinhausen type diverters in conjunction with suitably trained persons as per operational schedule</v>
          </cell>
          <cell r="G19" t="str">
            <v>O</v>
          </cell>
          <cell r="H19" t="str">
            <v>I</v>
          </cell>
          <cell r="I19">
            <v>2002</v>
          </cell>
          <cell r="J19" t="str">
            <v>Asset Managers</v>
          </cell>
          <cell r="K19">
            <v>38533</v>
          </cell>
          <cell r="M19">
            <v>2</v>
          </cell>
          <cell r="N19">
            <v>2</v>
          </cell>
          <cell r="O19">
            <v>10</v>
          </cell>
          <cell r="P19">
            <v>10</v>
          </cell>
          <cell r="Q19">
            <v>3</v>
          </cell>
        </row>
        <row r="20">
          <cell r="B20">
            <v>6</v>
          </cell>
          <cell r="C20" t="str">
            <v>Transformers</v>
          </cell>
          <cell r="D20" t="str">
            <v>Ageing of On Load Tapchangers</v>
          </cell>
          <cell r="E20" t="str">
            <v>Replacement</v>
          </cell>
          <cell r="F20" t="str">
            <v>Replace Reinhausen diverter switches dependent on assessment</v>
          </cell>
          <cell r="G20" t="str">
            <v>C</v>
          </cell>
          <cell r="H20" t="str">
            <v>C</v>
          </cell>
          <cell r="I20">
            <v>1998</v>
          </cell>
          <cell r="J20" t="str">
            <v>Asset Managers</v>
          </cell>
          <cell r="K20" t="str">
            <v>To be determined by investigation</v>
          </cell>
          <cell r="L20" t="str">
            <v>This strategy will need to be defined better so it can be costed.</v>
          </cell>
          <cell r="M20">
            <v>2</v>
          </cell>
          <cell r="N20">
            <v>2</v>
          </cell>
          <cell r="O20">
            <v>10</v>
          </cell>
          <cell r="P20">
            <v>10</v>
          </cell>
          <cell r="Q20">
            <v>3</v>
          </cell>
        </row>
        <row r="21">
          <cell r="B21">
            <v>7</v>
          </cell>
          <cell r="C21" t="str">
            <v>Transformers</v>
          </cell>
          <cell r="D21" t="str">
            <v>Ageing of On Load Tapchangers</v>
          </cell>
          <cell r="E21" t="str">
            <v>Other</v>
          </cell>
          <cell r="F21" t="str">
            <v>Identify F&amp;D Type diverters where there is no mechanical stop</v>
          </cell>
          <cell r="G21" t="str">
            <v>O</v>
          </cell>
          <cell r="H21" t="str">
            <v>I</v>
          </cell>
          <cell r="I21">
            <v>2003</v>
          </cell>
          <cell r="J21" t="str">
            <v>Asset Managers</v>
          </cell>
          <cell r="L21" t="str">
            <v xml:space="preserve">This strategy needs to be split into I &amp; M and target date added to I </v>
          </cell>
          <cell r="M21">
            <v>2</v>
          </cell>
          <cell r="N21">
            <v>2</v>
          </cell>
          <cell r="O21">
            <v>10</v>
          </cell>
          <cell r="P21">
            <v>10</v>
          </cell>
          <cell r="Q21">
            <v>3</v>
          </cell>
        </row>
        <row r="22">
          <cell r="B22">
            <v>7.1</v>
          </cell>
          <cell r="C22" t="str">
            <v>Transformers</v>
          </cell>
          <cell r="D22" t="str">
            <v>Ageing of On Load Tapchangers</v>
          </cell>
          <cell r="E22" t="str">
            <v>Other</v>
          </cell>
          <cell r="F22" t="str">
            <v>Fit new end stops to F &amp; D types</v>
          </cell>
          <cell r="G22" t="str">
            <v>O</v>
          </cell>
          <cell r="H22" t="str">
            <v>M</v>
          </cell>
          <cell r="I22">
            <v>2003</v>
          </cell>
          <cell r="J22" t="str">
            <v>Asset Managers</v>
          </cell>
          <cell r="K22">
            <v>38168</v>
          </cell>
          <cell r="L22" t="str">
            <v>If not done renew target dates.</v>
          </cell>
          <cell r="M22">
            <v>2</v>
          </cell>
          <cell r="N22">
            <v>2</v>
          </cell>
          <cell r="O22">
            <v>10</v>
          </cell>
          <cell r="P22">
            <v>10</v>
          </cell>
          <cell r="Q22">
            <v>3</v>
          </cell>
        </row>
        <row r="23">
          <cell r="B23">
            <v>8</v>
          </cell>
          <cell r="C23" t="str">
            <v>Transformers</v>
          </cell>
          <cell r="D23" t="str">
            <v>Ageing of On Load Tapchangers</v>
          </cell>
          <cell r="E23" t="str">
            <v>Other</v>
          </cell>
          <cell r="F23" t="str">
            <v>Investigate comparison methods to verify alignment in tapchangers</v>
          </cell>
          <cell r="G23" t="str">
            <v>O</v>
          </cell>
          <cell r="H23" t="str">
            <v>I</v>
          </cell>
          <cell r="I23">
            <v>2003</v>
          </cell>
          <cell r="J23" t="str">
            <v>SSE</v>
          </cell>
          <cell r="K23">
            <v>38533</v>
          </cell>
          <cell r="M23">
            <v>2</v>
          </cell>
          <cell r="N23">
            <v>2</v>
          </cell>
          <cell r="O23">
            <v>10</v>
          </cell>
          <cell r="P23">
            <v>10</v>
          </cell>
          <cell r="Q23">
            <v>3</v>
          </cell>
        </row>
        <row r="24">
          <cell r="B24">
            <v>9</v>
          </cell>
          <cell r="C24" t="str">
            <v>Transformers</v>
          </cell>
          <cell r="D24" t="str">
            <v>Ageing of On Load Tapchangers</v>
          </cell>
          <cell r="E24" t="str">
            <v>Other</v>
          </cell>
          <cell r="F24" t="str">
            <v>Set up program of inspection and life assessment of at risk and aged tapchangers</v>
          </cell>
          <cell r="G24" t="str">
            <v>O</v>
          </cell>
          <cell r="H24" t="str">
            <v>I</v>
          </cell>
          <cell r="I24">
            <v>2003</v>
          </cell>
          <cell r="J24" t="str">
            <v>SSE</v>
          </cell>
          <cell r="K24">
            <v>37741</v>
          </cell>
          <cell r="L24" t="str">
            <v>Needs to be split into I &amp; M strategies and really needs more specific targets clarifying types of tapchangers referred to</v>
          </cell>
          <cell r="M24">
            <v>2</v>
          </cell>
          <cell r="N24">
            <v>2</v>
          </cell>
          <cell r="O24">
            <v>10</v>
          </cell>
          <cell r="P24">
            <v>10</v>
          </cell>
          <cell r="Q24">
            <v>3</v>
          </cell>
        </row>
        <row r="25">
          <cell r="B25">
            <v>9</v>
          </cell>
          <cell r="C25" t="str">
            <v>Transformers</v>
          </cell>
          <cell r="D25" t="str">
            <v>Ageing of On Load Tapchangers</v>
          </cell>
          <cell r="E25" t="str">
            <v>Other</v>
          </cell>
          <cell r="F25" t="str">
            <v>Suitably trained staff to Inspect tapchangers determine life assessment</v>
          </cell>
          <cell r="G25" t="str">
            <v>O</v>
          </cell>
          <cell r="H25" t="str">
            <v>I</v>
          </cell>
          <cell r="I25">
            <v>2003</v>
          </cell>
          <cell r="J25" t="str">
            <v>Asset Managers</v>
          </cell>
          <cell r="K25">
            <v>39263</v>
          </cell>
          <cell r="M25">
            <v>2</v>
          </cell>
          <cell r="N25">
            <v>2</v>
          </cell>
          <cell r="O25">
            <v>10</v>
          </cell>
          <cell r="P25">
            <v>10</v>
          </cell>
          <cell r="Q25">
            <v>3</v>
          </cell>
        </row>
        <row r="26">
          <cell r="B26">
            <v>10</v>
          </cell>
          <cell r="C26" t="str">
            <v>Transformers</v>
          </cell>
          <cell r="D26" t="str">
            <v>Ageing of On Load Tapchangers</v>
          </cell>
          <cell r="E26" t="str">
            <v>Other</v>
          </cell>
          <cell r="F26" t="str">
            <v>Report and investigate AVR to reduce no. taps/day</v>
          </cell>
          <cell r="G26" t="str">
            <v>O</v>
          </cell>
          <cell r="H26" t="str">
            <v>I</v>
          </cell>
          <cell r="I26">
            <v>2003</v>
          </cell>
          <cell r="J26" t="str">
            <v>Asset Managers</v>
          </cell>
          <cell r="K26">
            <v>38168</v>
          </cell>
          <cell r="M26">
            <v>2</v>
          </cell>
          <cell r="N26">
            <v>2</v>
          </cell>
          <cell r="O26">
            <v>10</v>
          </cell>
          <cell r="P26">
            <v>8</v>
          </cell>
          <cell r="Q26">
            <v>3</v>
          </cell>
        </row>
        <row r="27">
          <cell r="B27">
            <v>11</v>
          </cell>
          <cell r="C27" t="str">
            <v>Transformers</v>
          </cell>
          <cell r="D27" t="str">
            <v>Bushings</v>
          </cell>
          <cell r="E27" t="str">
            <v>Replacement</v>
          </cell>
          <cell r="F27" t="str">
            <v>Replace all condenser bushings with no DDF point</v>
          </cell>
          <cell r="G27" t="str">
            <v>M</v>
          </cell>
          <cell r="H27" t="str">
            <v>R</v>
          </cell>
          <cell r="I27">
            <v>2000</v>
          </cell>
          <cell r="J27" t="str">
            <v>Asset Managers</v>
          </cell>
          <cell r="K27" t="str">
            <v xml:space="preserve"> Dec 2004</v>
          </cell>
          <cell r="L27" t="str">
            <v>Need to identify which transformers have condenser bushings with no DDF point</v>
          </cell>
          <cell r="M27">
            <v>10</v>
          </cell>
          <cell r="N27">
            <v>5</v>
          </cell>
          <cell r="O27">
            <v>10</v>
          </cell>
          <cell r="P27">
            <v>10</v>
          </cell>
          <cell r="Q27">
            <v>3</v>
          </cell>
        </row>
        <row r="28">
          <cell r="B28">
            <v>12</v>
          </cell>
          <cell r="C28" t="str">
            <v>Transformers</v>
          </cell>
          <cell r="D28" t="str">
            <v>Bushings</v>
          </cell>
          <cell r="E28" t="str">
            <v>Replacement</v>
          </cell>
          <cell r="F28" t="str">
            <v>Replace all condenser type SRBP bushings</v>
          </cell>
          <cell r="G28" t="str">
            <v>M</v>
          </cell>
          <cell r="H28" t="str">
            <v>R</v>
          </cell>
          <cell r="I28">
            <v>2003</v>
          </cell>
          <cell r="J28" t="str">
            <v>Asset Managers</v>
          </cell>
          <cell r="K28">
            <v>39629</v>
          </cell>
          <cell r="L28" t="str">
            <v>Identify bushings</v>
          </cell>
          <cell r="M28">
            <v>10</v>
          </cell>
          <cell r="N28">
            <v>5</v>
          </cell>
          <cell r="O28">
            <v>10</v>
          </cell>
          <cell r="P28">
            <v>10</v>
          </cell>
          <cell r="Q28">
            <v>3</v>
          </cell>
        </row>
        <row r="29">
          <cell r="B29">
            <v>13</v>
          </cell>
          <cell r="C29" t="str">
            <v>Transformers</v>
          </cell>
          <cell r="D29" t="str">
            <v>DGA Techniques</v>
          </cell>
          <cell r="E29" t="str">
            <v>Other</v>
          </cell>
          <cell r="F29" t="str">
            <v>Provide Specialist Training in DGA assessment techniques for selected staff</v>
          </cell>
          <cell r="G29" t="str">
            <v>O</v>
          </cell>
          <cell r="H29" t="str">
            <v>I</v>
          </cell>
          <cell r="I29">
            <v>2003</v>
          </cell>
          <cell r="J29" t="str">
            <v>SSE</v>
          </cell>
          <cell r="K29">
            <v>38322</v>
          </cell>
          <cell r="M29">
            <v>0</v>
          </cell>
          <cell r="N29">
            <v>0</v>
          </cell>
          <cell r="O29">
            <v>0</v>
          </cell>
          <cell r="P29">
            <v>8</v>
          </cell>
          <cell r="Q29">
            <v>3</v>
          </cell>
        </row>
        <row r="30">
          <cell r="B30">
            <v>13</v>
          </cell>
          <cell r="C30" t="str">
            <v>Transformers</v>
          </cell>
          <cell r="D30" t="str">
            <v>DGA Techniques</v>
          </cell>
          <cell r="E30" t="str">
            <v>Other</v>
          </cell>
          <cell r="F30" t="str">
            <v>Acquire DGA Assessment tools and implement supporting processes</v>
          </cell>
          <cell r="G30" t="str">
            <v>O</v>
          </cell>
          <cell r="H30" t="str">
            <v>I</v>
          </cell>
          <cell r="I30">
            <v>2003</v>
          </cell>
          <cell r="J30" t="str">
            <v>SSE</v>
          </cell>
          <cell r="K30">
            <v>38504</v>
          </cell>
          <cell r="M30">
            <v>0</v>
          </cell>
          <cell r="N30">
            <v>0</v>
          </cell>
          <cell r="O30">
            <v>0</v>
          </cell>
          <cell r="P30">
            <v>8</v>
          </cell>
          <cell r="Q30">
            <v>3</v>
          </cell>
        </row>
        <row r="31">
          <cell r="B31">
            <v>14</v>
          </cell>
          <cell r="C31" t="str">
            <v>Transformers</v>
          </cell>
          <cell r="D31" t="str">
            <v>Aged Transformers</v>
          </cell>
          <cell r="E31" t="str">
            <v>Other</v>
          </cell>
          <cell r="F31" t="str">
            <v>Review available DGA Data to identify transformers of concern</v>
          </cell>
          <cell r="G31" t="str">
            <v>O</v>
          </cell>
          <cell r="H31" t="str">
            <v>I</v>
          </cell>
          <cell r="I31">
            <v>2003</v>
          </cell>
          <cell r="J31" t="str">
            <v>Asset Managers</v>
          </cell>
          <cell r="K31">
            <v>38322</v>
          </cell>
          <cell r="M31">
            <v>0</v>
          </cell>
          <cell r="N31">
            <v>0</v>
          </cell>
          <cell r="O31">
            <v>0</v>
          </cell>
          <cell r="P31">
            <v>8</v>
          </cell>
          <cell r="Q31">
            <v>3</v>
          </cell>
        </row>
        <row r="32">
          <cell r="B32">
            <v>14</v>
          </cell>
          <cell r="C32" t="str">
            <v>Transformers</v>
          </cell>
          <cell r="D32" t="str">
            <v>Aged Transformers</v>
          </cell>
          <cell r="E32" t="str">
            <v>Other</v>
          </cell>
          <cell r="F32" t="str">
            <v>Develop an Aged transformer management policy supported by a decision making model</v>
          </cell>
          <cell r="G32" t="str">
            <v>O</v>
          </cell>
          <cell r="H32" t="str">
            <v>I</v>
          </cell>
          <cell r="I32">
            <v>2003</v>
          </cell>
          <cell r="J32" t="str">
            <v>SSE</v>
          </cell>
          <cell r="K32">
            <v>38322</v>
          </cell>
          <cell r="M32">
            <v>0</v>
          </cell>
          <cell r="N32">
            <v>0</v>
          </cell>
          <cell r="O32">
            <v>0</v>
          </cell>
          <cell r="P32">
            <v>8</v>
          </cell>
          <cell r="Q32">
            <v>3</v>
          </cell>
        </row>
        <row r="33">
          <cell r="B33">
            <v>14</v>
          </cell>
          <cell r="C33" t="str">
            <v>Transformers</v>
          </cell>
          <cell r="D33" t="str">
            <v>Aged Transformers</v>
          </cell>
          <cell r="E33" t="str">
            <v>Other</v>
          </cell>
          <cell r="F33" t="str">
            <v>Apply the Aged Transformer model to all transformers to prioritise at risk transformers for replacement or refurbishment</v>
          </cell>
          <cell r="G33" t="str">
            <v>O</v>
          </cell>
          <cell r="H33" t="str">
            <v>I</v>
          </cell>
          <cell r="I33">
            <v>2003</v>
          </cell>
          <cell r="J33" t="str">
            <v>Asset Managers</v>
          </cell>
          <cell r="K33">
            <v>38504</v>
          </cell>
          <cell r="M33">
            <v>0</v>
          </cell>
          <cell r="N33">
            <v>0</v>
          </cell>
          <cell r="O33">
            <v>0</v>
          </cell>
          <cell r="P33">
            <v>8</v>
          </cell>
          <cell r="Q33">
            <v>3</v>
          </cell>
        </row>
        <row r="34">
          <cell r="B34">
            <v>15</v>
          </cell>
          <cell r="C34" t="str">
            <v>Transformers</v>
          </cell>
          <cell r="D34" t="str">
            <v>Operational Recommendations</v>
          </cell>
          <cell r="E34" t="str">
            <v>Other</v>
          </cell>
          <cell r="F34" t="str">
            <v>Implement operating procedures to minimise risk of loss of supply when taking tapchangers out of service by taking transformers to new tap before switching</v>
          </cell>
          <cell r="G34" t="str">
            <v>O</v>
          </cell>
          <cell r="H34" t="str">
            <v>I</v>
          </cell>
          <cell r="I34">
            <v>2003</v>
          </cell>
          <cell r="J34" t="str">
            <v>SSE</v>
          </cell>
          <cell r="K34">
            <v>38322</v>
          </cell>
          <cell r="M34">
            <v>2</v>
          </cell>
          <cell r="N34">
            <v>2</v>
          </cell>
          <cell r="O34">
            <v>10</v>
          </cell>
          <cell r="P34">
            <v>8</v>
          </cell>
          <cell r="Q34">
            <v>3</v>
          </cell>
        </row>
        <row r="35">
          <cell r="B35">
            <v>16</v>
          </cell>
          <cell r="C35" t="str">
            <v>Circuit Breakers</v>
          </cell>
          <cell r="D35" t="str">
            <v>AEI GA 11 W8 CBs</v>
          </cell>
          <cell r="E35" t="str">
            <v>Replacement</v>
          </cell>
          <cell r="F35" t="str">
            <v>Replace all of this type</v>
          </cell>
          <cell r="G35" t="str">
            <v>C</v>
          </cell>
          <cell r="H35" t="str">
            <v>R</v>
          </cell>
          <cell r="I35">
            <v>1995</v>
          </cell>
          <cell r="J35" t="str">
            <v>Asset Managers</v>
          </cell>
          <cell r="K35" t="str">
            <v>June, 2008</v>
          </cell>
          <cell r="L35" t="str">
            <v>Strategy shouldn't identify rate of change</v>
          </cell>
          <cell r="M35">
            <v>8</v>
          </cell>
          <cell r="N35">
            <v>0</v>
          </cell>
          <cell r="O35">
            <v>10</v>
          </cell>
          <cell r="P35">
            <v>10</v>
          </cell>
          <cell r="Q35">
            <v>2</v>
          </cell>
        </row>
        <row r="36">
          <cell r="B36">
            <v>17</v>
          </cell>
          <cell r="C36" t="str">
            <v>Circuit Breakers</v>
          </cell>
          <cell r="D36" t="str">
            <v>132 kV (OBR30) Reyrolle CBs</v>
          </cell>
          <cell r="E36" t="str">
            <v>Replacement</v>
          </cell>
          <cell r="F36" t="str">
            <v>Replace all of this type</v>
          </cell>
          <cell r="G36" t="str">
            <v>C</v>
          </cell>
          <cell r="H36" t="str">
            <v>R</v>
          </cell>
          <cell r="I36">
            <v>1995</v>
          </cell>
          <cell r="J36" t="str">
            <v>Asset Managers</v>
          </cell>
          <cell r="K36" t="str">
            <v>June, 2004</v>
          </cell>
          <cell r="M36">
            <v>5</v>
          </cell>
          <cell r="N36">
            <v>0</v>
          </cell>
          <cell r="O36">
            <v>10</v>
          </cell>
          <cell r="P36">
            <v>10</v>
          </cell>
          <cell r="Q36">
            <v>3</v>
          </cell>
        </row>
        <row r="37">
          <cell r="B37">
            <v>18</v>
          </cell>
          <cell r="C37" t="str">
            <v>Circuit Breakers</v>
          </cell>
          <cell r="D37" t="str">
            <v>132 kV AEG WM5077</v>
          </cell>
          <cell r="E37" t="str">
            <v>Replacement</v>
          </cell>
          <cell r="F37" t="str">
            <v>Replace all of this type</v>
          </cell>
          <cell r="G37" t="str">
            <v>C</v>
          </cell>
          <cell r="H37" t="str">
            <v>R</v>
          </cell>
          <cell r="I37">
            <v>1995</v>
          </cell>
          <cell r="J37" t="str">
            <v>Asset Managers</v>
          </cell>
          <cell r="K37" t="str">
            <v>June, 2005</v>
          </cell>
          <cell r="M37">
            <v>0</v>
          </cell>
          <cell r="N37">
            <v>0</v>
          </cell>
          <cell r="O37">
            <v>8</v>
          </cell>
          <cell r="P37">
            <v>8</v>
          </cell>
          <cell r="Q37">
            <v>3</v>
          </cell>
        </row>
        <row r="38">
          <cell r="B38">
            <v>19</v>
          </cell>
          <cell r="C38" t="str">
            <v>Circuit Breakers</v>
          </cell>
          <cell r="D38" t="str">
            <v>66kV Oerlikon TOF60.6</v>
          </cell>
          <cell r="E38" t="str">
            <v>Replacement</v>
          </cell>
          <cell r="F38" t="str">
            <v>Replace all of this type</v>
          </cell>
          <cell r="G38" t="str">
            <v>C</v>
          </cell>
          <cell r="H38" t="str">
            <v>R</v>
          </cell>
          <cell r="I38">
            <v>1995</v>
          </cell>
          <cell r="J38" t="str">
            <v>Asset Managers</v>
          </cell>
          <cell r="K38">
            <v>38139</v>
          </cell>
          <cell r="M38">
            <v>0</v>
          </cell>
          <cell r="N38">
            <v>0</v>
          </cell>
          <cell r="O38">
            <v>8</v>
          </cell>
          <cell r="P38">
            <v>8</v>
          </cell>
          <cell r="Q38">
            <v>3</v>
          </cell>
        </row>
        <row r="39">
          <cell r="B39">
            <v>20</v>
          </cell>
          <cell r="C39" t="str">
            <v>Circuit Breakers</v>
          </cell>
          <cell r="D39" t="str">
            <v xml:space="preserve">33kV Westinghouse GC </v>
          </cell>
          <cell r="E39" t="str">
            <v>Replacement</v>
          </cell>
          <cell r="F39" t="str">
            <v>Replace if no DDF Point</v>
          </cell>
          <cell r="G39" t="str">
            <v>C</v>
          </cell>
          <cell r="H39" t="str">
            <v>R</v>
          </cell>
          <cell r="I39">
            <v>2001</v>
          </cell>
          <cell r="J39" t="str">
            <v>Asset Managers</v>
          </cell>
          <cell r="K39">
            <v>38504</v>
          </cell>
          <cell r="L39" t="str">
            <v>No completion date</v>
          </cell>
          <cell r="M39">
            <v>8</v>
          </cell>
          <cell r="N39">
            <v>2</v>
          </cell>
          <cell r="O39">
            <v>8</v>
          </cell>
          <cell r="P39">
            <v>5</v>
          </cell>
          <cell r="Q39">
            <v>2</v>
          </cell>
        </row>
        <row r="40">
          <cell r="B40">
            <v>20.100000000000001</v>
          </cell>
          <cell r="C40" t="str">
            <v>Circuit Breakers</v>
          </cell>
          <cell r="D40" t="str">
            <v xml:space="preserve">33kV Westinghouse GC </v>
          </cell>
          <cell r="E40" t="str">
            <v>Replacement</v>
          </cell>
          <cell r="F40" t="str">
            <v>Replace all of this type</v>
          </cell>
          <cell r="G40" t="str">
            <v>C</v>
          </cell>
          <cell r="H40" t="str">
            <v>R</v>
          </cell>
          <cell r="I40">
            <v>2004</v>
          </cell>
          <cell r="J40" t="str">
            <v>Asset Managers</v>
          </cell>
          <cell r="K40" t="str">
            <v>June, 2007</v>
          </cell>
          <cell r="M40">
            <v>5</v>
          </cell>
          <cell r="N40">
            <v>2</v>
          </cell>
          <cell r="O40">
            <v>8</v>
          </cell>
          <cell r="P40">
            <v>5</v>
          </cell>
          <cell r="Q40">
            <v>2</v>
          </cell>
        </row>
        <row r="41">
          <cell r="B41">
            <v>21</v>
          </cell>
          <cell r="C41" t="str">
            <v>Circuit Breakers</v>
          </cell>
          <cell r="D41" t="str">
            <v>22kv Sace</v>
          </cell>
          <cell r="E41" t="str">
            <v>Replacement</v>
          </cell>
          <cell r="F41" t="str">
            <v>Replace all of this type</v>
          </cell>
          <cell r="G41" t="str">
            <v>C</v>
          </cell>
          <cell r="H41" t="str">
            <v>R</v>
          </cell>
          <cell r="I41">
            <v>1998</v>
          </cell>
          <cell r="J41" t="str">
            <v>Asset Managers</v>
          </cell>
          <cell r="K41" t="str">
            <v>June, 2005</v>
          </cell>
          <cell r="M41">
            <v>0</v>
          </cell>
          <cell r="N41">
            <v>0</v>
          </cell>
          <cell r="O41">
            <v>8</v>
          </cell>
          <cell r="P41">
            <v>8</v>
          </cell>
          <cell r="Q41">
            <v>3</v>
          </cell>
        </row>
        <row r="42">
          <cell r="B42">
            <v>22</v>
          </cell>
          <cell r="C42" t="str">
            <v>Circuit Breakers</v>
          </cell>
          <cell r="D42" t="str">
            <v>132kV Galileo OCERD 150</v>
          </cell>
          <cell r="E42" t="str">
            <v>Replacement</v>
          </cell>
          <cell r="F42" t="str">
            <v>Replace all of this type</v>
          </cell>
          <cell r="G42" t="str">
            <v>C</v>
          </cell>
          <cell r="H42" t="str">
            <v>R</v>
          </cell>
          <cell r="I42">
            <v>1998</v>
          </cell>
          <cell r="J42" t="str">
            <v>Asset Managers</v>
          </cell>
          <cell r="K42" t="str">
            <v>June, 2005</v>
          </cell>
          <cell r="M42">
            <v>0</v>
          </cell>
          <cell r="N42">
            <v>10</v>
          </cell>
          <cell r="O42">
            <v>5</v>
          </cell>
          <cell r="P42">
            <v>5</v>
          </cell>
          <cell r="Q42">
            <v>3</v>
          </cell>
        </row>
        <row r="43">
          <cell r="B43">
            <v>23</v>
          </cell>
          <cell r="C43" t="str">
            <v>Circuit Breakers</v>
          </cell>
          <cell r="D43" t="str">
            <v>Oerlikon FS13C3.1 &amp; FR</v>
          </cell>
          <cell r="E43" t="str">
            <v>Replacement</v>
          </cell>
          <cell r="F43" t="str">
            <v>Replace all of this type</v>
          </cell>
          <cell r="G43" t="str">
            <v>C</v>
          </cell>
          <cell r="H43" t="str">
            <v>R</v>
          </cell>
          <cell r="I43">
            <v>1995</v>
          </cell>
          <cell r="J43" t="str">
            <v>Asset Managers</v>
          </cell>
          <cell r="K43" t="str">
            <v>June, 2005</v>
          </cell>
          <cell r="M43">
            <v>0</v>
          </cell>
          <cell r="N43">
            <v>0</v>
          </cell>
          <cell r="O43">
            <v>8</v>
          </cell>
          <cell r="P43">
            <v>8</v>
          </cell>
          <cell r="Q43">
            <v>3</v>
          </cell>
        </row>
        <row r="44">
          <cell r="B44">
            <v>24</v>
          </cell>
          <cell r="C44" t="str">
            <v>Circuit Breakers</v>
          </cell>
          <cell r="D44" t="str">
            <v xml:space="preserve">BTH 66kV </v>
          </cell>
          <cell r="E44" t="str">
            <v>Replacement</v>
          </cell>
          <cell r="F44" t="str">
            <v>Replace all of this type</v>
          </cell>
          <cell r="G44" t="str">
            <v>C</v>
          </cell>
          <cell r="H44" t="str">
            <v>R</v>
          </cell>
          <cell r="I44">
            <v>2000</v>
          </cell>
          <cell r="J44" t="str">
            <v>Asset Managers</v>
          </cell>
          <cell r="K44" t="str">
            <v>June, 2005</v>
          </cell>
          <cell r="M44">
            <v>5</v>
          </cell>
          <cell r="N44">
            <v>2</v>
          </cell>
          <cell r="O44">
            <v>8</v>
          </cell>
          <cell r="P44">
            <v>5</v>
          </cell>
          <cell r="Q44">
            <v>3</v>
          </cell>
        </row>
        <row r="45">
          <cell r="B45">
            <v>25</v>
          </cell>
          <cell r="C45" t="str">
            <v>Circuit Breakers</v>
          </cell>
          <cell r="D45" t="str">
            <v>Reyrolle 132kV OS</v>
          </cell>
          <cell r="E45" t="str">
            <v>Replacement</v>
          </cell>
          <cell r="F45" t="str">
            <v>Replace all of this type</v>
          </cell>
          <cell r="G45" t="str">
            <v>C</v>
          </cell>
          <cell r="H45" t="str">
            <v>R</v>
          </cell>
          <cell r="I45">
            <v>2000</v>
          </cell>
          <cell r="J45" t="str">
            <v>Asset Managers</v>
          </cell>
          <cell r="K45" t="str">
            <v>June,2005</v>
          </cell>
          <cell r="M45">
            <v>0</v>
          </cell>
          <cell r="N45">
            <v>0</v>
          </cell>
          <cell r="O45">
            <v>8</v>
          </cell>
          <cell r="P45">
            <v>8</v>
          </cell>
          <cell r="Q45">
            <v>2</v>
          </cell>
        </row>
        <row r="46">
          <cell r="B46">
            <v>26</v>
          </cell>
          <cell r="C46" t="str">
            <v>Circuit Breakers</v>
          </cell>
          <cell r="D46" t="str">
            <v>ASEA 132kV HKEY</v>
          </cell>
          <cell r="E46" t="str">
            <v>Replacement</v>
          </cell>
          <cell r="F46" t="str">
            <v>Replace all of this type</v>
          </cell>
          <cell r="G46" t="str">
            <v>C</v>
          </cell>
          <cell r="H46" t="str">
            <v>R</v>
          </cell>
          <cell r="I46">
            <v>2000</v>
          </cell>
          <cell r="J46" t="str">
            <v>Asset Managers</v>
          </cell>
          <cell r="K46" t="str">
            <v>June, 2011</v>
          </cell>
          <cell r="M46">
            <v>0</v>
          </cell>
          <cell r="N46">
            <v>0</v>
          </cell>
          <cell r="O46">
            <v>8</v>
          </cell>
          <cell r="P46">
            <v>8</v>
          </cell>
          <cell r="Q46">
            <v>2</v>
          </cell>
        </row>
        <row r="47">
          <cell r="B47">
            <v>27</v>
          </cell>
          <cell r="C47" t="str">
            <v>Circuit Breakers</v>
          </cell>
          <cell r="D47" t="str">
            <v>ASEA 66kV HKEY</v>
          </cell>
          <cell r="E47" t="str">
            <v>Replacement</v>
          </cell>
          <cell r="F47" t="str">
            <v>Replace all of this type</v>
          </cell>
          <cell r="G47" t="str">
            <v>C</v>
          </cell>
          <cell r="H47" t="str">
            <v>R</v>
          </cell>
          <cell r="I47">
            <v>2000</v>
          </cell>
          <cell r="J47" t="str">
            <v>Asset Managers</v>
          </cell>
          <cell r="K47" t="str">
            <v>June, 2007</v>
          </cell>
          <cell r="M47">
            <v>0</v>
          </cell>
          <cell r="N47">
            <v>0</v>
          </cell>
          <cell r="O47">
            <v>8</v>
          </cell>
          <cell r="P47">
            <v>8</v>
          </cell>
          <cell r="Q47">
            <v>1</v>
          </cell>
        </row>
        <row r="48">
          <cell r="B48">
            <v>28</v>
          </cell>
          <cell r="C48" t="str">
            <v>Circuit Breakers</v>
          </cell>
          <cell r="D48" t="str">
            <v>Brown Boveri 66kV ELF</v>
          </cell>
          <cell r="E48" t="str">
            <v>Replacement</v>
          </cell>
          <cell r="F48" t="str">
            <v>Replace all of this type</v>
          </cell>
          <cell r="G48" t="str">
            <v>C</v>
          </cell>
          <cell r="H48" t="str">
            <v>R</v>
          </cell>
          <cell r="I48">
            <v>2000</v>
          </cell>
          <cell r="J48" t="str">
            <v>Asset Managers</v>
          </cell>
          <cell r="K48" t="str">
            <v>June, 2013</v>
          </cell>
          <cell r="M48">
            <v>0</v>
          </cell>
          <cell r="N48">
            <v>0</v>
          </cell>
          <cell r="O48">
            <v>8</v>
          </cell>
          <cell r="P48">
            <v>8</v>
          </cell>
          <cell r="Q48">
            <v>3</v>
          </cell>
        </row>
        <row r="49">
          <cell r="B49">
            <v>29</v>
          </cell>
          <cell r="C49" t="str">
            <v>Circuit Breakers</v>
          </cell>
          <cell r="D49" t="str">
            <v>SF6 CBs</v>
          </cell>
          <cell r="E49" t="str">
            <v>Other</v>
          </cell>
          <cell r="F49" t="str">
            <v>Inspection of Nominated CBs</v>
          </cell>
          <cell r="G49" t="str">
            <v>O</v>
          </cell>
          <cell r="H49" t="str">
            <v>I</v>
          </cell>
          <cell r="I49">
            <v>2000</v>
          </cell>
          <cell r="J49" t="str">
            <v>SSE</v>
          </cell>
          <cell r="K49" t="str">
            <v>Recurrent Each April</v>
          </cell>
          <cell r="M49">
            <v>0</v>
          </cell>
          <cell r="N49">
            <v>0</v>
          </cell>
          <cell r="O49">
            <v>8</v>
          </cell>
          <cell r="P49">
            <v>0</v>
          </cell>
          <cell r="Q49">
            <v>3</v>
          </cell>
        </row>
        <row r="50">
          <cell r="B50">
            <v>30</v>
          </cell>
          <cell r="C50" t="str">
            <v>Circuit Breakers</v>
          </cell>
          <cell r="D50" t="str">
            <v>AEI 33kV Bulk Oil</v>
          </cell>
          <cell r="E50" t="str">
            <v>Replacement</v>
          </cell>
          <cell r="F50" t="str">
            <v>Replace all of this type</v>
          </cell>
          <cell r="G50" t="str">
            <v>C</v>
          </cell>
          <cell r="H50" t="str">
            <v>R</v>
          </cell>
          <cell r="I50">
            <v>2001</v>
          </cell>
          <cell r="J50" t="str">
            <v>Asset Managers</v>
          </cell>
          <cell r="K50">
            <v>39417</v>
          </cell>
          <cell r="M50">
            <v>5</v>
          </cell>
          <cell r="N50">
            <v>2</v>
          </cell>
          <cell r="O50">
            <v>8</v>
          </cell>
          <cell r="P50">
            <v>5</v>
          </cell>
          <cell r="Q50">
            <v>2</v>
          </cell>
        </row>
        <row r="51">
          <cell r="B51">
            <v>31</v>
          </cell>
          <cell r="C51" t="str">
            <v>Circuit Breakers</v>
          </cell>
          <cell r="D51" t="str">
            <v>ABB 132kV HLD</v>
          </cell>
          <cell r="E51" t="str">
            <v>Replacement</v>
          </cell>
          <cell r="F51" t="str">
            <v>Replace all of this type</v>
          </cell>
          <cell r="G51" t="str">
            <v>C</v>
          </cell>
          <cell r="H51" t="str">
            <v>R</v>
          </cell>
          <cell r="I51">
            <v>2004</v>
          </cell>
          <cell r="J51" t="str">
            <v>Asset Managers</v>
          </cell>
          <cell r="K51">
            <v>42887</v>
          </cell>
          <cell r="M51">
            <v>0</v>
          </cell>
          <cell r="N51">
            <v>0</v>
          </cell>
          <cell r="O51">
            <v>8</v>
          </cell>
          <cell r="P51">
            <v>8</v>
          </cell>
          <cell r="Q51">
            <v>1</v>
          </cell>
        </row>
        <row r="52">
          <cell r="B52">
            <v>32</v>
          </cell>
          <cell r="C52" t="str">
            <v>Circuit Breakers</v>
          </cell>
          <cell r="D52" t="str">
            <v>DELLE 66kV HPGE</v>
          </cell>
          <cell r="E52" t="str">
            <v>Replacement</v>
          </cell>
          <cell r="F52" t="str">
            <v>Replace all of this type</v>
          </cell>
          <cell r="G52" t="str">
            <v>C</v>
          </cell>
          <cell r="H52" t="str">
            <v>R</v>
          </cell>
          <cell r="I52">
            <v>2004</v>
          </cell>
          <cell r="J52" t="str">
            <v>Asset Managers</v>
          </cell>
          <cell r="K52">
            <v>42887</v>
          </cell>
          <cell r="M52">
            <v>0</v>
          </cell>
          <cell r="N52">
            <v>0</v>
          </cell>
          <cell r="O52">
            <v>8</v>
          </cell>
          <cell r="P52">
            <v>8</v>
          </cell>
          <cell r="Q52">
            <v>1</v>
          </cell>
        </row>
        <row r="53">
          <cell r="B53">
            <v>33</v>
          </cell>
          <cell r="C53" t="str">
            <v>Circuit Breakers</v>
          </cell>
          <cell r="D53" t="str">
            <v>Merlin Gerin FA1</v>
          </cell>
          <cell r="E53" t="str">
            <v>Replacement</v>
          </cell>
          <cell r="F53" t="str">
            <v>Assess for Replacement Strategy</v>
          </cell>
          <cell r="G53" t="str">
            <v>O</v>
          </cell>
          <cell r="H53" t="str">
            <v>I</v>
          </cell>
          <cell r="I53">
            <v>2002</v>
          </cell>
          <cell r="J53" t="str">
            <v>SSE</v>
          </cell>
          <cell r="K53">
            <v>39052</v>
          </cell>
          <cell r="M53">
            <v>0</v>
          </cell>
          <cell r="N53">
            <v>0</v>
          </cell>
          <cell r="O53">
            <v>8</v>
          </cell>
          <cell r="P53">
            <v>8</v>
          </cell>
          <cell r="Q53">
            <v>3</v>
          </cell>
        </row>
        <row r="54">
          <cell r="B54">
            <v>34</v>
          </cell>
          <cell r="C54" t="str">
            <v>Circuit Breakers</v>
          </cell>
          <cell r="D54" t="str">
            <v>Merlin Gerin FA2</v>
          </cell>
          <cell r="E54" t="str">
            <v>Replacement</v>
          </cell>
          <cell r="F54" t="str">
            <v>Assess for Replacement Strategy</v>
          </cell>
          <cell r="G54" t="str">
            <v>O</v>
          </cell>
          <cell r="H54" t="str">
            <v>I</v>
          </cell>
          <cell r="I54">
            <v>2002</v>
          </cell>
          <cell r="J54" t="str">
            <v>SSE</v>
          </cell>
          <cell r="K54">
            <v>38687</v>
          </cell>
          <cell r="M54">
            <v>0</v>
          </cell>
          <cell r="N54">
            <v>0</v>
          </cell>
          <cell r="O54">
            <v>8</v>
          </cell>
          <cell r="P54">
            <v>8</v>
          </cell>
          <cell r="Q54">
            <v>3</v>
          </cell>
        </row>
        <row r="55">
          <cell r="B55">
            <v>35</v>
          </cell>
          <cell r="C55" t="str">
            <v>Circuit Breakers</v>
          </cell>
          <cell r="D55" t="str">
            <v>Merlin Gerin FA4</v>
          </cell>
          <cell r="E55" t="str">
            <v>Replacement</v>
          </cell>
          <cell r="F55" t="str">
            <v>Assess for Replacement Strategy</v>
          </cell>
          <cell r="G55" t="str">
            <v>O</v>
          </cell>
          <cell r="H55" t="str">
            <v>I</v>
          </cell>
          <cell r="I55">
            <v>2002</v>
          </cell>
          <cell r="J55" t="str">
            <v>SSE</v>
          </cell>
          <cell r="K55">
            <v>38687</v>
          </cell>
          <cell r="M55">
            <v>0</v>
          </cell>
          <cell r="N55">
            <v>0</v>
          </cell>
          <cell r="O55">
            <v>8</v>
          </cell>
          <cell r="P55">
            <v>8</v>
          </cell>
          <cell r="Q55">
            <v>3</v>
          </cell>
        </row>
        <row r="56">
          <cell r="B56">
            <v>36</v>
          </cell>
          <cell r="C56" t="str">
            <v>Circuit Breakers</v>
          </cell>
          <cell r="D56" t="str">
            <v>Merlin Gerin PFA</v>
          </cell>
          <cell r="E56" t="str">
            <v>Replacement</v>
          </cell>
          <cell r="F56" t="str">
            <v>Assess for Replacement Strategy</v>
          </cell>
          <cell r="G56" t="str">
            <v>O</v>
          </cell>
          <cell r="H56" t="str">
            <v>I</v>
          </cell>
          <cell r="I56">
            <v>2002</v>
          </cell>
          <cell r="J56" t="str">
            <v>SSE</v>
          </cell>
          <cell r="K56">
            <v>39052</v>
          </cell>
          <cell r="M56">
            <v>0</v>
          </cell>
          <cell r="N56">
            <v>0</v>
          </cell>
          <cell r="O56">
            <v>8</v>
          </cell>
          <cell r="P56">
            <v>8</v>
          </cell>
          <cell r="Q56">
            <v>3</v>
          </cell>
        </row>
        <row r="57">
          <cell r="B57">
            <v>37</v>
          </cell>
          <cell r="C57" t="str">
            <v>Circuit Breakers</v>
          </cell>
          <cell r="D57" t="str">
            <v>330kv Sprecher HPF515Q6</v>
          </cell>
          <cell r="E57" t="str">
            <v>Replacement</v>
          </cell>
          <cell r="F57" t="str">
            <v>Assess for Replacement Strategy</v>
          </cell>
          <cell r="G57" t="str">
            <v>O</v>
          </cell>
          <cell r="H57" t="str">
            <v>I</v>
          </cell>
          <cell r="I57">
            <v>2002</v>
          </cell>
          <cell r="J57" t="str">
            <v>SSE</v>
          </cell>
          <cell r="K57">
            <v>38687</v>
          </cell>
          <cell r="M57">
            <v>0</v>
          </cell>
          <cell r="N57">
            <v>0</v>
          </cell>
          <cell r="O57">
            <v>8</v>
          </cell>
          <cell r="P57">
            <v>8</v>
          </cell>
          <cell r="Q57">
            <v>3</v>
          </cell>
        </row>
        <row r="58">
          <cell r="B58">
            <v>38</v>
          </cell>
          <cell r="C58" t="str">
            <v>Instrument Transformers</v>
          </cell>
          <cell r="D58" t="str">
            <v>Its that cannot be sampled</v>
          </cell>
          <cell r="E58" t="str">
            <v>Replacement</v>
          </cell>
          <cell r="F58" t="str">
            <v>Replace all instrument transformers that cannot be sampled to meet the requirements of the maintenance policy</v>
          </cell>
          <cell r="G58" t="str">
            <v>C</v>
          </cell>
          <cell r="H58" t="str">
            <v>R</v>
          </cell>
          <cell r="I58">
            <v>1994</v>
          </cell>
          <cell r="J58" t="str">
            <v>Asset Managers</v>
          </cell>
          <cell r="K58" t="str">
            <v xml:space="preserve"> dec2008</v>
          </cell>
          <cell r="M58">
            <v>8</v>
          </cell>
          <cell r="N58">
            <v>5</v>
          </cell>
          <cell r="O58">
            <v>8</v>
          </cell>
          <cell r="P58">
            <v>5</v>
          </cell>
          <cell r="Q58">
            <v>3</v>
          </cell>
        </row>
        <row r="59">
          <cell r="B59">
            <v>39</v>
          </cell>
          <cell r="C59" t="str">
            <v>Instrument Transformers</v>
          </cell>
          <cell r="D59" t="str">
            <v>High DGA ITs - 220kV and above</v>
          </cell>
          <cell r="E59" t="str">
            <v>Replacement</v>
          </cell>
          <cell r="F59" t="str">
            <v>Assess and Replace as required</v>
          </cell>
          <cell r="G59" t="str">
            <v>C</v>
          </cell>
          <cell r="H59" t="str">
            <v>C</v>
          </cell>
          <cell r="I59">
            <v>1994</v>
          </cell>
          <cell r="J59" t="str">
            <v>Asset Managers</v>
          </cell>
          <cell r="K59" t="str">
            <v>Recurrent</v>
          </cell>
          <cell r="M59">
            <v>10</v>
          </cell>
          <cell r="N59">
            <v>5</v>
          </cell>
          <cell r="O59">
            <v>8</v>
          </cell>
          <cell r="P59">
            <v>5</v>
          </cell>
          <cell r="Q59" t="str">
            <v>1           (one business case for these strategies)</v>
          </cell>
        </row>
        <row r="60">
          <cell r="B60">
            <v>39</v>
          </cell>
          <cell r="C60" t="str">
            <v>Instrument Transformers</v>
          </cell>
          <cell r="D60" t="str">
            <v>High DGA ITs - 220kV and above</v>
          </cell>
          <cell r="E60" t="str">
            <v>Replacement</v>
          </cell>
          <cell r="F60" t="str">
            <v>Make budget provision for unidentified replacements based on historical replacement rates</v>
          </cell>
          <cell r="G60" t="str">
            <v>C</v>
          </cell>
          <cell r="H60" t="str">
            <v>C</v>
          </cell>
          <cell r="J60" t="str">
            <v>SSE</v>
          </cell>
          <cell r="K60" t="str">
            <v>Recurrent</v>
          </cell>
          <cell r="M60">
            <v>10</v>
          </cell>
          <cell r="N60">
            <v>5</v>
          </cell>
          <cell r="O60">
            <v>8</v>
          </cell>
          <cell r="P60">
            <v>5</v>
          </cell>
          <cell r="Q60" t="str">
            <v>2           (one business case for these strategies)</v>
          </cell>
        </row>
        <row r="61">
          <cell r="B61">
            <v>40</v>
          </cell>
          <cell r="C61" t="str">
            <v>Instrument Transformers</v>
          </cell>
          <cell r="D61" t="str">
            <v xml:space="preserve">High DGA ITs - 132kV </v>
          </cell>
          <cell r="E61" t="str">
            <v>Replacement</v>
          </cell>
          <cell r="F61" t="str">
            <v>Assess and Replace as required</v>
          </cell>
          <cell r="G61" t="str">
            <v>C</v>
          </cell>
          <cell r="H61" t="str">
            <v>C</v>
          </cell>
          <cell r="I61">
            <v>1994</v>
          </cell>
          <cell r="J61" t="str">
            <v>Asset Managers</v>
          </cell>
          <cell r="K61" t="str">
            <v>Recurrent</v>
          </cell>
          <cell r="M61">
            <v>10</v>
          </cell>
          <cell r="N61">
            <v>5</v>
          </cell>
          <cell r="O61">
            <v>8</v>
          </cell>
          <cell r="P61">
            <v>5</v>
          </cell>
          <cell r="Q61" t="str">
            <v>3           (one business case for these strategies)</v>
          </cell>
        </row>
        <row r="62">
          <cell r="B62">
            <v>40</v>
          </cell>
          <cell r="C62" t="str">
            <v>Instrument Transformers</v>
          </cell>
          <cell r="D62" t="str">
            <v xml:space="preserve">High DGA ITs - 132kV </v>
          </cell>
          <cell r="E62" t="str">
            <v>Replacement</v>
          </cell>
          <cell r="F62" t="str">
            <v>Make budget provision for unidentified replacements based on historical replacement rates</v>
          </cell>
          <cell r="G62" t="str">
            <v>C</v>
          </cell>
          <cell r="H62" t="str">
            <v>C</v>
          </cell>
          <cell r="J62" t="str">
            <v>SSE</v>
          </cell>
          <cell r="K62" t="str">
            <v>Recurrent</v>
          </cell>
          <cell r="M62">
            <v>10</v>
          </cell>
          <cell r="N62">
            <v>5</v>
          </cell>
          <cell r="O62">
            <v>8</v>
          </cell>
          <cell r="P62">
            <v>5</v>
          </cell>
          <cell r="Q62" t="str">
            <v>4           (one business case for these strategies)</v>
          </cell>
        </row>
        <row r="63">
          <cell r="B63">
            <v>41</v>
          </cell>
          <cell r="C63" t="str">
            <v>Instrument Transformers</v>
          </cell>
          <cell r="D63" t="str">
            <v>High DGA ITs - 66kV and below</v>
          </cell>
          <cell r="E63" t="str">
            <v>Replacement</v>
          </cell>
          <cell r="F63" t="str">
            <v>Assess and Replace as required</v>
          </cell>
          <cell r="G63" t="str">
            <v>C</v>
          </cell>
          <cell r="H63" t="str">
            <v>C</v>
          </cell>
          <cell r="I63">
            <v>1994</v>
          </cell>
          <cell r="J63" t="str">
            <v>Asset Managers</v>
          </cell>
          <cell r="K63" t="str">
            <v>Recurrent</v>
          </cell>
          <cell r="M63">
            <v>10</v>
          </cell>
          <cell r="N63">
            <v>5</v>
          </cell>
          <cell r="O63">
            <v>8</v>
          </cell>
          <cell r="P63">
            <v>5</v>
          </cell>
          <cell r="Q63" t="str">
            <v>5           (one business case for these strategies)</v>
          </cell>
        </row>
        <row r="64">
          <cell r="B64">
            <v>41</v>
          </cell>
          <cell r="C64" t="str">
            <v>Instrument Transformers</v>
          </cell>
          <cell r="D64" t="str">
            <v>High DGA ITs - 66kV and below</v>
          </cell>
          <cell r="E64" t="str">
            <v>Replacement</v>
          </cell>
          <cell r="F64" t="str">
            <v>Make budget provision for unidentified replacements based on historical replacement rates</v>
          </cell>
          <cell r="G64" t="str">
            <v>C</v>
          </cell>
          <cell r="H64" t="str">
            <v>C</v>
          </cell>
          <cell r="J64" t="str">
            <v>SSE</v>
          </cell>
          <cell r="K64" t="str">
            <v>Recurrent</v>
          </cell>
          <cell r="M64">
            <v>10</v>
          </cell>
          <cell r="N64">
            <v>5</v>
          </cell>
          <cell r="O64">
            <v>8</v>
          </cell>
          <cell r="P64">
            <v>5</v>
          </cell>
          <cell r="Q64" t="str">
            <v>6           (one business case for these strategies)</v>
          </cell>
        </row>
        <row r="65">
          <cell r="B65">
            <v>42</v>
          </cell>
          <cell r="C65" t="str">
            <v>Instrument Transformers</v>
          </cell>
          <cell r="D65" t="str">
            <v>Tyree Contract 2794 (with on-line monitoring)</v>
          </cell>
          <cell r="E65" t="str">
            <v>Other</v>
          </cell>
          <cell r="F65" t="str">
            <v>Assess effectiveness and reliability of OLM</v>
          </cell>
          <cell r="G65" t="str">
            <v>C</v>
          </cell>
          <cell r="H65" t="str">
            <v>I</v>
          </cell>
          <cell r="I65">
            <v>2000</v>
          </cell>
          <cell r="J65" t="str">
            <v>AM/Central, AM/Northern</v>
          </cell>
          <cell r="K65" t="str">
            <v>Recurrent</v>
          </cell>
          <cell r="M65">
            <v>8</v>
          </cell>
          <cell r="N65">
            <v>5</v>
          </cell>
          <cell r="O65">
            <v>8</v>
          </cell>
          <cell r="P65">
            <v>5</v>
          </cell>
          <cell r="Q65" t="str">
            <v>NB</v>
          </cell>
        </row>
        <row r="66">
          <cell r="B66">
            <v>42</v>
          </cell>
          <cell r="C66" t="str">
            <v>Instrument Transformers</v>
          </cell>
          <cell r="D66" t="str">
            <v>Tyree Contract 2794 (without on-line monitoring)</v>
          </cell>
          <cell r="E66" t="str">
            <v>Replacement</v>
          </cell>
          <cell r="F66" t="str">
            <v>Replace all of this type without on-line monitoring</v>
          </cell>
          <cell r="G66" t="str">
            <v>C</v>
          </cell>
          <cell r="H66" t="str">
            <v>R</v>
          </cell>
          <cell r="I66">
            <v>2000</v>
          </cell>
          <cell r="J66" t="str">
            <v>Asset Managers</v>
          </cell>
          <cell r="M66">
            <v>8</v>
          </cell>
          <cell r="N66">
            <v>5</v>
          </cell>
          <cell r="O66">
            <v>8</v>
          </cell>
          <cell r="P66">
            <v>5</v>
          </cell>
          <cell r="Q66" t="str">
            <v>NB</v>
          </cell>
        </row>
        <row r="67">
          <cell r="B67">
            <v>43</v>
          </cell>
          <cell r="C67" t="str">
            <v>Instrument Transformers</v>
          </cell>
          <cell r="D67" t="str">
            <v>Tyree Contract 3113 (without OLM)</v>
          </cell>
          <cell r="E67" t="str">
            <v>Other</v>
          </cell>
          <cell r="F67" t="str">
            <v>Carry out 6-monthly oil sampling</v>
          </cell>
          <cell r="G67" t="str">
            <v>C</v>
          </cell>
          <cell r="H67" t="str">
            <v>M</v>
          </cell>
          <cell r="I67">
            <v>2000</v>
          </cell>
          <cell r="J67" t="str">
            <v>Asset Managers</v>
          </cell>
          <cell r="K67" t="str">
            <v>Ongoing</v>
          </cell>
          <cell r="M67">
            <v>8</v>
          </cell>
          <cell r="N67">
            <v>5</v>
          </cell>
          <cell r="O67">
            <v>8</v>
          </cell>
          <cell r="P67">
            <v>5</v>
          </cell>
          <cell r="Q67" t="str">
            <v>NB</v>
          </cell>
        </row>
        <row r="68">
          <cell r="B68">
            <v>43</v>
          </cell>
          <cell r="C68" t="str">
            <v>Instrument Transformers</v>
          </cell>
          <cell r="D68" t="str">
            <v>Tyree Contract 3113 (without OLM)</v>
          </cell>
          <cell r="E68" t="str">
            <v>Replacement</v>
          </cell>
          <cell r="F68" t="str">
            <v>Replace</v>
          </cell>
          <cell r="G68" t="str">
            <v>C</v>
          </cell>
          <cell r="H68" t="str">
            <v>R</v>
          </cell>
          <cell r="I68">
            <v>2000</v>
          </cell>
          <cell r="J68" t="str">
            <v>Asset Managers</v>
          </cell>
          <cell r="K68">
            <v>38139</v>
          </cell>
          <cell r="M68">
            <v>8</v>
          </cell>
          <cell r="N68">
            <v>5</v>
          </cell>
          <cell r="O68">
            <v>8</v>
          </cell>
          <cell r="P68">
            <v>5</v>
          </cell>
          <cell r="Q68" t="str">
            <v>NB</v>
          </cell>
        </row>
        <row r="69">
          <cell r="B69">
            <v>43</v>
          </cell>
          <cell r="C69" t="str">
            <v>Instrument Transformers</v>
          </cell>
          <cell r="D69" t="str">
            <v>Tyree Contract 3113 (with OLM)</v>
          </cell>
          <cell r="E69" t="str">
            <v>Other</v>
          </cell>
          <cell r="F69" t="str">
            <v>Assess effectiveness and reliability of OLM</v>
          </cell>
          <cell r="G69" t="str">
            <v>C</v>
          </cell>
          <cell r="H69" t="str">
            <v>I</v>
          </cell>
          <cell r="I69">
            <v>2000</v>
          </cell>
          <cell r="J69" t="str">
            <v>AM/Central</v>
          </cell>
          <cell r="M69">
            <v>8</v>
          </cell>
          <cell r="N69">
            <v>5</v>
          </cell>
          <cell r="O69">
            <v>8</v>
          </cell>
          <cell r="P69">
            <v>5</v>
          </cell>
          <cell r="Q69" t="str">
            <v>NB</v>
          </cell>
        </row>
        <row r="70">
          <cell r="B70">
            <v>43</v>
          </cell>
          <cell r="C70" t="str">
            <v>Instrument Transformers</v>
          </cell>
          <cell r="D70" t="str">
            <v>Tyree Contract 3113 (with OLM)</v>
          </cell>
          <cell r="E70" t="str">
            <v>Other</v>
          </cell>
          <cell r="F70" t="str">
            <v>Annual DGA testing?</v>
          </cell>
          <cell r="G70" t="str">
            <v>C</v>
          </cell>
          <cell r="H70" t="str">
            <v>I</v>
          </cell>
          <cell r="I70">
            <v>2000</v>
          </cell>
          <cell r="J70" t="str">
            <v>AM/Central</v>
          </cell>
          <cell r="M70">
            <v>8</v>
          </cell>
          <cell r="N70">
            <v>5</v>
          </cell>
          <cell r="O70">
            <v>8</v>
          </cell>
          <cell r="P70">
            <v>5</v>
          </cell>
          <cell r="Q70" t="str">
            <v>NB</v>
          </cell>
        </row>
        <row r="71">
          <cell r="B71">
            <v>44</v>
          </cell>
          <cell r="C71" t="str">
            <v>Instrument Transformers</v>
          </cell>
          <cell r="D71" t="str">
            <v>Tyree Contract 2909 (without OLM)</v>
          </cell>
          <cell r="E71" t="str">
            <v>Other</v>
          </cell>
          <cell r="F71" t="str">
            <v>Assess effectiveness and reliability of OLM</v>
          </cell>
          <cell r="G71" t="str">
            <v>C</v>
          </cell>
          <cell r="M71">
            <v>8</v>
          </cell>
          <cell r="N71">
            <v>5</v>
          </cell>
          <cell r="O71">
            <v>8</v>
          </cell>
          <cell r="P71">
            <v>5</v>
          </cell>
          <cell r="Q71" t="str">
            <v>NB</v>
          </cell>
        </row>
        <row r="72">
          <cell r="B72">
            <v>44.1</v>
          </cell>
          <cell r="C72" t="str">
            <v>Instrument Transformers</v>
          </cell>
          <cell r="D72" t="str">
            <v>Tyree Contract 2909 (without OLM)</v>
          </cell>
          <cell r="E72" t="str">
            <v>Replacement</v>
          </cell>
          <cell r="F72" t="str">
            <v>Replace all of this type without on-line monitoring</v>
          </cell>
          <cell r="G72" t="str">
            <v>C</v>
          </cell>
          <cell r="H72" t="str">
            <v>R</v>
          </cell>
          <cell r="I72">
            <v>2001</v>
          </cell>
          <cell r="J72" t="str">
            <v>Asset Managers</v>
          </cell>
          <cell r="K72" t="str">
            <v>June, 2006</v>
          </cell>
          <cell r="M72">
            <v>8</v>
          </cell>
          <cell r="N72">
            <v>5</v>
          </cell>
          <cell r="O72">
            <v>8</v>
          </cell>
          <cell r="P72">
            <v>5</v>
          </cell>
          <cell r="Q72" t="str">
            <v>NB</v>
          </cell>
        </row>
        <row r="73">
          <cell r="B73">
            <v>45</v>
          </cell>
          <cell r="C73" t="str">
            <v>Instrument Transformers</v>
          </cell>
          <cell r="D73" t="str">
            <v>ASEA CUEA (X-mas Tree) CVT</v>
          </cell>
          <cell r="E73" t="str">
            <v>Replacement</v>
          </cell>
          <cell r="F73" t="str">
            <v>Replace all of this type</v>
          </cell>
          <cell r="G73" t="str">
            <v>C</v>
          </cell>
          <cell r="H73" t="str">
            <v>R</v>
          </cell>
          <cell r="I73">
            <v>1995</v>
          </cell>
          <cell r="J73" t="str">
            <v>Asset Managers</v>
          </cell>
          <cell r="K73">
            <v>38504</v>
          </cell>
          <cell r="M73">
            <v>8</v>
          </cell>
          <cell r="N73">
            <v>5</v>
          </cell>
          <cell r="O73">
            <v>8</v>
          </cell>
          <cell r="P73">
            <v>8</v>
          </cell>
          <cell r="Q73">
            <v>3</v>
          </cell>
        </row>
        <row r="74">
          <cell r="B74">
            <v>45</v>
          </cell>
          <cell r="C74" t="str">
            <v>Instrument Transformers</v>
          </cell>
          <cell r="D74" t="str">
            <v>Coupling Capacitors for X-mas Tress CVTs</v>
          </cell>
          <cell r="E74" t="str">
            <v>Replacement</v>
          </cell>
          <cell r="F74" t="str">
            <v>Replace all of this type</v>
          </cell>
          <cell r="G74" t="str">
            <v>C</v>
          </cell>
          <cell r="H74" t="str">
            <v>R</v>
          </cell>
          <cell r="I74">
            <v>1998</v>
          </cell>
          <cell r="J74" t="str">
            <v>Asset Managers</v>
          </cell>
          <cell r="K74" t="str">
            <v>June, 2005</v>
          </cell>
          <cell r="M74">
            <v>8</v>
          </cell>
          <cell r="N74">
            <v>5</v>
          </cell>
          <cell r="O74">
            <v>8</v>
          </cell>
          <cell r="P74">
            <v>8</v>
          </cell>
          <cell r="Q74">
            <v>3</v>
          </cell>
        </row>
        <row r="75">
          <cell r="B75">
            <v>46</v>
          </cell>
          <cell r="C75" t="str">
            <v>Instrument Transformers</v>
          </cell>
          <cell r="D75" t="str">
            <v>Under rated NUB CTs for in capacitor banks</v>
          </cell>
          <cell r="E75" t="str">
            <v>Replacement</v>
          </cell>
          <cell r="F75" t="str">
            <v>Replace with fully rated CT</v>
          </cell>
          <cell r="G75" t="str">
            <v>C</v>
          </cell>
          <cell r="H75" t="str">
            <v>R</v>
          </cell>
          <cell r="I75">
            <v>1995</v>
          </cell>
          <cell r="J75" t="str">
            <v>Asset Managers</v>
          </cell>
          <cell r="K75">
            <v>38504</v>
          </cell>
          <cell r="L75" t="str">
            <v>Not defined</v>
          </cell>
          <cell r="M75">
            <v>8</v>
          </cell>
          <cell r="N75">
            <v>2</v>
          </cell>
          <cell r="O75">
            <v>8</v>
          </cell>
          <cell r="P75">
            <v>0</v>
          </cell>
          <cell r="Q75">
            <v>3</v>
          </cell>
        </row>
        <row r="76">
          <cell r="B76">
            <v>47</v>
          </cell>
          <cell r="C76" t="str">
            <v>Other Equipment</v>
          </cell>
          <cell r="D76" t="str">
            <v>Provide alternate auxiliary supply to Avon SS</v>
          </cell>
          <cell r="E76" t="str">
            <v>Replacement</v>
          </cell>
          <cell r="F76" t="str">
            <v>Install power rated MVTs at Avon to Provide auxiliary supply</v>
          </cell>
          <cell r="G76" t="str">
            <v>C</v>
          </cell>
          <cell r="H76" t="str">
            <v>R</v>
          </cell>
          <cell r="I76">
            <v>2003</v>
          </cell>
          <cell r="J76" t="str">
            <v>AM/Central</v>
          </cell>
          <cell r="K76">
            <v>38504</v>
          </cell>
          <cell r="M76">
            <v>0</v>
          </cell>
          <cell r="N76">
            <v>0</v>
          </cell>
          <cell r="O76">
            <v>10</v>
          </cell>
          <cell r="P76">
            <v>8</v>
          </cell>
          <cell r="Q76" t="str">
            <v>CD</v>
          </cell>
        </row>
        <row r="77">
          <cell r="B77">
            <v>48</v>
          </cell>
          <cell r="C77" t="str">
            <v>Ancillary Systems</v>
          </cell>
          <cell r="D77" t="str">
            <v xml:space="preserve">VT Secondary Boxes </v>
          </cell>
          <cell r="E77" t="str">
            <v>Replacement</v>
          </cell>
          <cell r="F77" t="str">
            <v>Replace De-ion CBs</v>
          </cell>
          <cell r="G77" t="str">
            <v>M</v>
          </cell>
          <cell r="H77" t="str">
            <v>R</v>
          </cell>
          <cell r="I77">
            <v>2004</v>
          </cell>
          <cell r="J77" t="str">
            <v>Asset Managers</v>
          </cell>
          <cell r="K77">
            <v>38504</v>
          </cell>
          <cell r="M77">
            <v>0</v>
          </cell>
          <cell r="N77">
            <v>0</v>
          </cell>
          <cell r="O77">
            <v>5</v>
          </cell>
          <cell r="P77">
            <v>8</v>
          </cell>
          <cell r="Q77">
            <v>3</v>
          </cell>
        </row>
        <row r="78">
          <cell r="B78">
            <v>49</v>
          </cell>
          <cell r="C78" t="str">
            <v>Instrument Transformers</v>
          </cell>
          <cell r="D78" t="str">
            <v>Non-Standard CTs</v>
          </cell>
          <cell r="E78" t="str">
            <v>Replacement</v>
          </cell>
          <cell r="F78" t="str">
            <v>Where non-standard CTs are in service, replace if there is no reasonable contingency available</v>
          </cell>
          <cell r="G78" t="str">
            <v>C</v>
          </cell>
          <cell r="H78" t="str">
            <v>R</v>
          </cell>
          <cell r="I78">
            <v>1994</v>
          </cell>
          <cell r="J78" t="str">
            <v>Asset Managers</v>
          </cell>
          <cell r="K78">
            <v>38869</v>
          </cell>
          <cell r="L78" t="str">
            <v>Not defined, split</v>
          </cell>
          <cell r="M78">
            <v>0</v>
          </cell>
          <cell r="N78">
            <v>0</v>
          </cell>
          <cell r="O78">
            <v>8</v>
          </cell>
          <cell r="P78">
            <v>5</v>
          </cell>
          <cell r="Q78">
            <v>3</v>
          </cell>
        </row>
        <row r="79">
          <cell r="B79">
            <v>50</v>
          </cell>
          <cell r="C79" t="str">
            <v>DC Systems</v>
          </cell>
          <cell r="D79" t="str">
            <v>Substation Batteries - 50V</v>
          </cell>
          <cell r="E79" t="str">
            <v>Replacement</v>
          </cell>
          <cell r="F79" t="str">
            <v>Monitor and replace as required</v>
          </cell>
          <cell r="G79" t="str">
            <v>C</v>
          </cell>
          <cell r="H79" t="str">
            <v>C</v>
          </cell>
          <cell r="I79">
            <v>1994</v>
          </cell>
          <cell r="J79" t="str">
            <v>Asset Managers</v>
          </cell>
          <cell r="K79" t="str">
            <v>Recurrent</v>
          </cell>
          <cell r="M79">
            <v>0</v>
          </cell>
          <cell r="N79">
            <v>0</v>
          </cell>
          <cell r="O79">
            <v>10</v>
          </cell>
          <cell r="P79">
            <v>2</v>
          </cell>
          <cell r="Q79" t="str">
            <v>2 (one business case for these strategies</v>
          </cell>
        </row>
        <row r="80">
          <cell r="B80">
            <v>51</v>
          </cell>
          <cell r="C80" t="str">
            <v>DC Systems</v>
          </cell>
          <cell r="D80" t="str">
            <v>Substation Batteries - 110V</v>
          </cell>
          <cell r="E80" t="str">
            <v>Replacement</v>
          </cell>
          <cell r="F80" t="str">
            <v>Monitor and replace as required</v>
          </cell>
          <cell r="G80" t="str">
            <v>C</v>
          </cell>
          <cell r="H80" t="str">
            <v>C</v>
          </cell>
          <cell r="I80">
            <v>1994</v>
          </cell>
          <cell r="J80" t="str">
            <v>Asset Managers</v>
          </cell>
          <cell r="K80" t="str">
            <v>Recurrent</v>
          </cell>
          <cell r="M80">
            <v>0</v>
          </cell>
          <cell r="N80">
            <v>0</v>
          </cell>
          <cell r="O80">
            <v>8</v>
          </cell>
          <cell r="P80">
            <v>2</v>
          </cell>
        </row>
        <row r="81">
          <cell r="B81">
            <v>52</v>
          </cell>
          <cell r="C81" t="str">
            <v>DC Systems</v>
          </cell>
          <cell r="D81" t="str">
            <v>Substation Batteries - 240V</v>
          </cell>
          <cell r="E81" t="str">
            <v>Replacement</v>
          </cell>
          <cell r="F81" t="str">
            <v>Monitor and replace as required</v>
          </cell>
          <cell r="G81" t="str">
            <v>C</v>
          </cell>
          <cell r="H81" t="str">
            <v>C</v>
          </cell>
          <cell r="J81" t="str">
            <v>Asset Managers</v>
          </cell>
          <cell r="K81" t="str">
            <v>Recurrent</v>
          </cell>
          <cell r="M81">
            <v>0</v>
          </cell>
          <cell r="N81">
            <v>0</v>
          </cell>
          <cell r="O81">
            <v>8</v>
          </cell>
          <cell r="P81">
            <v>2</v>
          </cell>
        </row>
        <row r="82">
          <cell r="B82">
            <v>53</v>
          </cell>
          <cell r="C82" t="str">
            <v>DC Systems</v>
          </cell>
          <cell r="D82" t="str">
            <v>Substation Battery chargers - 50V</v>
          </cell>
          <cell r="E82" t="str">
            <v>Replacement</v>
          </cell>
          <cell r="F82" t="str">
            <v>Monitor and replace as required</v>
          </cell>
          <cell r="G82" t="str">
            <v>C</v>
          </cell>
          <cell r="H82" t="str">
            <v>C</v>
          </cell>
          <cell r="I82">
            <v>1998</v>
          </cell>
          <cell r="J82" t="str">
            <v>Asset Managers</v>
          </cell>
          <cell r="K82" t="str">
            <v>Recurrent</v>
          </cell>
          <cell r="M82">
            <v>0</v>
          </cell>
          <cell r="N82">
            <v>0</v>
          </cell>
          <cell r="O82">
            <v>8</v>
          </cell>
          <cell r="P82">
            <v>2</v>
          </cell>
          <cell r="Q82" t="str">
            <v>3 (one business case for these strategies</v>
          </cell>
        </row>
        <row r="83">
          <cell r="B83">
            <v>54</v>
          </cell>
          <cell r="C83" t="str">
            <v>DC Systems</v>
          </cell>
          <cell r="D83" t="str">
            <v>Substation Battery chargers - 110V</v>
          </cell>
          <cell r="E83" t="str">
            <v>Replacement</v>
          </cell>
          <cell r="F83" t="str">
            <v>Monitor and replace as required</v>
          </cell>
          <cell r="G83" t="str">
            <v>C</v>
          </cell>
          <cell r="H83" t="str">
            <v>C</v>
          </cell>
          <cell r="I83">
            <v>1998</v>
          </cell>
          <cell r="J83" t="str">
            <v>Asset Managers</v>
          </cell>
          <cell r="K83" t="str">
            <v>Recurrent</v>
          </cell>
          <cell r="M83">
            <v>0</v>
          </cell>
          <cell r="N83">
            <v>0</v>
          </cell>
          <cell r="O83">
            <v>8</v>
          </cell>
          <cell r="P83">
            <v>2</v>
          </cell>
        </row>
        <row r="84">
          <cell r="B84">
            <v>55</v>
          </cell>
          <cell r="C84" t="str">
            <v>DC Systems</v>
          </cell>
          <cell r="D84" t="str">
            <v>Substation Battery chargers - 240V</v>
          </cell>
          <cell r="E84" t="str">
            <v>Replacement</v>
          </cell>
          <cell r="F84" t="str">
            <v>Monitor and replace as required</v>
          </cell>
          <cell r="G84" t="str">
            <v>C</v>
          </cell>
          <cell r="H84" t="str">
            <v>C</v>
          </cell>
          <cell r="J84" t="str">
            <v>Asset Managers</v>
          </cell>
          <cell r="K84" t="str">
            <v>Recurrent</v>
          </cell>
          <cell r="M84">
            <v>0</v>
          </cell>
          <cell r="N84">
            <v>0</v>
          </cell>
          <cell r="O84">
            <v>8</v>
          </cell>
          <cell r="P84">
            <v>2</v>
          </cell>
        </row>
        <row r="85">
          <cell r="B85">
            <v>56</v>
          </cell>
          <cell r="C85" t="str">
            <v>Disconnectors and Earth Switches</v>
          </cell>
          <cell r="D85" t="str">
            <v>220kV and above</v>
          </cell>
          <cell r="E85" t="str">
            <v>Replacement</v>
          </cell>
          <cell r="F85" t="str">
            <v>Monitor and replace as required</v>
          </cell>
          <cell r="G85" t="str">
            <v>C</v>
          </cell>
          <cell r="H85" t="str">
            <v>C</v>
          </cell>
          <cell r="I85">
            <v>1997</v>
          </cell>
          <cell r="J85" t="str">
            <v>Asset Managers</v>
          </cell>
          <cell r="K85" t="str">
            <v>Recurrent</v>
          </cell>
          <cell r="M85">
            <v>5</v>
          </cell>
          <cell r="N85">
            <v>0</v>
          </cell>
          <cell r="O85">
            <v>10</v>
          </cell>
          <cell r="P85">
            <v>5</v>
          </cell>
          <cell r="Q85" t="str">
            <v>2i</v>
          </cell>
        </row>
        <row r="86">
          <cell r="B86">
            <v>57</v>
          </cell>
          <cell r="C86" t="str">
            <v>Disconnectors and Earth Switches</v>
          </cell>
          <cell r="D86" t="str">
            <v>132kV</v>
          </cell>
          <cell r="E86" t="str">
            <v>Replacement</v>
          </cell>
          <cell r="F86" t="str">
            <v>Monitor and replace as required</v>
          </cell>
          <cell r="G86" t="str">
            <v>C</v>
          </cell>
          <cell r="H86" t="str">
            <v>C</v>
          </cell>
          <cell r="I86">
            <v>1997</v>
          </cell>
          <cell r="J86" t="str">
            <v>Asset Managers</v>
          </cell>
          <cell r="K86" t="str">
            <v>Recurrent</v>
          </cell>
          <cell r="M86">
            <v>5</v>
          </cell>
          <cell r="N86">
            <v>0</v>
          </cell>
          <cell r="O86">
            <v>10</v>
          </cell>
          <cell r="P86">
            <v>5</v>
          </cell>
          <cell r="Q86" t="str">
            <v>3i</v>
          </cell>
        </row>
        <row r="87">
          <cell r="B87">
            <v>58</v>
          </cell>
          <cell r="C87" t="str">
            <v>Disconnectors and Earth Switches</v>
          </cell>
          <cell r="D87" t="str">
            <v>66kV and below</v>
          </cell>
          <cell r="E87" t="str">
            <v>Replacement</v>
          </cell>
          <cell r="F87" t="str">
            <v>Monitor and replace as required</v>
          </cell>
          <cell r="G87" t="str">
            <v>C</v>
          </cell>
          <cell r="H87" t="str">
            <v>C</v>
          </cell>
          <cell r="I87">
            <v>1997</v>
          </cell>
          <cell r="J87" t="str">
            <v>Asset Managers</v>
          </cell>
          <cell r="K87" t="str">
            <v>Recurrent</v>
          </cell>
          <cell r="M87">
            <v>5</v>
          </cell>
          <cell r="N87">
            <v>0</v>
          </cell>
          <cell r="O87">
            <v>10</v>
          </cell>
          <cell r="P87">
            <v>5</v>
          </cell>
          <cell r="Q87" t="str">
            <v>3i</v>
          </cell>
        </row>
        <row r="88">
          <cell r="B88">
            <v>59</v>
          </cell>
          <cell r="C88" t="str">
            <v>GIS</v>
          </cell>
          <cell r="D88" t="str">
            <v>Beaconsfield</v>
          </cell>
          <cell r="E88" t="str">
            <v>Other</v>
          </cell>
          <cell r="F88" t="str">
            <v>Review options beyond 2006</v>
          </cell>
          <cell r="G88" t="str">
            <v>O</v>
          </cell>
          <cell r="H88" t="str">
            <v>I</v>
          </cell>
          <cell r="I88">
            <v>2003</v>
          </cell>
          <cell r="J88" t="str">
            <v>M/AP</v>
          </cell>
          <cell r="K88">
            <v>38687</v>
          </cell>
          <cell r="M88">
            <v>0</v>
          </cell>
          <cell r="N88">
            <v>0</v>
          </cell>
          <cell r="O88">
            <v>8</v>
          </cell>
          <cell r="P88">
            <v>10</v>
          </cell>
          <cell r="Q88">
            <v>3</v>
          </cell>
        </row>
        <row r="89">
          <cell r="B89">
            <v>60</v>
          </cell>
          <cell r="C89" t="str">
            <v>GIS</v>
          </cell>
          <cell r="D89" t="str">
            <v>Beaconsfield</v>
          </cell>
          <cell r="E89" t="str">
            <v>Replacement</v>
          </cell>
          <cell r="F89" t="str">
            <v>Install conventional CB on No.1 Reactor</v>
          </cell>
          <cell r="G89" t="str">
            <v>C</v>
          </cell>
          <cell r="H89" t="str">
            <v>R</v>
          </cell>
          <cell r="I89">
            <v>2004</v>
          </cell>
          <cell r="J89" t="str">
            <v>AM/Central</v>
          </cell>
          <cell r="K89">
            <v>38504</v>
          </cell>
          <cell r="M89">
            <v>0</v>
          </cell>
          <cell r="N89">
            <v>2</v>
          </cell>
          <cell r="O89">
            <v>10</v>
          </cell>
          <cell r="P89">
            <v>10</v>
          </cell>
          <cell r="Q89">
            <v>3</v>
          </cell>
        </row>
        <row r="90">
          <cell r="B90">
            <v>61</v>
          </cell>
          <cell r="C90" t="str">
            <v>Environment</v>
          </cell>
          <cell r="D90" t="str">
            <v>PCB Disposal</v>
          </cell>
          <cell r="E90" t="str">
            <v>Replacement</v>
          </cell>
          <cell r="F90" t="str">
            <v>Remove all scheduled PCB contaminated from in-service equipment</v>
          </cell>
          <cell r="G90" t="str">
            <v>C</v>
          </cell>
          <cell r="H90" t="str">
            <v>R</v>
          </cell>
          <cell r="I90">
            <v>2003</v>
          </cell>
          <cell r="J90" t="str">
            <v>Asset Managers</v>
          </cell>
          <cell r="K90">
            <v>40179</v>
          </cell>
          <cell r="M90">
            <v>2</v>
          </cell>
          <cell r="N90">
            <v>10</v>
          </cell>
          <cell r="O90">
            <v>0</v>
          </cell>
          <cell r="P90">
            <v>8</v>
          </cell>
          <cell r="Q90">
            <v>2</v>
          </cell>
        </row>
        <row r="91">
          <cell r="B91">
            <v>62</v>
          </cell>
          <cell r="C91" t="str">
            <v>Surge Diverters</v>
          </cell>
          <cell r="D91" t="str">
            <v>Gapped Type (pre 1965) - 220kV and above</v>
          </cell>
          <cell r="E91" t="str">
            <v>Replacement</v>
          </cell>
          <cell r="F91" t="str">
            <v>Replace</v>
          </cell>
          <cell r="G91" t="str">
            <v>M</v>
          </cell>
          <cell r="H91" t="str">
            <v>R</v>
          </cell>
          <cell r="I91">
            <v>2000</v>
          </cell>
          <cell r="J91" t="str">
            <v>Asset Managers</v>
          </cell>
          <cell r="K91" t="str">
            <v>June, 2005</v>
          </cell>
          <cell r="M91">
            <v>8</v>
          </cell>
          <cell r="N91">
            <v>0</v>
          </cell>
          <cell r="O91">
            <v>8</v>
          </cell>
          <cell r="P91">
            <v>0</v>
          </cell>
          <cell r="Q91" t="str">
            <v>2 (one business case for these strategies)</v>
          </cell>
        </row>
        <row r="92">
          <cell r="B92">
            <v>63</v>
          </cell>
          <cell r="C92" t="str">
            <v>Surge Diverters</v>
          </cell>
          <cell r="D92" t="str">
            <v>Gapped Type (pre 1965) - 132kV</v>
          </cell>
          <cell r="E92" t="str">
            <v>Replacement</v>
          </cell>
          <cell r="F92" t="str">
            <v>Replace</v>
          </cell>
          <cell r="G92" t="str">
            <v>M</v>
          </cell>
          <cell r="H92" t="str">
            <v>R</v>
          </cell>
          <cell r="I92">
            <v>2000</v>
          </cell>
          <cell r="J92" t="str">
            <v>Asset Managers</v>
          </cell>
          <cell r="K92" t="str">
            <v>June, 2005</v>
          </cell>
          <cell r="M92">
            <v>8</v>
          </cell>
          <cell r="N92">
            <v>0</v>
          </cell>
          <cell r="O92">
            <v>8</v>
          </cell>
          <cell r="P92">
            <v>0</v>
          </cell>
        </row>
        <row r="93">
          <cell r="B93">
            <v>64</v>
          </cell>
          <cell r="C93" t="str">
            <v>Surge Diverters</v>
          </cell>
          <cell r="D93" t="str">
            <v>Gapped Type (pre 1965) - 66kV</v>
          </cell>
          <cell r="E93" t="str">
            <v>Replacement</v>
          </cell>
          <cell r="F93" t="str">
            <v>Replace</v>
          </cell>
          <cell r="G93" t="str">
            <v>M</v>
          </cell>
          <cell r="H93" t="str">
            <v>R</v>
          </cell>
          <cell r="I93">
            <v>2000</v>
          </cell>
          <cell r="J93" t="str">
            <v>Asset Managers</v>
          </cell>
          <cell r="K93" t="str">
            <v>June, 2005</v>
          </cell>
          <cell r="M93">
            <v>8</v>
          </cell>
          <cell r="N93">
            <v>0</v>
          </cell>
          <cell r="O93">
            <v>8</v>
          </cell>
          <cell r="P93">
            <v>0</v>
          </cell>
        </row>
        <row r="94">
          <cell r="B94">
            <v>65</v>
          </cell>
          <cell r="C94" t="str">
            <v>Surge Diverters</v>
          </cell>
          <cell r="D94" t="str">
            <v>Gapped Type (post 1965) - 220kV and above</v>
          </cell>
          <cell r="E94" t="str">
            <v>Replacement</v>
          </cell>
          <cell r="F94" t="str">
            <v>Replace</v>
          </cell>
          <cell r="G94" t="str">
            <v>M</v>
          </cell>
          <cell r="H94" t="str">
            <v>R</v>
          </cell>
          <cell r="I94">
            <v>2002</v>
          </cell>
          <cell r="J94" t="str">
            <v>Asset Managers</v>
          </cell>
          <cell r="K94">
            <v>40330</v>
          </cell>
          <cell r="M94">
            <v>8</v>
          </cell>
          <cell r="N94">
            <v>0</v>
          </cell>
          <cell r="O94">
            <v>8</v>
          </cell>
          <cell r="P94">
            <v>0</v>
          </cell>
        </row>
        <row r="95">
          <cell r="B95">
            <v>66</v>
          </cell>
          <cell r="C95" t="str">
            <v>Surge Diverters</v>
          </cell>
          <cell r="D95" t="str">
            <v>Gapped Type (post 1965) - 132kV</v>
          </cell>
          <cell r="E95" t="str">
            <v>Replacement</v>
          </cell>
          <cell r="F95" t="str">
            <v>Replace</v>
          </cell>
          <cell r="G95" t="str">
            <v>M</v>
          </cell>
          <cell r="H95" t="str">
            <v>R</v>
          </cell>
          <cell r="I95">
            <v>2002</v>
          </cell>
          <cell r="J95" t="str">
            <v>Asset Managers</v>
          </cell>
          <cell r="K95">
            <v>40330</v>
          </cell>
          <cell r="M95">
            <v>8</v>
          </cell>
          <cell r="N95">
            <v>0</v>
          </cell>
          <cell r="O95">
            <v>8</v>
          </cell>
          <cell r="P95">
            <v>0</v>
          </cell>
        </row>
        <row r="96">
          <cell r="B96">
            <v>67</v>
          </cell>
          <cell r="C96" t="str">
            <v>Surge Diverters</v>
          </cell>
          <cell r="D96" t="str">
            <v>Gapped Type (post 1965) - 66kV and below</v>
          </cell>
          <cell r="E96" t="str">
            <v>Replacement</v>
          </cell>
          <cell r="F96" t="str">
            <v>Replace</v>
          </cell>
          <cell r="G96" t="str">
            <v>M</v>
          </cell>
          <cell r="H96" t="str">
            <v>R</v>
          </cell>
          <cell r="I96">
            <v>2002</v>
          </cell>
          <cell r="J96" t="str">
            <v>Asset Managers</v>
          </cell>
          <cell r="K96">
            <v>40330</v>
          </cell>
          <cell r="M96">
            <v>8</v>
          </cell>
          <cell r="N96">
            <v>0</v>
          </cell>
          <cell r="O96">
            <v>8</v>
          </cell>
          <cell r="P96">
            <v>0</v>
          </cell>
        </row>
        <row r="97">
          <cell r="B97">
            <v>68</v>
          </cell>
          <cell r="C97" t="str">
            <v>Reactive Plant</v>
          </cell>
          <cell r="D97" t="str">
            <v>Capacitor</v>
          </cell>
          <cell r="E97" t="str">
            <v>Replacement</v>
          </cell>
          <cell r="F97" t="str">
            <v>Monitor and replace as required</v>
          </cell>
          <cell r="G97" t="str">
            <v>C</v>
          </cell>
          <cell r="H97" t="str">
            <v>C</v>
          </cell>
          <cell r="I97">
            <v>2000</v>
          </cell>
          <cell r="J97" t="str">
            <v>Asset Managers</v>
          </cell>
          <cell r="K97" t="str">
            <v>Recurrent</v>
          </cell>
          <cell r="M97">
            <v>2</v>
          </cell>
          <cell r="N97">
            <v>2</v>
          </cell>
          <cell r="O97">
            <v>8</v>
          </cell>
          <cell r="P97">
            <v>10</v>
          </cell>
          <cell r="Q97" t="str">
            <v>3i</v>
          </cell>
        </row>
        <row r="98">
          <cell r="B98">
            <v>69</v>
          </cell>
          <cell r="C98" t="str">
            <v>Buildings</v>
          </cell>
          <cell r="D98" t="str">
            <v>Pre- 1975 Buildings</v>
          </cell>
          <cell r="E98" t="str">
            <v>Other</v>
          </cell>
          <cell r="F98" t="str">
            <v>Formal building inspection to be carried out since 1990</v>
          </cell>
          <cell r="G98" t="str">
            <v>O</v>
          </cell>
          <cell r="H98" t="str">
            <v>I</v>
          </cell>
          <cell r="I98">
            <v>1998</v>
          </cell>
          <cell r="J98" t="str">
            <v>Asset Managers</v>
          </cell>
          <cell r="K98">
            <v>38322</v>
          </cell>
          <cell r="Q98" t="str">
            <v>NB</v>
          </cell>
        </row>
        <row r="99">
          <cell r="B99">
            <v>69</v>
          </cell>
          <cell r="C99" t="str">
            <v>Buildings</v>
          </cell>
          <cell r="D99" t="str">
            <v>Building Defects</v>
          </cell>
          <cell r="E99" t="str">
            <v>Other</v>
          </cell>
          <cell r="F99" t="str">
            <v>Regional Business plans to make provision for maintenance</v>
          </cell>
          <cell r="G99" t="str">
            <v>M</v>
          </cell>
          <cell r="H99" t="str">
            <v>c</v>
          </cell>
          <cell r="I99">
            <v>1998</v>
          </cell>
          <cell r="J99" t="str">
            <v>Asset Managers</v>
          </cell>
          <cell r="K99" t="str">
            <v>Recurrent</v>
          </cell>
          <cell r="M99">
            <v>5</v>
          </cell>
          <cell r="N99">
            <v>2</v>
          </cell>
          <cell r="O99">
            <v>0</v>
          </cell>
          <cell r="P99">
            <v>2</v>
          </cell>
          <cell r="Q99" t="str">
            <v>3i</v>
          </cell>
        </row>
        <row r="100">
          <cell r="B100">
            <v>70</v>
          </cell>
          <cell r="C100" t="str">
            <v>Buildings</v>
          </cell>
          <cell r="D100" t="str">
            <v>Energy Efficiency (220kV sites and above)</v>
          </cell>
          <cell r="E100" t="str">
            <v>Other</v>
          </cell>
          <cell r="F100" t="str">
            <v>Carry out energy audit and implement approved recommendations</v>
          </cell>
          <cell r="G100" t="str">
            <v>O</v>
          </cell>
          <cell r="H100" t="str">
            <v>I,A</v>
          </cell>
          <cell r="I100">
            <v>2003</v>
          </cell>
          <cell r="J100" t="str">
            <v>Asset Managers</v>
          </cell>
          <cell r="K100" t="str">
            <v>December, 2003, June 2004</v>
          </cell>
          <cell r="L100" t="str">
            <v>Split</v>
          </cell>
          <cell r="Q100" t="str">
            <v>NB</v>
          </cell>
        </row>
        <row r="101">
          <cell r="B101">
            <v>70</v>
          </cell>
          <cell r="C101" t="str">
            <v>Buildings</v>
          </cell>
          <cell r="D101" t="str">
            <v>Energy Efficiency (sites 132kV and below)</v>
          </cell>
          <cell r="E101" t="str">
            <v>Other</v>
          </cell>
          <cell r="F101" t="str">
            <v>Carry out energy audit and implement approved recommendations</v>
          </cell>
          <cell r="G101" t="str">
            <v>O</v>
          </cell>
          <cell r="H101" t="str">
            <v>I,A</v>
          </cell>
          <cell r="I101">
            <v>2003</v>
          </cell>
          <cell r="J101" t="str">
            <v>Asset Managers</v>
          </cell>
          <cell r="K101" t="str">
            <v>June, 2004, December 2004</v>
          </cell>
          <cell r="L101" t="str">
            <v>Split</v>
          </cell>
          <cell r="M101" t="str">
            <v>Assess indivually</v>
          </cell>
          <cell r="Q101" t="str">
            <v>3i</v>
          </cell>
        </row>
        <row r="102">
          <cell r="B102">
            <v>71</v>
          </cell>
          <cell r="C102" t="str">
            <v>Fire</v>
          </cell>
          <cell r="D102" t="str">
            <v>Fire Detection and Protection Systems</v>
          </cell>
          <cell r="E102" t="str">
            <v>Other</v>
          </cell>
          <cell r="F102" t="str">
            <v>Regional Business plans to make provision for any installation or replacement to fire detection and protection systems in accordance with the Fire Protection Policies and procedures manual</v>
          </cell>
          <cell r="G102" t="str">
            <v>M</v>
          </cell>
          <cell r="H102" t="str">
            <v>C</v>
          </cell>
          <cell r="I102">
            <v>1998</v>
          </cell>
          <cell r="J102" t="str">
            <v>Asset Managers</v>
          </cell>
          <cell r="K102" t="str">
            <v>Recurrent</v>
          </cell>
          <cell r="M102" t="str">
            <v>Assess indivually</v>
          </cell>
          <cell r="Q102" t="str">
            <v>3i</v>
          </cell>
        </row>
        <row r="103">
          <cell r="B103">
            <v>72</v>
          </cell>
          <cell r="C103" t="str">
            <v>Fire</v>
          </cell>
          <cell r="D103" t="str">
            <v>Automatic Fire Protection Schemes for Power transformers</v>
          </cell>
          <cell r="E103" t="str">
            <v>Other</v>
          </cell>
          <cell r="F103" t="str">
            <v>Regional Business plans to make provision for any installation or replacement to fire detection and protection systems in accordance with the Fire Protection Policies and procedures manual</v>
          </cell>
          <cell r="G103" t="str">
            <v>M</v>
          </cell>
          <cell r="H103" t="str">
            <v>C</v>
          </cell>
          <cell r="I103">
            <v>1998</v>
          </cell>
          <cell r="J103" t="str">
            <v>Asset Managers</v>
          </cell>
          <cell r="K103">
            <v>38504</v>
          </cell>
          <cell r="M103" t="str">
            <v>Assess indivually</v>
          </cell>
          <cell r="Q103" t="str">
            <v>3i</v>
          </cell>
        </row>
        <row r="104">
          <cell r="B104">
            <v>72</v>
          </cell>
          <cell r="C104" t="str">
            <v>Fire</v>
          </cell>
          <cell r="D104" t="str">
            <v>Automatic Fire Protection Schemes for Power transformers</v>
          </cell>
          <cell r="E104" t="str">
            <v>Other</v>
          </cell>
          <cell r="F104" t="str">
            <v>Decommission deluge systems not required as and when maintenance costs become significant.</v>
          </cell>
          <cell r="G104" t="str">
            <v>O</v>
          </cell>
          <cell r="H104" t="str">
            <v>C</v>
          </cell>
          <cell r="I104">
            <v>1998</v>
          </cell>
          <cell r="J104" t="str">
            <v>Asset Managers</v>
          </cell>
          <cell r="K104">
            <v>38504</v>
          </cell>
          <cell r="M104">
            <v>0</v>
          </cell>
          <cell r="N104">
            <v>0</v>
          </cell>
          <cell r="O104">
            <v>0</v>
          </cell>
          <cell r="P104">
            <v>10</v>
          </cell>
          <cell r="Q104">
            <v>3</v>
          </cell>
        </row>
        <row r="105">
          <cell r="B105">
            <v>73</v>
          </cell>
          <cell r="C105" t="str">
            <v>Other Equipment</v>
          </cell>
          <cell r="D105" t="str">
            <v>General</v>
          </cell>
          <cell r="E105" t="str">
            <v>Other</v>
          </cell>
          <cell r="F105" t="str">
            <v>Monitor and replace as required</v>
          </cell>
          <cell r="G105" t="str">
            <v>M</v>
          </cell>
          <cell r="H105" t="str">
            <v>C</v>
          </cell>
          <cell r="I105">
            <v>1998</v>
          </cell>
          <cell r="J105" t="str">
            <v>Asset Managers</v>
          </cell>
          <cell r="K105" t="str">
            <v>recurrent</v>
          </cell>
          <cell r="M105" t="str">
            <v>Assess indivually</v>
          </cell>
          <cell r="Q105">
            <v>3</v>
          </cell>
        </row>
        <row r="106">
          <cell r="B106">
            <v>74</v>
          </cell>
          <cell r="C106" t="str">
            <v>Environment</v>
          </cell>
          <cell r="D106" t="str">
            <v>Transformer Bunds</v>
          </cell>
          <cell r="E106" t="str">
            <v>Other</v>
          </cell>
          <cell r="F106" t="str">
            <v>Inspect and reseal all bunds where sealing is not satisfactory</v>
          </cell>
          <cell r="G106" t="str">
            <v>M</v>
          </cell>
          <cell r="H106" t="str">
            <v>C</v>
          </cell>
          <cell r="I106">
            <v>2004</v>
          </cell>
          <cell r="J106" t="str">
            <v>Asset Managers</v>
          </cell>
          <cell r="K106">
            <v>38869</v>
          </cell>
          <cell r="M106">
            <v>0</v>
          </cell>
          <cell r="N106">
            <v>10</v>
          </cell>
          <cell r="O106">
            <v>0</v>
          </cell>
          <cell r="P106">
            <v>10</v>
          </cell>
          <cell r="Q106">
            <v>3</v>
          </cell>
        </row>
        <row r="107">
          <cell r="B107">
            <v>75</v>
          </cell>
          <cell r="C107" t="str">
            <v>Circuit Breakers</v>
          </cell>
          <cell r="D107" t="str">
            <v>POW Circuit Breakers</v>
          </cell>
          <cell r="E107" t="str">
            <v>Replacement</v>
          </cell>
          <cell r="F107" t="str">
            <v>Install Point on Wave CBs</v>
          </cell>
          <cell r="G107" t="str">
            <v>C</v>
          </cell>
          <cell r="H107" t="str">
            <v>A</v>
          </cell>
          <cell r="I107">
            <v>1998</v>
          </cell>
          <cell r="J107" t="str">
            <v>Asset Managers</v>
          </cell>
          <cell r="K107" t="str">
            <v>June , 2005</v>
          </cell>
          <cell r="M107">
            <v>0</v>
          </cell>
          <cell r="N107">
            <v>0</v>
          </cell>
          <cell r="O107">
            <v>8</v>
          </cell>
          <cell r="P107">
            <v>10</v>
          </cell>
          <cell r="Q107">
            <v>2</v>
          </cell>
        </row>
        <row r="108">
          <cell r="B108">
            <v>76</v>
          </cell>
          <cell r="C108" t="str">
            <v>Reactive Plant</v>
          </cell>
          <cell r="D108" t="str">
            <v>Sydney South Syn Cons</v>
          </cell>
          <cell r="E108" t="str">
            <v>Other</v>
          </cell>
          <cell r="F108" t="str">
            <v>Retire on commissioning of Sydney South SVC</v>
          </cell>
          <cell r="G108" t="str">
            <v>O</v>
          </cell>
          <cell r="H108" t="str">
            <v>C</v>
          </cell>
          <cell r="I108">
            <v>1998</v>
          </cell>
          <cell r="J108" t="str">
            <v>Asset Managers</v>
          </cell>
          <cell r="K108" t="str">
            <v>within 12 months of SYW SVC</v>
          </cell>
          <cell r="M108">
            <v>5</v>
          </cell>
          <cell r="N108">
            <v>2</v>
          </cell>
          <cell r="O108">
            <v>10</v>
          </cell>
          <cell r="P108">
            <v>10</v>
          </cell>
          <cell r="Q108">
            <v>3</v>
          </cell>
        </row>
        <row r="109">
          <cell r="B109">
            <v>77</v>
          </cell>
          <cell r="C109" t="str">
            <v>Shunt Capacitor Banks</v>
          </cell>
          <cell r="D109" t="str">
            <v>Concrete Pads</v>
          </cell>
          <cell r="E109" t="str">
            <v>Other</v>
          </cell>
          <cell r="F109" t="str">
            <v xml:space="preserve">Identify Capacitor banks with excessive weed growth </v>
          </cell>
          <cell r="G109" t="str">
            <v>O</v>
          </cell>
          <cell r="H109" t="str">
            <v>I</v>
          </cell>
          <cell r="I109">
            <v>2001</v>
          </cell>
          <cell r="J109" t="str">
            <v>Asset Managers</v>
          </cell>
          <cell r="K109">
            <v>38504</v>
          </cell>
          <cell r="M109">
            <v>2</v>
          </cell>
          <cell r="N109">
            <v>2</v>
          </cell>
          <cell r="O109">
            <v>8</v>
          </cell>
          <cell r="P109">
            <v>5</v>
          </cell>
          <cell r="Q109">
            <v>3</v>
          </cell>
        </row>
        <row r="110">
          <cell r="B110">
            <v>77.099999999999994</v>
          </cell>
          <cell r="C110" t="str">
            <v>Shunt Capacitor Banks</v>
          </cell>
          <cell r="D110" t="str">
            <v>Concrete Pads</v>
          </cell>
          <cell r="E110" t="str">
            <v>Replacement</v>
          </cell>
          <cell r="F110" t="str">
            <v>Re-surface capacitor banks as required</v>
          </cell>
          <cell r="G110" t="str">
            <v>M</v>
          </cell>
          <cell r="H110" t="str">
            <v>C</v>
          </cell>
          <cell r="I110">
            <v>2001</v>
          </cell>
          <cell r="J110" t="str">
            <v>Asset Managers</v>
          </cell>
          <cell r="K110">
            <v>39965</v>
          </cell>
          <cell r="M110">
            <v>2</v>
          </cell>
          <cell r="N110">
            <v>2</v>
          </cell>
          <cell r="O110">
            <v>8</v>
          </cell>
          <cell r="P110">
            <v>8</v>
          </cell>
          <cell r="Q110">
            <v>3</v>
          </cell>
        </row>
        <row r="111">
          <cell r="B111">
            <v>78</v>
          </cell>
          <cell r="C111" t="str">
            <v>Condition Monitoring</v>
          </cell>
          <cell r="D111" t="str">
            <v>Dissolved Gas in Oil</v>
          </cell>
          <cell r="E111" t="str">
            <v>Other</v>
          </cell>
          <cell r="F111" t="str">
            <v>Install DGA monitors on transformers nominated in the Condition Monitoring Working Group Report (Recommendation 5.)</v>
          </cell>
          <cell r="G111" t="str">
            <v>C</v>
          </cell>
          <cell r="H111" t="str">
            <v>A</v>
          </cell>
          <cell r="I111">
            <v>2003</v>
          </cell>
          <cell r="J111" t="str">
            <v>Asset Managers</v>
          </cell>
          <cell r="K111">
            <v>38504</v>
          </cell>
          <cell r="L111" t="str">
            <v>List in Doc, - 3 categories</v>
          </cell>
          <cell r="M111">
            <v>0</v>
          </cell>
          <cell r="N111">
            <v>0</v>
          </cell>
          <cell r="O111">
            <v>10</v>
          </cell>
          <cell r="P111">
            <v>10</v>
          </cell>
          <cell r="Q111">
            <v>3</v>
          </cell>
        </row>
        <row r="112">
          <cell r="B112">
            <v>79</v>
          </cell>
          <cell r="C112" t="str">
            <v>Condition Monitoring</v>
          </cell>
          <cell r="D112" t="str">
            <v>Dissolved Gas in Oil</v>
          </cell>
          <cell r="E112" t="str">
            <v>Other</v>
          </cell>
          <cell r="F112" t="str">
            <v>Upgrade  to Calisto type</v>
          </cell>
          <cell r="G112" t="str">
            <v>C</v>
          </cell>
          <cell r="I112">
            <v>2003</v>
          </cell>
          <cell r="J112" t="str">
            <v>Asset Managers</v>
          </cell>
          <cell r="K112">
            <v>38504</v>
          </cell>
          <cell r="M112">
            <v>0</v>
          </cell>
          <cell r="N112">
            <v>0</v>
          </cell>
          <cell r="O112">
            <v>10</v>
          </cell>
          <cell r="P112">
            <v>10</v>
          </cell>
          <cell r="Q112">
            <v>3</v>
          </cell>
        </row>
        <row r="113">
          <cell r="B113">
            <v>80</v>
          </cell>
          <cell r="C113" t="str">
            <v>Condition Monitoring</v>
          </cell>
          <cell r="D113" t="str">
            <v>Dissolved Gas in Oil</v>
          </cell>
          <cell r="E113" t="str">
            <v>Other</v>
          </cell>
          <cell r="F113" t="str">
            <v>Move to Oil circulation path</v>
          </cell>
          <cell r="G113" t="str">
            <v>M</v>
          </cell>
          <cell r="I113">
            <v>2003</v>
          </cell>
          <cell r="J113" t="str">
            <v>Asset Managers</v>
          </cell>
          <cell r="K113">
            <v>38869</v>
          </cell>
          <cell r="M113">
            <v>0</v>
          </cell>
          <cell r="N113">
            <v>0</v>
          </cell>
          <cell r="O113">
            <v>10</v>
          </cell>
          <cell r="P113">
            <v>10</v>
          </cell>
          <cell r="Q113">
            <v>3</v>
          </cell>
        </row>
        <row r="114">
          <cell r="B114">
            <v>81</v>
          </cell>
          <cell r="C114" t="str">
            <v>Condition Monitoring</v>
          </cell>
          <cell r="D114" t="str">
            <v>Moisture in Oil</v>
          </cell>
          <cell r="E114" t="str">
            <v>Other</v>
          </cell>
          <cell r="F114" t="str">
            <v>Install online moisture monitors to  transformers nominated in the Condition Monitoring working group Report (Recommendation 10)</v>
          </cell>
          <cell r="G114" t="str">
            <v>C</v>
          </cell>
          <cell r="H114" t="str">
            <v>R</v>
          </cell>
          <cell r="I114">
            <v>2003</v>
          </cell>
          <cell r="J114" t="str">
            <v>Asset Managers</v>
          </cell>
          <cell r="K114">
            <v>38504</v>
          </cell>
          <cell r="M114">
            <v>0</v>
          </cell>
          <cell r="N114">
            <v>0</v>
          </cell>
          <cell r="O114">
            <v>10</v>
          </cell>
          <cell r="P114">
            <v>10</v>
          </cell>
          <cell r="Q114">
            <v>3</v>
          </cell>
        </row>
        <row r="115">
          <cell r="B115">
            <v>82</v>
          </cell>
          <cell r="C115" t="str">
            <v>Condition Monitoring</v>
          </cell>
          <cell r="D115" t="str">
            <v>Tapchanger Monitors</v>
          </cell>
          <cell r="E115" t="str">
            <v>Other</v>
          </cell>
          <cell r="F115" t="str">
            <v>Install tapchanger monitors to specific Reinhausen Tapchangers nominated in the Condition Monitoring Working Group Report (Recommendation 13)</v>
          </cell>
          <cell r="G115" t="str">
            <v>C</v>
          </cell>
          <cell r="H115" t="str">
            <v>R</v>
          </cell>
          <cell r="I115">
            <v>2003</v>
          </cell>
          <cell r="J115" t="str">
            <v>Asset Managers</v>
          </cell>
          <cell r="K115">
            <v>39234</v>
          </cell>
          <cell r="M115">
            <v>2</v>
          </cell>
          <cell r="N115">
            <v>2</v>
          </cell>
          <cell r="O115">
            <v>10</v>
          </cell>
          <cell r="P115">
            <v>8</v>
          </cell>
          <cell r="Q115">
            <v>3</v>
          </cell>
        </row>
        <row r="116">
          <cell r="B116">
            <v>82</v>
          </cell>
          <cell r="C116" t="str">
            <v>Condition Monitoring</v>
          </cell>
          <cell r="D116" t="str">
            <v>Tapchanger Monitors</v>
          </cell>
          <cell r="E116" t="str">
            <v>Other</v>
          </cell>
          <cell r="F116" t="str">
            <v>Review effectiveness of existing tapchanger monitors and consider further installation of tapchanger monitors on transformers identified in the Condition Working Group Report (Recommendation 13)</v>
          </cell>
          <cell r="G116" t="str">
            <v>O</v>
          </cell>
          <cell r="H116" t="str">
            <v>I</v>
          </cell>
          <cell r="I116">
            <v>2003</v>
          </cell>
          <cell r="J116" t="str">
            <v>SSE</v>
          </cell>
          <cell r="K116">
            <v>38322</v>
          </cell>
          <cell r="M116">
            <v>2</v>
          </cell>
          <cell r="N116">
            <v>2</v>
          </cell>
          <cell r="O116">
            <v>10</v>
          </cell>
          <cell r="P116">
            <v>8</v>
          </cell>
          <cell r="Q116">
            <v>3</v>
          </cell>
        </row>
        <row r="117">
          <cell r="B117">
            <v>82</v>
          </cell>
          <cell r="C117" t="str">
            <v>Condition Monitoring</v>
          </cell>
          <cell r="D117" t="str">
            <v>Tapchanger Monitors</v>
          </cell>
          <cell r="E117" t="str">
            <v>Other</v>
          </cell>
          <cell r="F117" t="str">
            <v>Install Reinhausen Tapchanger Monitors to transformers identified above</v>
          </cell>
          <cell r="G117" t="str">
            <v>C</v>
          </cell>
          <cell r="H117" t="str">
            <v>C</v>
          </cell>
          <cell r="I117">
            <v>2003</v>
          </cell>
          <cell r="J117" t="str">
            <v>Asset Managers</v>
          </cell>
          <cell r="K117">
            <v>39965</v>
          </cell>
          <cell r="M117">
            <v>2</v>
          </cell>
          <cell r="N117">
            <v>2</v>
          </cell>
          <cell r="O117">
            <v>10</v>
          </cell>
          <cell r="P117">
            <v>8</v>
          </cell>
          <cell r="Q117">
            <v>3</v>
          </cell>
        </row>
        <row r="118">
          <cell r="B118">
            <v>83</v>
          </cell>
          <cell r="C118" t="str">
            <v>Condition Monitoring</v>
          </cell>
          <cell r="D118" t="str">
            <v>CT  DDF Monitors</v>
          </cell>
          <cell r="E118" t="str">
            <v>Other</v>
          </cell>
          <cell r="F118" t="str">
            <v>Resolve Reliability Concerns for Powerlink DDF monitoring system</v>
          </cell>
          <cell r="G118" t="str">
            <v>O</v>
          </cell>
          <cell r="H118" t="str">
            <v>I</v>
          </cell>
          <cell r="I118">
            <v>2003</v>
          </cell>
          <cell r="J118" t="str">
            <v>AM/Northern</v>
          </cell>
          <cell r="K118">
            <v>38504</v>
          </cell>
          <cell r="L118" t="str">
            <v>No date</v>
          </cell>
          <cell r="M118">
            <v>0</v>
          </cell>
          <cell r="N118">
            <v>0</v>
          </cell>
          <cell r="O118">
            <v>10</v>
          </cell>
          <cell r="P118">
            <v>10</v>
          </cell>
          <cell r="Q118">
            <v>3</v>
          </cell>
        </row>
        <row r="119">
          <cell r="B119">
            <v>84</v>
          </cell>
          <cell r="C119" t="str">
            <v>Condition Monitoring</v>
          </cell>
          <cell r="D119" t="str">
            <v>CT  DDF Monitors</v>
          </cell>
          <cell r="E119" t="str">
            <v>Other</v>
          </cell>
          <cell r="F119" t="str">
            <v>Purchase, install AVO SOS system</v>
          </cell>
          <cell r="G119" t="str">
            <v>C</v>
          </cell>
          <cell r="H119" t="str">
            <v>I</v>
          </cell>
          <cell r="I119">
            <v>2003</v>
          </cell>
          <cell r="J119" t="str">
            <v>AM/Central</v>
          </cell>
          <cell r="K119">
            <v>38139</v>
          </cell>
          <cell r="M119">
            <v>0</v>
          </cell>
          <cell r="N119">
            <v>0</v>
          </cell>
          <cell r="O119">
            <v>10</v>
          </cell>
          <cell r="P119">
            <v>10</v>
          </cell>
          <cell r="Q119">
            <v>3</v>
          </cell>
        </row>
        <row r="120">
          <cell r="B120">
            <v>84</v>
          </cell>
          <cell r="C120" t="str">
            <v>Condition Monitoring</v>
          </cell>
          <cell r="D120" t="str">
            <v>CT  DDF Monitors</v>
          </cell>
          <cell r="E120" t="str">
            <v>Other</v>
          </cell>
          <cell r="F120" t="str">
            <v>Evaluate performance of AVO SOS system</v>
          </cell>
          <cell r="G120" t="str">
            <v>O</v>
          </cell>
          <cell r="H120" t="str">
            <v>I</v>
          </cell>
          <cell r="I120">
            <v>2003</v>
          </cell>
          <cell r="J120" t="str">
            <v>AM/Central</v>
          </cell>
          <cell r="K120">
            <v>38687</v>
          </cell>
          <cell r="M120">
            <v>0</v>
          </cell>
          <cell r="N120">
            <v>0</v>
          </cell>
          <cell r="O120">
            <v>10</v>
          </cell>
          <cell r="P120">
            <v>10</v>
          </cell>
          <cell r="Q120">
            <v>3</v>
          </cell>
        </row>
        <row r="121">
          <cell r="B121">
            <v>85</v>
          </cell>
          <cell r="C121" t="str">
            <v>Condition Monitoring</v>
          </cell>
          <cell r="D121" t="str">
            <v>CT  DDF Monitors</v>
          </cell>
          <cell r="E121" t="str">
            <v>Other</v>
          </cell>
          <cell r="F121" t="str">
            <v>Purchase and install Connel Wagner Intellinode system</v>
          </cell>
          <cell r="G121" t="str">
            <v>C</v>
          </cell>
          <cell r="H121" t="str">
            <v>I</v>
          </cell>
          <cell r="I121">
            <v>2003</v>
          </cell>
          <cell r="J121" t="str">
            <v>AM/Northern</v>
          </cell>
          <cell r="K121" t="str">
            <v>When System is in production</v>
          </cell>
          <cell r="L121" t="str">
            <v>No Date</v>
          </cell>
          <cell r="M121">
            <v>0</v>
          </cell>
          <cell r="N121">
            <v>0</v>
          </cell>
          <cell r="O121">
            <v>10</v>
          </cell>
          <cell r="P121">
            <v>10</v>
          </cell>
          <cell r="Q121">
            <v>3</v>
          </cell>
        </row>
        <row r="122">
          <cell r="B122">
            <v>85</v>
          </cell>
          <cell r="C122" t="str">
            <v>Condition Monitoring</v>
          </cell>
          <cell r="D122" t="str">
            <v>CT  DDF Monitors</v>
          </cell>
          <cell r="E122" t="str">
            <v>Other</v>
          </cell>
          <cell r="F122" t="str">
            <v>Evaluate performance of Connel Wagner Intellinode system</v>
          </cell>
          <cell r="G122" t="str">
            <v>O</v>
          </cell>
          <cell r="H122" t="str">
            <v>I</v>
          </cell>
          <cell r="I122">
            <v>2003</v>
          </cell>
          <cell r="J122" t="str">
            <v>AM/Northern</v>
          </cell>
          <cell r="K122" t="str">
            <v>TBA</v>
          </cell>
          <cell r="L122" t="str">
            <v>No Date</v>
          </cell>
          <cell r="M122">
            <v>0</v>
          </cell>
          <cell r="N122">
            <v>0</v>
          </cell>
          <cell r="O122">
            <v>10</v>
          </cell>
          <cell r="P122">
            <v>10</v>
          </cell>
          <cell r="Q122">
            <v>3</v>
          </cell>
        </row>
        <row r="123">
          <cell r="B123">
            <v>86</v>
          </cell>
          <cell r="C123" t="str">
            <v>Condition Monitoring</v>
          </cell>
          <cell r="D123" t="str">
            <v>Bushin DDF Monitors</v>
          </cell>
          <cell r="E123" t="str">
            <v>Other</v>
          </cell>
          <cell r="F123" t="str">
            <v>Install bushing monitor on system critical transformers with no system spares - Lismore</v>
          </cell>
          <cell r="G123" t="str">
            <v>C</v>
          </cell>
          <cell r="H123" t="str">
            <v>A</v>
          </cell>
          <cell r="I123">
            <v>2003</v>
          </cell>
          <cell r="J123" t="str">
            <v>AM/Northern</v>
          </cell>
          <cell r="K123">
            <v>38869</v>
          </cell>
          <cell r="L123" t="str">
            <v>No Date</v>
          </cell>
          <cell r="M123">
            <v>0</v>
          </cell>
          <cell r="N123">
            <v>0</v>
          </cell>
          <cell r="O123">
            <v>10</v>
          </cell>
          <cell r="P123">
            <v>10</v>
          </cell>
          <cell r="Q123">
            <v>3</v>
          </cell>
        </row>
        <row r="124">
          <cell r="B124">
            <v>87</v>
          </cell>
          <cell r="C124" t="str">
            <v>Condition Monitoring</v>
          </cell>
          <cell r="D124" t="str">
            <v>Portable Tx On line Monitor</v>
          </cell>
          <cell r="E124" t="str">
            <v>Other</v>
          </cell>
          <cell r="F124" t="str">
            <v>Establish portable on-line monitoring unit for short-term monitoring or nursing of transformers</v>
          </cell>
          <cell r="G124" t="str">
            <v>C</v>
          </cell>
          <cell r="H124" t="str">
            <v>A</v>
          </cell>
          <cell r="I124">
            <v>2003</v>
          </cell>
          <cell r="J124" t="str">
            <v>SSE</v>
          </cell>
          <cell r="K124">
            <v>38322</v>
          </cell>
          <cell r="M124">
            <v>0</v>
          </cell>
          <cell r="N124">
            <v>0</v>
          </cell>
          <cell r="O124">
            <v>10</v>
          </cell>
          <cell r="P124">
            <v>10</v>
          </cell>
          <cell r="Q124">
            <v>3</v>
          </cell>
        </row>
        <row r="125">
          <cell r="B125">
            <v>88</v>
          </cell>
          <cell r="C125" t="str">
            <v>Circuit Breakers</v>
          </cell>
          <cell r="D125" t="str">
            <v>Circuit Breakers Testing</v>
          </cell>
          <cell r="E125" t="str">
            <v>Other</v>
          </cell>
          <cell r="F125" t="str">
            <v>Investigate and Report on circuit breaker test procedures and methods by December 2004</v>
          </cell>
          <cell r="G125" t="str">
            <v>O</v>
          </cell>
          <cell r="H125" t="str">
            <v>I</v>
          </cell>
          <cell r="I125">
            <v>2003</v>
          </cell>
          <cell r="J125" t="str">
            <v>SSE</v>
          </cell>
          <cell r="K125">
            <v>38322</v>
          </cell>
          <cell r="M125">
            <v>0</v>
          </cell>
          <cell r="N125">
            <v>0</v>
          </cell>
          <cell r="O125">
            <v>10</v>
          </cell>
          <cell r="P125">
            <v>10</v>
          </cell>
          <cell r="Q125">
            <v>3</v>
          </cell>
        </row>
        <row r="126">
          <cell r="B126">
            <v>89</v>
          </cell>
          <cell r="C126" t="str">
            <v>Spare Equipment</v>
          </cell>
          <cell r="D126" t="str">
            <v>Spare Equipment</v>
          </cell>
          <cell r="E126" t="str">
            <v>Other</v>
          </cell>
          <cell r="F126" t="str">
            <v>Develop and issue general policy for the management of spare plant and parts to be held for substations</v>
          </cell>
          <cell r="G126" t="str">
            <v>O</v>
          </cell>
          <cell r="H126" t="str">
            <v>I</v>
          </cell>
          <cell r="I126">
            <v>2004</v>
          </cell>
          <cell r="J126" t="str">
            <v>SSE</v>
          </cell>
          <cell r="K126">
            <v>38504</v>
          </cell>
          <cell r="M126">
            <v>0</v>
          </cell>
          <cell r="N126">
            <v>0</v>
          </cell>
          <cell r="O126">
            <v>8</v>
          </cell>
          <cell r="P126">
            <v>0</v>
          </cell>
          <cell r="Q126">
            <v>3</v>
          </cell>
        </row>
        <row r="127">
          <cell r="B127">
            <v>90</v>
          </cell>
          <cell r="C127" t="str">
            <v>Instrument Transformers</v>
          </cell>
          <cell r="D127" t="str">
            <v xml:space="preserve">Other Condition </v>
          </cell>
          <cell r="E127" t="str">
            <v>Other</v>
          </cell>
          <cell r="F127" t="str">
            <v>Replace</v>
          </cell>
          <cell r="G127" t="str">
            <v>C</v>
          </cell>
          <cell r="H127" t="str">
            <v>C</v>
          </cell>
          <cell r="I127" t="str">
            <v>XX</v>
          </cell>
          <cell r="J127" t="str">
            <v>Asset Managers</v>
          </cell>
          <cell r="K127" t="str">
            <v>Recurrent</v>
          </cell>
          <cell r="M127" t="str">
            <v>Assess</v>
          </cell>
        </row>
        <row r="128">
          <cell r="B128">
            <v>91</v>
          </cell>
          <cell r="C128" t="str">
            <v>Instrument Transformers</v>
          </cell>
          <cell r="D128" t="str">
            <v>Ducon CTs and CVTs</v>
          </cell>
          <cell r="E128" t="str">
            <v>Other</v>
          </cell>
          <cell r="F128" t="str">
            <v>Replace</v>
          </cell>
          <cell r="G128" t="str">
            <v>C</v>
          </cell>
          <cell r="H128" t="str">
            <v>C</v>
          </cell>
          <cell r="I128" t="str">
            <v>XX</v>
          </cell>
          <cell r="J128" t="str">
            <v>Asset Managers</v>
          </cell>
          <cell r="K128" t="str">
            <v>Recurrent</v>
          </cell>
        </row>
        <row r="129">
          <cell r="B129">
            <v>92</v>
          </cell>
          <cell r="C129" t="str">
            <v>Reactive Plant</v>
          </cell>
          <cell r="D129" t="str">
            <v>SVC</v>
          </cell>
          <cell r="E129" t="str">
            <v>Other</v>
          </cell>
          <cell r="F129" t="str">
            <v>Site Specific</v>
          </cell>
          <cell r="G129" t="str">
            <v>c</v>
          </cell>
          <cell r="H129" t="str">
            <v>c</v>
          </cell>
          <cell r="J129" t="str">
            <v>Asset Managers</v>
          </cell>
          <cell r="M129" t="str">
            <v>Assess</v>
          </cell>
        </row>
        <row r="130">
          <cell r="B130">
            <v>200</v>
          </cell>
          <cell r="C130" t="str">
            <v>Security</v>
          </cell>
          <cell r="D130" t="str">
            <v>Network Security Plan 2004 - 2009</v>
          </cell>
          <cell r="E130" t="str">
            <v>Replacement</v>
          </cell>
          <cell r="F130" t="str">
            <v>T1 - Security Perimeter Delineation Fence</v>
          </cell>
          <cell r="G130" t="str">
            <v>C</v>
          </cell>
          <cell r="H130" t="str">
            <v>R</v>
          </cell>
          <cell r="I130">
            <v>2004</v>
          </cell>
          <cell r="J130" t="str">
            <v>Asset Managers</v>
          </cell>
          <cell r="K130">
            <v>39965</v>
          </cell>
          <cell r="M130">
            <v>8</v>
          </cell>
          <cell r="N130">
            <v>0</v>
          </cell>
          <cell r="O130">
            <v>5</v>
          </cell>
          <cell r="P130">
            <v>2</v>
          </cell>
        </row>
        <row r="131">
          <cell r="B131">
            <v>201</v>
          </cell>
          <cell r="C131" t="str">
            <v>Security</v>
          </cell>
          <cell r="D131" t="str">
            <v>Network Security Plan 2004 - 2009</v>
          </cell>
          <cell r="E131" t="str">
            <v>Replacement</v>
          </cell>
          <cell r="F131" t="str">
            <v>T2 - Security Perimeter Fence</v>
          </cell>
          <cell r="G131" t="str">
            <v>C</v>
          </cell>
          <cell r="H131" t="str">
            <v>R</v>
          </cell>
          <cell r="I131">
            <v>2004</v>
          </cell>
          <cell r="J131" t="str">
            <v>Asset Managers</v>
          </cell>
          <cell r="K131">
            <v>39965</v>
          </cell>
          <cell r="M131">
            <v>8</v>
          </cell>
          <cell r="N131">
            <v>0</v>
          </cell>
          <cell r="O131">
            <v>5</v>
          </cell>
          <cell r="P131">
            <v>2</v>
          </cell>
        </row>
        <row r="132">
          <cell r="B132">
            <v>202</v>
          </cell>
          <cell r="C132" t="str">
            <v>Security</v>
          </cell>
          <cell r="D132" t="str">
            <v>Network Security Plan 2004 - 2009</v>
          </cell>
          <cell r="E132" t="str">
            <v>Other</v>
          </cell>
          <cell r="F132" t="str">
            <v>T3 - CCTV/PA</v>
          </cell>
          <cell r="G132" t="str">
            <v>C</v>
          </cell>
          <cell r="H132" t="str">
            <v>R</v>
          </cell>
          <cell r="I132">
            <v>2004</v>
          </cell>
          <cell r="J132" t="str">
            <v>Asset Managers</v>
          </cell>
          <cell r="K132">
            <v>39965</v>
          </cell>
          <cell r="M132">
            <v>8</v>
          </cell>
          <cell r="N132">
            <v>0</v>
          </cell>
          <cell r="O132">
            <v>5</v>
          </cell>
          <cell r="P132">
            <v>2</v>
          </cell>
        </row>
        <row r="133">
          <cell r="B133">
            <v>203</v>
          </cell>
          <cell r="C133" t="str">
            <v>Security</v>
          </cell>
          <cell r="D133" t="str">
            <v>Network Security Plan 2004 - 2009</v>
          </cell>
          <cell r="E133" t="str">
            <v>Other</v>
          </cell>
          <cell r="F133" t="str">
            <v>T4 - Monitored intrusion detection</v>
          </cell>
          <cell r="G133" t="str">
            <v>C</v>
          </cell>
          <cell r="H133" t="str">
            <v>R</v>
          </cell>
          <cell r="I133">
            <v>2004</v>
          </cell>
          <cell r="J133" t="str">
            <v>Asset Managers</v>
          </cell>
          <cell r="K133">
            <v>39965</v>
          </cell>
          <cell r="M133">
            <v>8</v>
          </cell>
          <cell r="N133">
            <v>0</v>
          </cell>
          <cell r="O133">
            <v>5</v>
          </cell>
          <cell r="P133">
            <v>2</v>
          </cell>
        </row>
        <row r="134">
          <cell r="B134">
            <v>204</v>
          </cell>
          <cell r="C134" t="str">
            <v>Security</v>
          </cell>
          <cell r="D134" t="str">
            <v>Network Security Plan 2004 - 2009</v>
          </cell>
          <cell r="E134" t="str">
            <v>Other</v>
          </cell>
          <cell r="F134" t="str">
            <v>T5 - Access Control</v>
          </cell>
          <cell r="G134" t="str">
            <v>C</v>
          </cell>
          <cell r="H134" t="str">
            <v>R</v>
          </cell>
          <cell r="I134">
            <v>2004</v>
          </cell>
          <cell r="J134" t="str">
            <v>Asset Managers</v>
          </cell>
          <cell r="K134">
            <v>39965</v>
          </cell>
          <cell r="M134">
            <v>8</v>
          </cell>
          <cell r="N134">
            <v>0</v>
          </cell>
          <cell r="O134">
            <v>5</v>
          </cell>
          <cell r="P134">
            <v>2</v>
          </cell>
        </row>
        <row r="135">
          <cell r="B135">
            <v>205</v>
          </cell>
          <cell r="C135" t="str">
            <v>Security</v>
          </cell>
          <cell r="D135" t="str">
            <v>Network Security Plan 2004 - 2009</v>
          </cell>
          <cell r="E135" t="str">
            <v>Other</v>
          </cell>
          <cell r="F135" t="str">
            <v>T6 - Movement activated lighting</v>
          </cell>
          <cell r="G135" t="str">
            <v>C</v>
          </cell>
          <cell r="H135" t="str">
            <v>R</v>
          </cell>
          <cell r="I135">
            <v>2004</v>
          </cell>
          <cell r="J135" t="str">
            <v>Asset Managers</v>
          </cell>
          <cell r="K135">
            <v>39965</v>
          </cell>
          <cell r="M135">
            <v>8</v>
          </cell>
          <cell r="N135">
            <v>0</v>
          </cell>
          <cell r="O135">
            <v>5</v>
          </cell>
          <cell r="P135">
            <v>2</v>
          </cell>
        </row>
        <row r="136">
          <cell r="B136">
            <v>206</v>
          </cell>
          <cell r="C136" t="str">
            <v>Security</v>
          </cell>
          <cell r="D136" t="str">
            <v>Network Security Plan 2004 - 2009</v>
          </cell>
          <cell r="E136" t="str">
            <v>Other</v>
          </cell>
          <cell r="F136" t="str">
            <v>T7 - Restricted locking and keying</v>
          </cell>
          <cell r="G136" t="str">
            <v>C</v>
          </cell>
          <cell r="H136" t="str">
            <v>R</v>
          </cell>
          <cell r="I136">
            <v>2004</v>
          </cell>
          <cell r="J136" t="str">
            <v>Asset Managers</v>
          </cell>
          <cell r="K136">
            <v>39965</v>
          </cell>
          <cell r="M136">
            <v>8</v>
          </cell>
          <cell r="N136">
            <v>0</v>
          </cell>
          <cell r="O136">
            <v>5</v>
          </cell>
          <cell r="P136">
            <v>2</v>
          </cell>
        </row>
        <row r="137">
          <cell r="B137">
            <v>207</v>
          </cell>
          <cell r="C137" t="str">
            <v>Security</v>
          </cell>
          <cell r="D137" t="str">
            <v>Network Security Plan 2004 - 2009</v>
          </cell>
          <cell r="E137" t="str">
            <v>Other</v>
          </cell>
          <cell r="F137" t="str">
            <v>T8 - Sinage</v>
          </cell>
          <cell r="G137" t="str">
            <v>C</v>
          </cell>
          <cell r="H137" t="str">
            <v>R</v>
          </cell>
          <cell r="I137">
            <v>2004</v>
          </cell>
          <cell r="J137" t="str">
            <v>Asset Managers</v>
          </cell>
          <cell r="K137">
            <v>39965</v>
          </cell>
          <cell r="M137">
            <v>8</v>
          </cell>
          <cell r="N137">
            <v>0</v>
          </cell>
          <cell r="O137">
            <v>5</v>
          </cell>
          <cell r="P137">
            <v>2</v>
          </cell>
        </row>
        <row r="138">
          <cell r="B138">
            <v>208</v>
          </cell>
          <cell r="C138" t="str">
            <v>Security</v>
          </cell>
          <cell r="D138" t="str">
            <v>Network Security Plan 2004 - 2009</v>
          </cell>
          <cell r="E138" t="str">
            <v>Other</v>
          </cell>
          <cell r="F138" t="str">
            <v>T9 - Community awareness</v>
          </cell>
          <cell r="G138" t="str">
            <v>C</v>
          </cell>
          <cell r="H138" t="str">
            <v>R</v>
          </cell>
          <cell r="I138">
            <v>2004</v>
          </cell>
          <cell r="J138" t="str">
            <v>Asset Managers</v>
          </cell>
          <cell r="K138">
            <v>39965</v>
          </cell>
          <cell r="M138">
            <v>8</v>
          </cell>
          <cell r="N138">
            <v>0</v>
          </cell>
          <cell r="O138">
            <v>5</v>
          </cell>
          <cell r="P138">
            <v>2</v>
          </cell>
        </row>
        <row r="139">
          <cell r="B139">
            <v>209</v>
          </cell>
          <cell r="C139" t="str">
            <v>Security</v>
          </cell>
          <cell r="D139" t="str">
            <v>Network Security Plan 2004 - 2009</v>
          </cell>
          <cell r="E139" t="str">
            <v>Other</v>
          </cell>
          <cell r="F139" t="str">
            <v>T10 - Staff awareness</v>
          </cell>
          <cell r="G139" t="str">
            <v>C</v>
          </cell>
          <cell r="H139" t="str">
            <v>R</v>
          </cell>
          <cell r="I139">
            <v>2004</v>
          </cell>
          <cell r="J139" t="str">
            <v>Asset Managers</v>
          </cell>
          <cell r="K139">
            <v>39965</v>
          </cell>
          <cell r="M139">
            <v>8</v>
          </cell>
          <cell r="N139">
            <v>0</v>
          </cell>
          <cell r="O139">
            <v>5</v>
          </cell>
          <cell r="P139">
            <v>2</v>
          </cell>
        </row>
        <row r="140">
          <cell r="B140">
            <v>300</v>
          </cell>
          <cell r="C140" t="str">
            <v>To Be confirmed</v>
          </cell>
          <cell r="D140" t="str">
            <v>To Be confirmed</v>
          </cell>
          <cell r="E140" t="str">
            <v>Other</v>
          </cell>
          <cell r="F140" t="str">
            <v>To Be confirmed</v>
          </cell>
        </row>
        <row r="141">
          <cell r="B141">
            <v>301</v>
          </cell>
          <cell r="C141" t="str">
            <v>Condition Monitoring</v>
          </cell>
          <cell r="D141" t="str">
            <v>Site Infrastructure</v>
          </cell>
          <cell r="E141" t="str">
            <v>Other</v>
          </cell>
          <cell r="F141" t="str">
            <v xml:space="preserve">Installation of infrastructure to support CM equipment </v>
          </cell>
          <cell r="G141" t="str">
            <v>C</v>
          </cell>
          <cell r="H141" t="str">
            <v>R</v>
          </cell>
          <cell r="I141">
            <v>3004</v>
          </cell>
          <cell r="J141" t="str">
            <v>Asset Managers</v>
          </cell>
          <cell r="K141">
            <v>39965</v>
          </cell>
          <cell r="M141">
            <v>0</v>
          </cell>
          <cell r="N141">
            <v>0</v>
          </cell>
          <cell r="O141">
            <v>0</v>
          </cell>
          <cell r="P141">
            <v>8</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5" Type="http://schemas.openxmlformats.org/officeDocument/2006/relationships/ctrlProp" Target="../ctrlProps/ctrlProp9.xm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1.bin"/><Relationship Id="rId5" Type="http://schemas.openxmlformats.org/officeDocument/2006/relationships/ctrlProp" Target="../ctrlProps/ctrlProp10.xm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2.bin"/><Relationship Id="rId1" Type="http://schemas.openxmlformats.org/officeDocument/2006/relationships/printerSettings" Target="../printerSettings/printerSettings12.bin"/><Relationship Id="rId5" Type="http://schemas.openxmlformats.org/officeDocument/2006/relationships/ctrlProp" Target="../ctrlProps/ctrlProp11.xml"/><Relationship Id="rId4"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7" Type="http://schemas.openxmlformats.org/officeDocument/2006/relationships/ctrlProp" Target="../ctrlProps/ctrlProp14.xml"/><Relationship Id="rId2" Type="http://schemas.openxmlformats.org/officeDocument/2006/relationships/customProperty" Target="../customProperty13.bin"/><Relationship Id="rId1" Type="http://schemas.openxmlformats.org/officeDocument/2006/relationships/printerSettings" Target="../printerSettings/printerSettings1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7" Type="http://schemas.openxmlformats.org/officeDocument/2006/relationships/ctrlProp" Target="../ctrlProps/ctrlProp17.xml"/><Relationship Id="rId2" Type="http://schemas.openxmlformats.org/officeDocument/2006/relationships/customProperty" Target="../customProperty14.bin"/><Relationship Id="rId1" Type="http://schemas.openxmlformats.org/officeDocument/2006/relationships/printerSettings" Target="../printerSettings/printerSettings14.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openxmlformats.org/officeDocument/2006/relationships/ctrlProp" Target="../ctrlProps/ctrlProp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6.bin"/><Relationship Id="rId5" Type="http://schemas.openxmlformats.org/officeDocument/2006/relationships/ctrlProp" Target="../ctrlProps/ctrlProp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8.bin"/><Relationship Id="rId5" Type="http://schemas.openxmlformats.org/officeDocument/2006/relationships/ctrlProp" Target="../ctrlProps/ctrlProp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5" Type="http://schemas.openxmlformats.org/officeDocument/2006/relationships/ctrlProp" Target="../ctrlProps/ctrlProp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67"/>
  <sheetViews>
    <sheetView tabSelected="1" view="pageBreakPreview" zoomScale="90" zoomScaleNormal="100" zoomScaleSheetLayoutView="90" workbookViewId="0">
      <pane xSplit="1" ySplit="7" topLeftCell="B50" activePane="bottomRight" state="frozen"/>
      <selection activeCell="D13" sqref="D13"/>
      <selection pane="topRight" activeCell="D13" sqref="D13"/>
      <selection pane="bottomLeft" activeCell="D13" sqref="D13"/>
      <selection pane="bottomRight" activeCell="B1" sqref="B1:G1"/>
    </sheetView>
  </sheetViews>
  <sheetFormatPr defaultColWidth="9.140625" defaultRowHeight="14.25"/>
  <cols>
    <col min="1" max="1" width="2.85546875" style="62" customWidth="1"/>
    <col min="2" max="2" width="38" style="62" bestFit="1" customWidth="1"/>
    <col min="3" max="3" width="50.85546875" style="62" bestFit="1" customWidth="1"/>
    <col min="4" max="4" width="25.5703125" style="62" bestFit="1" customWidth="1"/>
    <col min="5" max="5" width="9.140625" style="62"/>
    <col min="6" max="6" width="2.85546875" style="62" customWidth="1"/>
    <col min="7" max="16384" width="9.140625" style="62"/>
  </cols>
  <sheetData>
    <row r="1" spans="1:7" ht="19.5" thickBot="1">
      <c r="B1" s="751" t="s">
        <v>371</v>
      </c>
      <c r="C1" s="751"/>
      <c r="D1" s="751"/>
      <c r="E1" s="751"/>
      <c r="F1" s="751"/>
      <c r="G1" s="751"/>
    </row>
    <row r="2" spans="1:7" ht="18.75" thickBot="1">
      <c r="B2" s="666" t="s">
        <v>110</v>
      </c>
      <c r="C2" s="667"/>
      <c r="D2" s="667"/>
      <c r="E2" s="668"/>
      <c r="F2" s="65"/>
    </row>
    <row r="3" spans="1:7">
      <c r="B3" s="66"/>
      <c r="C3" s="67"/>
      <c r="D3" s="68"/>
      <c r="E3" s="69"/>
      <c r="F3" s="65"/>
    </row>
    <row r="4" spans="1:7" ht="15">
      <c r="B4" s="355"/>
      <c r="C4" s="388" t="s">
        <v>109</v>
      </c>
      <c r="D4" s="356"/>
      <c r="E4" s="357"/>
      <c r="F4" s="65"/>
    </row>
    <row r="5" spans="1:7" ht="15">
      <c r="B5" s="355"/>
      <c r="C5" s="388" t="s">
        <v>212</v>
      </c>
      <c r="D5" s="356"/>
      <c r="E5" s="357"/>
      <c r="F5" s="65"/>
    </row>
    <row r="6" spans="1:7" ht="6" customHeight="1" thickBot="1">
      <c r="B6" s="358"/>
      <c r="C6" s="359"/>
      <c r="D6" s="356"/>
      <c r="E6" s="357"/>
      <c r="F6" s="65"/>
    </row>
    <row r="7" spans="1:7" ht="17.25" customHeight="1">
      <c r="B7" s="360" t="s">
        <v>105</v>
      </c>
      <c r="C7" s="361" t="s">
        <v>106</v>
      </c>
      <c r="D7" s="362" t="s">
        <v>107</v>
      </c>
      <c r="E7" s="363" t="s">
        <v>108</v>
      </c>
      <c r="F7" s="65"/>
    </row>
    <row r="8" spans="1:7" ht="17.25" customHeight="1">
      <c r="B8" s="672" t="s">
        <v>88</v>
      </c>
      <c r="C8" s="364"/>
      <c r="D8" s="365"/>
      <c r="E8" s="366"/>
      <c r="F8" s="65"/>
    </row>
    <row r="9" spans="1:7" ht="13.7" customHeight="1">
      <c r="B9" s="673"/>
      <c r="C9" s="367" t="s">
        <v>55</v>
      </c>
      <c r="D9" s="367" t="s">
        <v>57</v>
      </c>
      <c r="E9" s="101">
        <v>1</v>
      </c>
      <c r="F9" s="65"/>
    </row>
    <row r="10" spans="1:7" ht="13.7" customHeight="1">
      <c r="B10" s="674"/>
      <c r="C10" s="369"/>
      <c r="D10" s="369"/>
      <c r="E10" s="370"/>
      <c r="F10" s="65"/>
    </row>
    <row r="11" spans="1:7" ht="13.7" customHeight="1">
      <c r="B11" s="672" t="s">
        <v>89</v>
      </c>
      <c r="C11" s="371"/>
      <c r="D11" s="371"/>
      <c r="E11" s="372"/>
      <c r="F11" s="65"/>
    </row>
    <row r="12" spans="1:7" ht="13.7" customHeight="1">
      <c r="B12" s="673"/>
      <c r="C12" s="367" t="s">
        <v>55</v>
      </c>
      <c r="D12" s="367" t="s">
        <v>56</v>
      </c>
      <c r="E12" s="101">
        <v>2</v>
      </c>
      <c r="F12" s="65"/>
    </row>
    <row r="13" spans="1:7" ht="13.7" customHeight="1">
      <c r="B13" s="674"/>
      <c r="C13" s="369"/>
      <c r="D13" s="369"/>
      <c r="E13" s="370"/>
      <c r="F13" s="65"/>
    </row>
    <row r="14" spans="1:7" ht="13.7" customHeight="1">
      <c r="A14" s="65"/>
      <c r="B14" s="669" t="s">
        <v>218</v>
      </c>
      <c r="C14" s="371"/>
      <c r="D14" s="373"/>
      <c r="E14" s="372"/>
      <c r="F14" s="65"/>
    </row>
    <row r="15" spans="1:7" ht="13.7" customHeight="1">
      <c r="A15" s="65"/>
      <c r="B15" s="670"/>
      <c r="C15" s="367" t="s">
        <v>90</v>
      </c>
      <c r="D15" s="367" t="s">
        <v>91</v>
      </c>
      <c r="E15" s="101">
        <v>3</v>
      </c>
    </row>
    <row r="16" spans="1:7" ht="13.7" customHeight="1">
      <c r="A16" s="65"/>
      <c r="B16" s="670"/>
      <c r="C16" s="367" t="s">
        <v>92</v>
      </c>
      <c r="D16" s="367" t="s">
        <v>215</v>
      </c>
      <c r="E16" s="101">
        <v>4</v>
      </c>
    </row>
    <row r="17" spans="1:5" ht="13.7" customHeight="1">
      <c r="A17" s="65"/>
      <c r="B17" s="670"/>
      <c r="C17" s="367" t="s">
        <v>93</v>
      </c>
      <c r="D17" s="367" t="s">
        <v>216</v>
      </c>
      <c r="E17" s="101">
        <v>5</v>
      </c>
    </row>
    <row r="18" spans="1:5" ht="13.7" customHeight="1">
      <c r="B18" s="671"/>
      <c r="C18" s="369"/>
      <c r="D18" s="369"/>
      <c r="E18" s="370"/>
    </row>
    <row r="19" spans="1:5" ht="13.7" customHeight="1">
      <c r="B19" s="672" t="s">
        <v>94</v>
      </c>
      <c r="C19" s="371"/>
      <c r="D19" s="371"/>
      <c r="E19" s="372"/>
    </row>
    <row r="20" spans="1:5" ht="13.7" customHeight="1">
      <c r="B20" s="673"/>
      <c r="C20" s="367" t="s">
        <v>95</v>
      </c>
      <c r="D20" s="367" t="s">
        <v>214</v>
      </c>
      <c r="E20" s="101">
        <v>6</v>
      </c>
    </row>
    <row r="21" spans="1:5" ht="9" customHeight="1">
      <c r="B21" s="673"/>
      <c r="C21" s="367"/>
      <c r="D21" s="367"/>
      <c r="E21" s="368"/>
    </row>
    <row r="22" spans="1:5" ht="13.7" customHeight="1">
      <c r="B22" s="673"/>
      <c r="C22" s="374" t="s">
        <v>96</v>
      </c>
      <c r="D22" s="374" t="s">
        <v>97</v>
      </c>
      <c r="E22" s="101">
        <v>7</v>
      </c>
    </row>
    <row r="23" spans="1:5" ht="13.5" customHeight="1">
      <c r="B23" s="673"/>
      <c r="C23" s="367"/>
      <c r="D23" s="367"/>
      <c r="E23" s="101"/>
    </row>
    <row r="24" spans="1:5" ht="12.75" customHeight="1">
      <c r="B24" s="673"/>
      <c r="C24" s="367" t="s">
        <v>67</v>
      </c>
      <c r="D24" s="367" t="s">
        <v>217</v>
      </c>
      <c r="E24" s="101">
        <v>8</v>
      </c>
    </row>
    <row r="25" spans="1:5" ht="13.5" customHeight="1">
      <c r="B25" s="673"/>
      <c r="C25" s="367"/>
      <c r="D25" s="367"/>
      <c r="E25" s="368"/>
    </row>
    <row r="26" spans="1:5">
      <c r="B26" s="673"/>
      <c r="C26" s="367" t="s">
        <v>98</v>
      </c>
      <c r="D26" s="367" t="s">
        <v>99</v>
      </c>
      <c r="E26" s="101">
        <v>9</v>
      </c>
    </row>
    <row r="27" spans="1:5" ht="13.7" customHeight="1">
      <c r="B27" s="674"/>
      <c r="C27" s="369"/>
      <c r="D27" s="369"/>
      <c r="E27" s="406"/>
    </row>
    <row r="28" spans="1:5" ht="13.7" customHeight="1">
      <c r="B28" s="375" t="s">
        <v>30</v>
      </c>
      <c r="C28" s="367"/>
      <c r="D28" s="367"/>
      <c r="E28" s="368"/>
    </row>
    <row r="29" spans="1:5" ht="13.7" customHeight="1">
      <c r="B29" s="376" t="s">
        <v>94</v>
      </c>
      <c r="C29" s="367" t="s">
        <v>100</v>
      </c>
      <c r="D29" s="367" t="s">
        <v>101</v>
      </c>
      <c r="E29" s="101">
        <v>10</v>
      </c>
    </row>
    <row r="30" spans="1:5" ht="13.7" customHeight="1">
      <c r="B30" s="377"/>
      <c r="C30" s="369"/>
      <c r="D30" s="367"/>
      <c r="E30" s="368"/>
    </row>
    <row r="31" spans="1:5" ht="13.7" customHeight="1">
      <c r="B31" s="378" t="s">
        <v>102</v>
      </c>
      <c r="C31" s="371"/>
      <c r="D31" s="371"/>
      <c r="E31" s="372"/>
    </row>
    <row r="32" spans="1:5" ht="13.7" customHeight="1">
      <c r="B32" s="376" t="s">
        <v>89</v>
      </c>
      <c r="C32" s="367" t="s">
        <v>103</v>
      </c>
      <c r="D32" s="367" t="s">
        <v>213</v>
      </c>
      <c r="E32" s="101">
        <v>11</v>
      </c>
    </row>
    <row r="33" spans="1:5" ht="13.7" customHeight="1">
      <c r="B33" s="376"/>
      <c r="C33" s="367" t="s">
        <v>277</v>
      </c>
      <c r="D33" s="367" t="s">
        <v>278</v>
      </c>
      <c r="E33" s="410">
        <v>12</v>
      </c>
    </row>
    <row r="34" spans="1:5" ht="13.7" customHeight="1">
      <c r="B34" s="377"/>
      <c r="C34" s="369"/>
      <c r="D34" s="379"/>
      <c r="E34" s="370"/>
    </row>
    <row r="35" spans="1:5" ht="13.7" customHeight="1">
      <c r="A35" s="65"/>
      <c r="B35" s="661" t="s">
        <v>276</v>
      </c>
      <c r="C35" s="373"/>
      <c r="D35" s="373"/>
      <c r="E35" s="372"/>
    </row>
    <row r="36" spans="1:5" ht="13.7" customHeight="1">
      <c r="A36" s="65"/>
      <c r="B36" s="662"/>
      <c r="C36" s="367" t="s">
        <v>28</v>
      </c>
      <c r="D36" s="367" t="s">
        <v>29</v>
      </c>
      <c r="E36" s="101">
        <v>13</v>
      </c>
    </row>
    <row r="37" spans="1:5" ht="13.7" customHeight="1">
      <c r="A37" s="65"/>
      <c r="B37" s="662"/>
      <c r="C37" s="367" t="s">
        <v>71</v>
      </c>
      <c r="D37" s="367" t="s">
        <v>87</v>
      </c>
      <c r="E37" s="101">
        <v>14</v>
      </c>
    </row>
    <row r="38" spans="1:5" ht="13.7" customHeight="1">
      <c r="A38" s="65"/>
      <c r="B38" s="663"/>
      <c r="C38" s="379"/>
      <c r="D38" s="379"/>
      <c r="E38" s="370"/>
    </row>
    <row r="39" spans="1:5" ht="13.7" customHeight="1">
      <c r="A39" s="65"/>
      <c r="B39" s="661" t="s">
        <v>44</v>
      </c>
      <c r="C39" s="371"/>
      <c r="D39" s="380"/>
      <c r="E39" s="372"/>
    </row>
    <row r="40" spans="1:5" ht="13.7" customHeight="1">
      <c r="A40" s="65"/>
      <c r="B40" s="662"/>
      <c r="C40" s="367" t="s">
        <v>104</v>
      </c>
      <c r="D40" s="367" t="s">
        <v>45</v>
      </c>
      <c r="E40" s="368" t="s">
        <v>175</v>
      </c>
    </row>
    <row r="41" spans="1:5" ht="13.7" customHeight="1">
      <c r="B41" s="663"/>
      <c r="C41" s="369"/>
      <c r="D41" s="379"/>
      <c r="E41" s="370"/>
    </row>
    <row r="42" spans="1:5" ht="13.7" customHeight="1">
      <c r="B42" s="675" t="s">
        <v>112</v>
      </c>
      <c r="C42" s="371"/>
      <c r="D42" s="381"/>
      <c r="E42" s="372"/>
    </row>
    <row r="43" spans="1:5" ht="13.7" customHeight="1">
      <c r="B43" s="676"/>
      <c r="C43" s="367" t="s">
        <v>68</v>
      </c>
      <c r="D43" s="367" t="s">
        <v>37</v>
      </c>
      <c r="E43" s="101">
        <v>15</v>
      </c>
    </row>
    <row r="44" spans="1:5" ht="13.7" customHeight="1">
      <c r="B44" s="676"/>
      <c r="C44" s="367" t="s">
        <v>35</v>
      </c>
      <c r="D44" s="367" t="s">
        <v>38</v>
      </c>
      <c r="E44" s="101">
        <v>16</v>
      </c>
    </row>
    <row r="45" spans="1:5" ht="13.7" customHeight="1">
      <c r="B45" s="676"/>
      <c r="C45" s="367" t="s">
        <v>36</v>
      </c>
      <c r="D45" s="367" t="s">
        <v>39</v>
      </c>
      <c r="E45" s="101">
        <v>17</v>
      </c>
    </row>
    <row r="46" spans="1:5" ht="13.7" customHeight="1">
      <c r="B46" s="676"/>
      <c r="C46" s="367" t="s">
        <v>31</v>
      </c>
      <c r="D46" s="367" t="s">
        <v>40</v>
      </c>
      <c r="E46" s="101">
        <v>18</v>
      </c>
    </row>
    <row r="47" spans="1:5" ht="13.7" customHeight="1">
      <c r="B47" s="676"/>
      <c r="C47" s="367" t="s">
        <v>32</v>
      </c>
      <c r="D47" s="367" t="s">
        <v>41</v>
      </c>
      <c r="E47" s="101">
        <v>19</v>
      </c>
    </row>
    <row r="48" spans="1:5" ht="13.7" customHeight="1">
      <c r="B48" s="676"/>
      <c r="C48" s="367" t="s">
        <v>33</v>
      </c>
      <c r="D48" s="367" t="s">
        <v>42</v>
      </c>
      <c r="E48" s="101">
        <v>20</v>
      </c>
    </row>
    <row r="49" spans="2:5" ht="13.7" customHeight="1">
      <c r="B49" s="676"/>
      <c r="C49" s="367" t="s">
        <v>34</v>
      </c>
      <c r="D49" s="367" t="s">
        <v>43</v>
      </c>
      <c r="E49" s="101">
        <v>21</v>
      </c>
    </row>
    <row r="50" spans="2:5" ht="13.7" customHeight="1">
      <c r="B50" s="677"/>
      <c r="C50" s="369"/>
      <c r="D50" s="382"/>
      <c r="E50" s="383"/>
    </row>
    <row r="51" spans="2:5" ht="13.7" customHeight="1">
      <c r="B51" s="661" t="s">
        <v>113</v>
      </c>
      <c r="C51" s="371"/>
      <c r="D51" s="381"/>
      <c r="E51" s="384"/>
    </row>
    <row r="52" spans="2:5" ht="13.7" customHeight="1">
      <c r="B52" s="662"/>
      <c r="C52" s="367" t="s">
        <v>60</v>
      </c>
      <c r="D52" s="367" t="s">
        <v>46</v>
      </c>
      <c r="E52" s="101">
        <v>22</v>
      </c>
    </row>
    <row r="53" spans="2:5" ht="13.7" customHeight="1">
      <c r="B53" s="662"/>
      <c r="C53" s="367" t="s">
        <v>66</v>
      </c>
      <c r="D53" s="367" t="s">
        <v>47</v>
      </c>
      <c r="E53" s="101">
        <v>23</v>
      </c>
    </row>
    <row r="54" spans="2:5" ht="13.7" customHeight="1">
      <c r="B54" s="662"/>
      <c r="C54" s="367" t="s">
        <v>70</v>
      </c>
      <c r="D54" s="367" t="s">
        <v>48</v>
      </c>
      <c r="E54" s="101">
        <v>24</v>
      </c>
    </row>
    <row r="55" spans="2:5" ht="13.7" customHeight="1">
      <c r="B55" s="662"/>
      <c r="C55" s="367" t="s">
        <v>69</v>
      </c>
      <c r="D55" s="367" t="s">
        <v>49</v>
      </c>
      <c r="E55" s="101">
        <v>25</v>
      </c>
    </row>
    <row r="56" spans="2:5" ht="13.7" customHeight="1">
      <c r="B56" s="663"/>
      <c r="C56" s="369"/>
      <c r="D56" s="382"/>
      <c r="E56" s="383"/>
    </row>
    <row r="57" spans="2:5" ht="13.7" customHeight="1">
      <c r="B57" s="661" t="s">
        <v>61</v>
      </c>
      <c r="C57" s="385"/>
      <c r="D57" s="381"/>
      <c r="E57" s="384"/>
    </row>
    <row r="58" spans="2:5" ht="13.7" customHeight="1">
      <c r="B58" s="662"/>
      <c r="C58" s="367" t="s">
        <v>64</v>
      </c>
      <c r="D58" s="367" t="s">
        <v>50</v>
      </c>
      <c r="E58" s="101">
        <v>26</v>
      </c>
    </row>
    <row r="59" spans="2:5" ht="13.7" customHeight="1">
      <c r="B59" s="662"/>
      <c r="C59" s="367" t="s">
        <v>62</v>
      </c>
      <c r="D59" s="367" t="s">
        <v>51</v>
      </c>
      <c r="E59" s="101">
        <v>27</v>
      </c>
    </row>
    <row r="60" spans="2:5" ht="13.7" customHeight="1">
      <c r="B60" s="663"/>
      <c r="C60" s="369"/>
      <c r="D60" s="382"/>
      <c r="E60" s="383"/>
    </row>
    <row r="61" spans="2:5" ht="13.7" customHeight="1">
      <c r="B61" s="664" t="s">
        <v>111</v>
      </c>
      <c r="C61" s="385"/>
      <c r="D61" s="381"/>
      <c r="E61" s="384"/>
    </row>
    <row r="62" spans="2:5" ht="13.7" customHeight="1">
      <c r="B62" s="662"/>
      <c r="C62" s="367" t="s">
        <v>65</v>
      </c>
      <c r="D62" s="367" t="s">
        <v>52</v>
      </c>
      <c r="E62" s="101">
        <v>28</v>
      </c>
    </row>
    <row r="63" spans="2:5" ht="13.7" customHeight="1">
      <c r="B63" s="662"/>
      <c r="C63" s="367" t="s">
        <v>63</v>
      </c>
      <c r="D63" s="367" t="s">
        <v>53</v>
      </c>
      <c r="E63" s="101">
        <v>29</v>
      </c>
    </row>
    <row r="64" spans="2:5" ht="13.7" customHeight="1" thickBot="1">
      <c r="B64" s="665"/>
      <c r="C64" s="386"/>
      <c r="D64" s="386"/>
      <c r="E64" s="387"/>
    </row>
    <row r="65" spans="3:4" ht="13.7" customHeight="1">
      <c r="C65" s="63"/>
      <c r="D65" s="64"/>
    </row>
    <row r="66" spans="3:4" ht="13.7" customHeight="1"/>
    <row r="67" spans="3:4" ht="11.25" customHeight="1"/>
  </sheetData>
  <mergeCells count="12">
    <mergeCell ref="B1:G1"/>
    <mergeCell ref="B51:B56"/>
    <mergeCell ref="B57:B60"/>
    <mergeCell ref="B61:B64"/>
    <mergeCell ref="B39:B41"/>
    <mergeCell ref="B2:E2"/>
    <mergeCell ref="B35:B38"/>
    <mergeCell ref="B14:B18"/>
    <mergeCell ref="B8:B10"/>
    <mergeCell ref="B11:B13"/>
    <mergeCell ref="B19:B27"/>
    <mergeCell ref="B42:B50"/>
  </mergeCells>
  <phoneticPr fontId="5" type="noConversion"/>
  <hyperlinks>
    <hyperlink ref="E9" location="'RFS Inc'!A1" display="'RFS Inc'!A1"/>
    <hyperlink ref="E12" location="'DISAGG Inc'!A1" display="'DISAGG Inc'!A1"/>
    <hyperlink ref="E15" location="'DISAGG Opex'!A1" display="'DISAGG Opex'!A1"/>
    <hyperlink ref="E16" location="'DISAGG Aloc1'!A1" display="'DISAGG Aloc1'!A1"/>
    <hyperlink ref="E17" location="'DISAGG Aloc2'!A1" display="'DISAGG Aloc2'!A1"/>
    <hyperlink ref="E20" location="'PTS Adj'!A1" display="'PTS Adj'!A1"/>
    <hyperlink ref="E22" location="'PTS PriceRedn'!A1" display="'PTS PriceRedn'!A1"/>
    <hyperlink ref="E26" location="'PTS Rev'!A1" display="'PTS Rev'!A1"/>
    <hyperlink ref="E32" location="'DISAGG ProvSum'!A1" display="'DISAGG ProvSum'!A1"/>
    <hyperlink ref="E36" location="'INF RelPartTrans'!A1" display="'INF RelPartTrans'!A1"/>
    <hyperlink ref="E37" location="'INF RevRec'!A1" display="'INF RevRec'!A1"/>
    <hyperlink ref="E24" location="'PTS PDisc'!A1" display="'PTS PDisc'!A1"/>
    <hyperlink ref="E43" location="'Historic Opex Summary'!A1" display="'Historic Opex Summary'!A1"/>
    <hyperlink ref="E44" location="'Hist Opex by Cat. Part Year'!A1" display="'Hist Opex by Cat. Part Year'!A1"/>
    <hyperlink ref="E45" location="'Historic Opex by Category Yr1'!A1" display="'Historic Opex by Category Yr1'!A1"/>
    <hyperlink ref="E46" location="'Historic Opex by Category Yr2'!A1" display="'Historic Opex by Category Yr2'!A1"/>
    <hyperlink ref="E47" location="'Historic Opex by Category Yr3'!A1" display="'Historic Opex by Category Yr3'!A1"/>
    <hyperlink ref="E48" location="'Historic Opex by Category Yr4'!A1" display="'Historic Opex by Category Yr4'!A1"/>
    <hyperlink ref="E49" location="'Historic Opex by Category Yr5'!A1" display="'Historic Opex by Category Yr5'!A1"/>
    <hyperlink ref="E53" location="'Hist Capex by Asset Class '!A1" display="'Hist Capex by Asset Class '!A1"/>
    <hyperlink ref="E54" location="'Hist Capex - Network'!A1" display="'Hist Capex - Network'!A1"/>
    <hyperlink ref="E52" location="'Historic Capex by Category'!A1" display="'Historic Capex by Category'!A1"/>
    <hyperlink ref="E55" location="'Hist Capex - Non-Network'!A1" display="'Hist Capex - Non-Network'!A1"/>
    <hyperlink ref="E58" location="'Commentary on Opex'!A1" display="'Commentary on Opex'!A1"/>
    <hyperlink ref="E59" location="'Commentary on Historic Capex'!A1" display="'Commentary on Historic Capex'!A1"/>
    <hyperlink ref="E62" location="'Opex Instructions'!A1" display="'Opex Instructions'!A1"/>
    <hyperlink ref="E63" location="'Historic Capex Instructions'!A1" display="'Historic Capex Instructions'!A1"/>
    <hyperlink ref="E33" location="'PTS ProvRec '!A1" display="12"/>
    <hyperlink ref="E29" location="'PTS Asset Aging'!A1" display="'PTS Asset Aging'!A1"/>
  </hyperlinks>
  <printOptions horizontalCentered="1"/>
  <pageMargins left="0.39370078740157483" right="0.39370078740157483" top="0.11811023622047245" bottom="0.11811023622047245" header="0.51181102362204722" footer="0.11811023622047245"/>
  <pageSetup paperSize="9" scale="66" orientation="landscape" r:id="rId1"/>
  <headerFooter alignWithMargins="0">
    <oddHeader xml:space="preserve">&amp;R&amp;"Times,Bold"&amp;12
</oddHeader>
  </headerFooter>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A1:M86"/>
  <sheetViews>
    <sheetView showGridLines="0" showZeros="0" view="pageBreakPreview" zoomScaleNormal="75" workbookViewId="0">
      <selection activeCell="L6" sqref="L6"/>
    </sheetView>
  </sheetViews>
  <sheetFormatPr defaultColWidth="8.42578125" defaultRowHeight="12.75"/>
  <cols>
    <col min="1" max="1" width="1.85546875" style="2" customWidth="1"/>
    <col min="2" max="2" width="1.5703125" style="2" customWidth="1"/>
    <col min="3" max="3" width="46.140625" style="2" customWidth="1"/>
    <col min="4" max="6" width="17.85546875" style="2" customWidth="1"/>
    <col min="7" max="7" width="17.140625" style="2" customWidth="1"/>
    <col min="8" max="8" width="18.85546875" style="2" customWidth="1"/>
    <col min="9" max="16384" width="8.42578125" style="2"/>
  </cols>
  <sheetData>
    <row r="1" spans="1:13" ht="18.75">
      <c r="A1" s="752" t="s">
        <v>371</v>
      </c>
      <c r="B1" s="752"/>
      <c r="C1" s="752"/>
      <c r="D1" s="752"/>
      <c r="E1" s="752"/>
      <c r="F1" s="752"/>
      <c r="G1" s="752"/>
      <c r="H1" s="752"/>
      <c r="I1" s="754"/>
      <c r="J1" s="755"/>
      <c r="K1" s="756"/>
      <c r="L1" s="756"/>
      <c r="M1" s="756"/>
    </row>
    <row r="2" spans="1:13" s="36" customFormat="1" ht="33" customHeight="1">
      <c r="A2" s="689" t="s">
        <v>230</v>
      </c>
      <c r="B2" s="691"/>
      <c r="C2" s="691"/>
      <c r="D2" s="691"/>
      <c r="E2" s="691"/>
      <c r="F2" s="691"/>
      <c r="G2" s="691"/>
      <c r="H2" s="73"/>
      <c r="I2" s="81"/>
      <c r="J2" s="81"/>
    </row>
    <row r="3" spans="1:13" s="78" customFormat="1">
      <c r="A3" s="72"/>
      <c r="B3" s="72"/>
      <c r="C3" s="72"/>
      <c r="D3" s="72"/>
      <c r="E3" s="73"/>
      <c r="F3" s="73"/>
      <c r="G3" s="73"/>
      <c r="H3" s="73"/>
      <c r="I3" s="77"/>
      <c r="J3" s="77"/>
    </row>
    <row r="4" spans="1:13" s="35" customFormat="1"/>
    <row r="5" spans="1:13" s="35" customFormat="1" ht="15.75">
      <c r="A5" s="714"/>
      <c r="B5" s="715"/>
      <c r="C5" s="715"/>
      <c r="D5" s="715"/>
      <c r="E5" s="715"/>
      <c r="F5" s="715"/>
      <c r="G5" s="715"/>
      <c r="H5" s="86"/>
      <c r="I5" s="697"/>
      <c r="J5" s="697"/>
    </row>
    <row r="6" spans="1:13" s="15" customFormat="1"/>
    <row r="7" spans="1:13" ht="12.75" customHeight="1">
      <c r="A7" s="19" t="s">
        <v>301</v>
      </c>
      <c r="B7" s="35"/>
      <c r="C7" s="35"/>
      <c r="D7" s="432" t="str">
        <f>'RFS Inc'!C7</f>
        <v>30 June 2019</v>
      </c>
      <c r="F7" s="51"/>
    </row>
    <row r="9" spans="1:13" ht="38.25">
      <c r="A9" s="309"/>
      <c r="B9" s="306"/>
      <c r="C9" s="310"/>
      <c r="D9" s="176" t="s">
        <v>94</v>
      </c>
      <c r="E9" s="116" t="s">
        <v>16</v>
      </c>
      <c r="F9" s="177" t="s">
        <v>17</v>
      </c>
      <c r="G9" s="177" t="s">
        <v>25</v>
      </c>
      <c r="H9" s="180" t="s">
        <v>58</v>
      </c>
    </row>
    <row r="10" spans="1:13">
      <c r="A10" s="79"/>
      <c r="B10" s="35"/>
      <c r="C10" s="35"/>
      <c r="D10" s="121" t="s">
        <v>119</v>
      </c>
      <c r="E10" s="407" t="s">
        <v>119</v>
      </c>
      <c r="F10" s="407" t="s">
        <v>119</v>
      </c>
      <c r="G10" s="121" t="s">
        <v>119</v>
      </c>
      <c r="H10" s="246" t="s">
        <v>119</v>
      </c>
    </row>
    <row r="11" spans="1:13" ht="7.5" customHeight="1">
      <c r="A11" s="79"/>
      <c r="B11" s="35"/>
      <c r="C11" s="35"/>
      <c r="D11" s="84"/>
      <c r="E11" s="408"/>
      <c r="F11" s="408"/>
      <c r="G11" s="84"/>
      <c r="H11" s="84"/>
    </row>
    <row r="12" spans="1:13">
      <c r="A12" s="79"/>
      <c r="B12" s="35" t="s">
        <v>164</v>
      </c>
      <c r="C12" s="35"/>
      <c r="D12" s="457"/>
      <c r="E12" s="496"/>
      <c r="F12" s="496"/>
      <c r="G12" s="457">
        <f>114039+798+3991</f>
        <v>118828</v>
      </c>
      <c r="H12" s="457">
        <f>SUM(D12:G12)</f>
        <v>118828</v>
      </c>
      <c r="I12" s="54"/>
    </row>
    <row r="13" spans="1:13">
      <c r="A13" s="79"/>
      <c r="B13" s="35"/>
      <c r="C13" s="35"/>
      <c r="D13" s="457"/>
      <c r="E13" s="496"/>
      <c r="F13" s="496"/>
      <c r="G13" s="457"/>
      <c r="H13" s="457"/>
      <c r="I13" s="54"/>
    </row>
    <row r="14" spans="1:13">
      <c r="A14" s="79"/>
      <c r="B14" s="35" t="s">
        <v>165</v>
      </c>
      <c r="C14" s="35"/>
      <c r="D14" s="497"/>
      <c r="E14" s="498"/>
      <c r="F14" s="498"/>
      <c r="G14" s="497">
        <f>-167325-175-453-77-798</f>
        <v>-168828</v>
      </c>
      <c r="H14" s="497">
        <f>SUM(D14:G14)</f>
        <v>-168828</v>
      </c>
      <c r="I14" s="54"/>
    </row>
    <row r="15" spans="1:13">
      <c r="A15" s="79"/>
      <c r="B15" s="35"/>
      <c r="C15" s="35"/>
      <c r="D15" s="457"/>
      <c r="E15" s="496"/>
      <c r="F15" s="496"/>
      <c r="G15" s="457"/>
      <c r="H15" s="457"/>
      <c r="I15" s="54"/>
    </row>
    <row r="16" spans="1:13">
      <c r="A16" s="79"/>
      <c r="B16" s="35" t="s">
        <v>166</v>
      </c>
      <c r="C16" s="35"/>
      <c r="D16" s="457"/>
      <c r="E16" s="496"/>
      <c r="F16" s="496"/>
      <c r="G16" s="497">
        <f>14-397-72-106+90-211</f>
        <v>-682</v>
      </c>
      <c r="H16" s="497">
        <f>SUM(D16:G16)</f>
        <v>-682</v>
      </c>
      <c r="I16" s="54"/>
      <c r="J16" s="54"/>
    </row>
    <row r="17" spans="1:10">
      <c r="A17" s="79"/>
      <c r="B17" s="35"/>
      <c r="C17" s="35"/>
      <c r="D17" s="488"/>
      <c r="E17" s="499"/>
      <c r="F17" s="499"/>
      <c r="G17" s="488"/>
      <c r="H17" s="488"/>
    </row>
    <row r="18" spans="1:10">
      <c r="A18" s="79"/>
      <c r="B18" s="179" t="s">
        <v>167</v>
      </c>
      <c r="C18" s="35"/>
      <c r="D18" s="500">
        <f t="shared" ref="D18:F18" si="0">SUM(D12:D17)</f>
        <v>0</v>
      </c>
      <c r="E18" s="501">
        <f t="shared" si="0"/>
        <v>0</v>
      </c>
      <c r="F18" s="501">
        <f t="shared" si="0"/>
        <v>0</v>
      </c>
      <c r="G18" s="502">
        <f>SUM(G12:G17)</f>
        <v>-50682</v>
      </c>
      <c r="H18" s="502">
        <f>SUM(H12:H17)</f>
        <v>-50682</v>
      </c>
      <c r="I18" s="59"/>
    </row>
    <row r="19" spans="1:10">
      <c r="A19" s="79"/>
      <c r="B19" s="35"/>
      <c r="C19" s="35"/>
      <c r="D19" s="457"/>
      <c r="E19" s="496"/>
      <c r="F19" s="496"/>
      <c r="G19" s="457"/>
      <c r="H19" s="457"/>
      <c r="J19" s="59"/>
    </row>
    <row r="20" spans="1:10">
      <c r="A20" s="79"/>
      <c r="B20" s="35" t="s">
        <v>168</v>
      </c>
      <c r="C20" s="35"/>
      <c r="D20" s="457"/>
      <c r="E20" s="496"/>
      <c r="F20" s="496"/>
      <c r="G20" s="457">
        <v>208880</v>
      </c>
      <c r="H20" s="457">
        <f>SUM(D20:G20)</f>
        <v>208880</v>
      </c>
      <c r="I20" s="54"/>
    </row>
    <row r="21" spans="1:10">
      <c r="A21" s="79"/>
      <c r="B21" s="35"/>
      <c r="C21" s="35"/>
      <c r="D21" s="457"/>
      <c r="E21" s="496"/>
      <c r="F21" s="496"/>
      <c r="G21" s="457"/>
      <c r="H21" s="457"/>
    </row>
    <row r="22" spans="1:10" ht="13.5" thickBot="1">
      <c r="A22" s="79"/>
      <c r="B22" s="35" t="s">
        <v>169</v>
      </c>
      <c r="C22" s="35"/>
      <c r="D22" s="503"/>
      <c r="E22" s="504"/>
      <c r="F22" s="504"/>
      <c r="G22" s="503">
        <f>SUM(G18:G21)</f>
        <v>158198</v>
      </c>
      <c r="H22" s="503">
        <f>SUM(H18:H21)</f>
        <v>158198</v>
      </c>
      <c r="I22" s="54"/>
    </row>
    <row r="23" spans="1:10" ht="13.5" thickTop="1">
      <c r="A23" s="79"/>
      <c r="B23" s="35"/>
      <c r="C23" s="35"/>
      <c r="D23" s="457"/>
      <c r="E23" s="496"/>
      <c r="F23" s="496"/>
      <c r="G23" s="457"/>
      <c r="H23" s="457"/>
    </row>
    <row r="24" spans="1:10">
      <c r="A24" s="79"/>
      <c r="B24" s="35"/>
      <c r="C24" s="35"/>
      <c r="D24" s="457"/>
      <c r="E24" s="496"/>
      <c r="F24" s="496"/>
      <c r="G24" s="457"/>
      <c r="H24" s="457"/>
    </row>
    <row r="25" spans="1:10">
      <c r="A25" s="79" t="s">
        <v>170</v>
      </c>
      <c r="B25" s="35"/>
      <c r="C25" s="35"/>
      <c r="D25" s="457"/>
      <c r="E25" s="496"/>
      <c r="F25" s="496"/>
      <c r="G25" s="457"/>
      <c r="H25" s="457"/>
    </row>
    <row r="26" spans="1:10" ht="6" customHeight="1">
      <c r="A26" s="203"/>
      <c r="B26" s="35"/>
      <c r="C26" s="35"/>
      <c r="D26" s="457"/>
      <c r="E26" s="496"/>
      <c r="F26" s="496"/>
      <c r="G26" s="457"/>
      <c r="H26" s="457"/>
    </row>
    <row r="27" spans="1:10">
      <c r="A27" s="203"/>
      <c r="B27" s="35" t="s">
        <v>22</v>
      </c>
      <c r="C27" s="35"/>
      <c r="D27" s="457"/>
      <c r="E27" s="496"/>
      <c r="F27" s="496"/>
      <c r="G27" s="457">
        <v>155805</v>
      </c>
      <c r="H27" s="457">
        <f t="shared" ref="H27:H28" si="1">SUM(D27:G27)</f>
        <v>155805</v>
      </c>
      <c r="I27" s="54"/>
    </row>
    <row r="28" spans="1:10">
      <c r="A28" s="203"/>
      <c r="B28" s="35" t="s">
        <v>23</v>
      </c>
      <c r="C28" s="35"/>
      <c r="D28" s="457"/>
      <c r="E28" s="496"/>
      <c r="F28" s="496"/>
      <c r="G28" s="457">
        <v>2393</v>
      </c>
      <c r="H28" s="457">
        <f t="shared" si="1"/>
        <v>2393</v>
      </c>
      <c r="I28" s="54"/>
    </row>
    <row r="29" spans="1:10">
      <c r="A29" s="79"/>
      <c r="B29" s="35"/>
      <c r="C29" s="35"/>
      <c r="D29" s="457"/>
      <c r="E29" s="496"/>
      <c r="F29" s="496"/>
      <c r="G29" s="457"/>
      <c r="H29" s="457"/>
    </row>
    <row r="30" spans="1:10" ht="13.5" thickBot="1">
      <c r="A30" s="79"/>
      <c r="B30" s="35"/>
      <c r="C30" s="158" t="s">
        <v>24</v>
      </c>
      <c r="D30" s="503"/>
      <c r="E30" s="504"/>
      <c r="F30" s="504"/>
      <c r="G30" s="503">
        <f>SUM(G27:G29)</f>
        <v>158198</v>
      </c>
      <c r="H30" s="503">
        <f>SUM(H27:H29)</f>
        <v>158198</v>
      </c>
      <c r="I30" s="59"/>
    </row>
    <row r="31" spans="1:10" ht="13.5" thickTop="1">
      <c r="A31" s="95"/>
      <c r="B31" s="91"/>
      <c r="C31" s="92"/>
      <c r="D31" s="292"/>
      <c r="E31" s="409"/>
      <c r="F31" s="409"/>
      <c r="G31" s="292"/>
      <c r="H31" s="293"/>
    </row>
    <row r="32" spans="1:10">
      <c r="A32" s="35"/>
      <c r="B32" s="152"/>
      <c r="D32" s="54"/>
      <c r="E32" s="54"/>
      <c r="F32" s="54"/>
    </row>
    <row r="33" spans="1:6">
      <c r="A33" s="35"/>
    </row>
    <row r="34" spans="1:6">
      <c r="A34" s="60"/>
    </row>
    <row r="35" spans="1:6">
      <c r="A35" s="60"/>
    </row>
    <row r="36" spans="1:6">
      <c r="A36" s="35"/>
    </row>
    <row r="37" spans="1:6">
      <c r="A37" s="35"/>
    </row>
    <row r="39" spans="1:6">
      <c r="A39" s="308"/>
    </row>
    <row r="40" spans="1:6">
      <c r="A40" s="719"/>
      <c r="B40" s="720"/>
      <c r="C40" s="720"/>
      <c r="D40" s="720"/>
      <c r="E40" s="720"/>
      <c r="F40" s="720"/>
    </row>
    <row r="42" spans="1:6">
      <c r="A42" s="12" t="s">
        <v>123</v>
      </c>
      <c r="B42" s="12"/>
    </row>
    <row r="43" spans="1:6">
      <c r="A43" s="179" t="s">
        <v>208</v>
      </c>
      <c r="E43" s="54"/>
    </row>
    <row r="44" spans="1:6">
      <c r="A44" s="35" t="s">
        <v>8</v>
      </c>
    </row>
    <row r="45" spans="1:6">
      <c r="A45" s="60" t="s">
        <v>196</v>
      </c>
    </row>
    <row r="46" spans="1:6">
      <c r="A46" s="60" t="s">
        <v>199</v>
      </c>
    </row>
    <row r="47" spans="1:6">
      <c r="A47" s="35" t="s">
        <v>124</v>
      </c>
    </row>
    <row r="48" spans="1:6">
      <c r="A48" s="35" t="s">
        <v>125</v>
      </c>
    </row>
    <row r="50" spans="1:6">
      <c r="A50" s="308" t="s">
        <v>209</v>
      </c>
    </row>
    <row r="51" spans="1:6">
      <c r="A51" s="719" t="s">
        <v>210</v>
      </c>
      <c r="B51" s="720"/>
      <c r="C51" s="720"/>
      <c r="D51" s="720"/>
      <c r="E51" s="720"/>
      <c r="F51" s="720"/>
    </row>
    <row r="86" spans="7:7">
      <c r="G86" s="583"/>
    </row>
  </sheetData>
  <mergeCells count="5">
    <mergeCell ref="A2:G2"/>
    <mergeCell ref="A5:G5"/>
    <mergeCell ref="I5:J5"/>
    <mergeCell ref="A40:F40"/>
    <mergeCell ref="A51:F51"/>
  </mergeCells>
  <phoneticPr fontId="9" type="noConversion"/>
  <printOptions horizontalCentered="1" gridLinesSet="0"/>
  <pageMargins left="0.39370078740157483" right="0.39370078740157483" top="0.11811023622047245" bottom="0.11811023622047245" header="0.51181102362204722" footer="0.11811023622047245"/>
  <pageSetup paperSize="9" orientation="landscape" r:id="rId1"/>
  <headerFooter alignWithMargins="0">
    <oddHeader xml:space="preserve">&amp;R&amp;"Times,Bold"&amp;12
</oddHeader>
  </headerFooter>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7410" r:id="rId5" name="Button 2">
              <controlPr defaultSize="0" print="0" autoFill="0" autoPict="0" macro="[0]!Macro16">
                <anchor moveWithCells="1" sizeWithCells="1">
                  <from>
                    <xdr:col>6</xdr:col>
                    <xdr:colOff>1076325</xdr:colOff>
                    <xdr:row>4</xdr:row>
                    <xdr:rowOff>180975</xdr:rowOff>
                  </from>
                  <to>
                    <xdr:col>7</xdr:col>
                    <xdr:colOff>1209675</xdr:colOff>
                    <xdr:row>6</xdr:row>
                    <xdr:rowOff>114300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pageSetUpPr fitToPage="1"/>
  </sheetPr>
  <dimension ref="A1:M86"/>
  <sheetViews>
    <sheetView showGridLines="0" view="pageBreakPreview" zoomScaleNormal="100" workbookViewId="0">
      <selection activeCell="I22" sqref="I22"/>
    </sheetView>
  </sheetViews>
  <sheetFormatPr defaultColWidth="8" defaultRowHeight="12.75"/>
  <cols>
    <col min="1" max="1" width="24.42578125" style="61" bestFit="1" customWidth="1"/>
    <col min="2" max="2" width="46.5703125" style="61" customWidth="1"/>
    <col min="3" max="5" width="17.85546875" style="61" customWidth="1"/>
    <col min="6" max="6" width="14.5703125" style="61" customWidth="1"/>
    <col min="7" max="7" width="11" style="61" customWidth="1"/>
    <col min="8" max="8" width="11.140625" style="61" customWidth="1"/>
    <col min="9" max="9" width="14" style="61" customWidth="1"/>
    <col min="10" max="10" width="14.140625" style="61" customWidth="1"/>
    <col min="11" max="11" width="15" style="61" customWidth="1"/>
    <col min="12" max="16384" width="8" style="61"/>
  </cols>
  <sheetData>
    <row r="1" spans="1:13" s="2" customFormat="1" ht="18.75">
      <c r="A1" s="752" t="s">
        <v>371</v>
      </c>
      <c r="B1" s="752"/>
      <c r="C1" s="752"/>
      <c r="D1" s="752"/>
      <c r="E1" s="752"/>
      <c r="F1" s="752"/>
      <c r="G1" s="752"/>
      <c r="H1" s="752"/>
      <c r="I1" s="754"/>
      <c r="J1" s="755"/>
      <c r="K1" s="756"/>
      <c r="L1" s="756"/>
      <c r="M1" s="756"/>
    </row>
    <row r="2" spans="1:13" s="36" customFormat="1" ht="16.5" customHeight="1">
      <c r="A2" s="689" t="s">
        <v>232</v>
      </c>
      <c r="B2" s="721"/>
      <c r="C2" s="721"/>
      <c r="D2" s="721"/>
      <c r="E2" s="721"/>
      <c r="F2" s="73"/>
      <c r="G2" s="73"/>
      <c r="H2" s="73"/>
      <c r="I2" s="73"/>
      <c r="J2" s="81"/>
    </row>
    <row r="3" spans="1:13" s="78" customFormat="1">
      <c r="A3" s="90"/>
      <c r="B3" s="90"/>
      <c r="C3" s="90"/>
      <c r="D3" s="90"/>
      <c r="E3" s="90"/>
      <c r="F3" s="73"/>
      <c r="G3" s="73"/>
      <c r="H3" s="73"/>
      <c r="I3" s="77"/>
      <c r="J3" s="77"/>
    </row>
    <row r="4" spans="1:13" s="35" customFormat="1"/>
    <row r="5" spans="1:13" s="35" customFormat="1" ht="15.75">
      <c r="A5" s="714"/>
      <c r="B5" s="725"/>
      <c r="C5" s="725"/>
      <c r="D5" s="725"/>
      <c r="E5" s="725"/>
      <c r="F5" s="87"/>
      <c r="G5" s="87"/>
      <c r="H5" s="88"/>
      <c r="I5" s="88"/>
      <c r="J5" s="74"/>
    </row>
    <row r="6" spans="1:13" ht="15">
      <c r="A6" s="57"/>
      <c r="B6" s="57"/>
      <c r="C6" s="57"/>
      <c r="D6" s="57"/>
      <c r="E6" s="57"/>
      <c r="F6" s="57"/>
      <c r="G6" s="57"/>
      <c r="H6" s="57"/>
      <c r="I6" s="57"/>
      <c r="J6" s="57"/>
    </row>
    <row r="7" spans="1:13" ht="15">
      <c r="A7" s="19" t="s">
        <v>301</v>
      </c>
      <c r="B7" s="24" t="str">
        <f>'RFS Inc'!C7</f>
        <v>30 June 2019</v>
      </c>
      <c r="C7" s="109"/>
      <c r="D7" s="35"/>
      <c r="E7" s="35"/>
      <c r="F7" s="8"/>
      <c r="G7" s="47"/>
      <c r="H7" s="13"/>
      <c r="I7" s="13"/>
      <c r="J7" s="58"/>
    </row>
    <row r="8" spans="1:13" ht="14.25">
      <c r="A8" s="91"/>
      <c r="B8" s="91"/>
      <c r="C8" s="91"/>
      <c r="D8" s="91"/>
      <c r="E8" s="91"/>
      <c r="F8" s="8"/>
      <c r="G8" s="8"/>
      <c r="H8" s="13"/>
      <c r="I8" s="13"/>
      <c r="J8" s="47"/>
    </row>
    <row r="9" spans="1:13" ht="25.5">
      <c r="A9" s="335" t="s">
        <v>178</v>
      </c>
      <c r="B9" s="176" t="s">
        <v>176</v>
      </c>
      <c r="C9" s="176" t="s">
        <v>5</v>
      </c>
      <c r="D9" s="176" t="s">
        <v>179</v>
      </c>
      <c r="E9" s="116" t="s">
        <v>177</v>
      </c>
      <c r="F9" s="13"/>
      <c r="G9" s="47"/>
    </row>
    <row r="10" spans="1:13" ht="16.5" customHeight="1">
      <c r="A10" s="315"/>
      <c r="B10" s="316"/>
      <c r="C10" s="316"/>
      <c r="D10" s="316"/>
      <c r="E10" s="246" t="s">
        <v>119</v>
      </c>
      <c r="F10" s="13"/>
      <c r="G10" s="13"/>
    </row>
    <row r="11" spans="1:13" ht="6" customHeight="1">
      <c r="A11" s="79"/>
      <c r="B11" s="287"/>
      <c r="C11" s="287"/>
      <c r="D11" s="287"/>
      <c r="E11" s="126"/>
      <c r="F11" s="13"/>
      <c r="G11" s="13"/>
    </row>
    <row r="12" spans="1:13" ht="14.25">
      <c r="A12" s="203"/>
      <c r="B12" s="84" t="s">
        <v>163</v>
      </c>
      <c r="C12" s="84"/>
      <c r="D12" s="84"/>
      <c r="E12" s="84"/>
      <c r="F12" s="13"/>
      <c r="G12" s="13"/>
    </row>
    <row r="13" spans="1:13" ht="14.25">
      <c r="A13" s="203"/>
      <c r="B13" s="506" t="s">
        <v>319</v>
      </c>
      <c r="C13" s="84" t="s">
        <v>321</v>
      </c>
      <c r="D13" s="84" t="s">
        <v>322</v>
      </c>
      <c r="E13" s="84">
        <v>679964</v>
      </c>
      <c r="F13" s="13"/>
      <c r="G13" s="13"/>
    </row>
    <row r="14" spans="1:13" ht="14.25">
      <c r="A14" s="203"/>
      <c r="B14" s="506" t="s">
        <v>320</v>
      </c>
      <c r="C14" s="84" t="s">
        <v>321</v>
      </c>
      <c r="D14" s="84" t="s">
        <v>323</v>
      </c>
      <c r="E14" s="84">
        <v>6821</v>
      </c>
      <c r="F14" s="13"/>
      <c r="G14" s="13"/>
    </row>
    <row r="15" spans="1:13" ht="14.25">
      <c r="A15" s="203"/>
      <c r="B15" s="84"/>
      <c r="C15" s="84"/>
      <c r="D15" s="84"/>
      <c r="E15" s="84"/>
      <c r="F15" s="13"/>
      <c r="G15" s="13"/>
    </row>
    <row r="16" spans="1:13" ht="14.25">
      <c r="A16" s="203"/>
      <c r="B16" s="84"/>
      <c r="C16" s="84"/>
      <c r="D16" s="84"/>
      <c r="E16" s="84"/>
      <c r="F16" s="13"/>
      <c r="G16" s="13"/>
    </row>
    <row r="17" spans="1:10" ht="14.25">
      <c r="A17" s="203"/>
      <c r="B17" s="84"/>
      <c r="C17" s="84"/>
      <c r="D17" s="84"/>
      <c r="E17" s="84"/>
      <c r="F17" s="13"/>
      <c r="G17" s="13"/>
    </row>
    <row r="18" spans="1:10" ht="14.25">
      <c r="A18" s="203"/>
      <c r="B18" s="84" t="s">
        <v>180</v>
      </c>
      <c r="C18" s="84"/>
      <c r="D18" s="84"/>
      <c r="E18" s="84"/>
      <c r="F18" s="13"/>
      <c r="G18" s="13"/>
    </row>
    <row r="19" spans="1:10" ht="14.25">
      <c r="A19" s="203"/>
      <c r="B19" s="521" t="s">
        <v>358</v>
      </c>
      <c r="C19" s="84" t="s">
        <v>321</v>
      </c>
      <c r="D19" s="84" t="s">
        <v>322</v>
      </c>
      <c r="E19" s="84">
        <v>88442</v>
      </c>
      <c r="F19" s="13"/>
      <c r="G19" s="13"/>
    </row>
    <row r="20" spans="1:10" ht="14.25">
      <c r="A20" s="203"/>
      <c r="B20" s="408" t="s">
        <v>357</v>
      </c>
      <c r="C20" s="84" t="s">
        <v>321</v>
      </c>
      <c r="D20" s="84" t="s">
        <v>323</v>
      </c>
      <c r="E20" s="84">
        <v>224745</v>
      </c>
      <c r="F20" s="13"/>
      <c r="G20" s="13"/>
    </row>
    <row r="21" spans="1:10" ht="14.25">
      <c r="A21" s="203"/>
      <c r="B21" s="84"/>
      <c r="C21" s="84"/>
      <c r="D21" s="84"/>
      <c r="E21" s="84"/>
      <c r="F21" s="13"/>
      <c r="G21" s="13"/>
    </row>
    <row r="22" spans="1:10" ht="14.25">
      <c r="A22" s="203"/>
      <c r="B22" s="84"/>
      <c r="C22" s="84"/>
      <c r="D22" s="84"/>
      <c r="E22" s="84"/>
      <c r="F22" s="13"/>
      <c r="G22" s="13"/>
    </row>
    <row r="23" spans="1:10" ht="14.25">
      <c r="A23" s="203"/>
      <c r="B23" s="307"/>
      <c r="C23" s="307"/>
      <c r="D23" s="307"/>
      <c r="E23" s="307"/>
      <c r="F23" s="13"/>
      <c r="G23" s="13"/>
    </row>
    <row r="24" spans="1:10" ht="14.25">
      <c r="A24" s="203"/>
      <c r="B24" s="84" t="s">
        <v>181</v>
      </c>
      <c r="C24" s="84"/>
      <c r="D24" s="84"/>
      <c r="E24" s="84"/>
      <c r="F24" s="13"/>
      <c r="G24" s="13"/>
    </row>
    <row r="25" spans="1:10" ht="14.25">
      <c r="A25" s="203"/>
      <c r="B25" s="317"/>
      <c r="C25" s="84"/>
      <c r="D25" s="84"/>
      <c r="E25" s="84"/>
      <c r="F25" s="13"/>
      <c r="G25" s="13"/>
    </row>
    <row r="26" spans="1:10" ht="14.25">
      <c r="A26" s="203"/>
      <c r="B26" s="317"/>
      <c r="C26" s="84"/>
      <c r="D26" s="84"/>
      <c r="E26" s="84"/>
      <c r="F26" s="13"/>
      <c r="G26" s="13"/>
    </row>
    <row r="27" spans="1:10" ht="14.25">
      <c r="A27" s="203"/>
      <c r="B27" s="317"/>
      <c r="C27" s="84"/>
      <c r="D27" s="84"/>
      <c r="E27" s="84"/>
      <c r="F27" s="13"/>
      <c r="G27" s="13"/>
    </row>
    <row r="28" spans="1:10" ht="14.25">
      <c r="A28" s="203"/>
      <c r="B28" s="317"/>
      <c r="C28" s="84"/>
      <c r="D28" s="84"/>
      <c r="E28" s="84"/>
      <c r="F28" s="13"/>
      <c r="G28" s="13"/>
    </row>
    <row r="29" spans="1:10" ht="14.25">
      <c r="A29" s="311"/>
      <c r="B29" s="181"/>
      <c r="C29" s="181"/>
      <c r="D29" s="181"/>
      <c r="E29" s="181"/>
      <c r="F29" s="13"/>
      <c r="G29" s="13"/>
    </row>
    <row r="30" spans="1:10" ht="14.25">
      <c r="A30" s="311"/>
      <c r="B30" s="292"/>
      <c r="C30" s="292"/>
      <c r="D30" s="318"/>
      <c r="E30" s="319"/>
      <c r="F30" s="13"/>
      <c r="G30" s="13"/>
    </row>
    <row r="31" spans="1:10" ht="27" customHeight="1">
      <c r="A31" s="336" t="s">
        <v>182</v>
      </c>
      <c r="B31" s="337"/>
      <c r="C31" s="337"/>
      <c r="D31" s="337"/>
      <c r="E31" s="338"/>
      <c r="F31" s="55"/>
      <c r="G31" s="55"/>
      <c r="H31" s="13"/>
      <c r="I31" s="13"/>
      <c r="J31" s="13"/>
    </row>
    <row r="32" spans="1:10" ht="14.25">
      <c r="A32" s="315"/>
      <c r="B32" s="320"/>
      <c r="C32" s="321"/>
      <c r="D32" s="321"/>
      <c r="E32" s="322" t="s">
        <v>119</v>
      </c>
      <c r="F32" s="55"/>
      <c r="G32" s="55"/>
      <c r="H32" s="13"/>
      <c r="I32" s="13"/>
      <c r="J32" s="13"/>
    </row>
    <row r="33" spans="1:10" ht="6" customHeight="1">
      <c r="A33" s="128"/>
      <c r="B33" s="289"/>
      <c r="C33" s="53"/>
      <c r="D33" s="53"/>
      <c r="E33" s="84"/>
      <c r="F33" s="55"/>
      <c r="G33" s="55"/>
      <c r="H33" s="13"/>
      <c r="I33" s="13"/>
      <c r="J33" s="13"/>
    </row>
    <row r="34" spans="1:10" ht="14.25">
      <c r="A34" s="128"/>
      <c r="B34" s="289" t="s">
        <v>183</v>
      </c>
      <c r="C34" s="53"/>
      <c r="D34" s="53"/>
      <c r="E34" s="84"/>
      <c r="F34" s="55"/>
      <c r="G34" s="55"/>
      <c r="H34" s="13"/>
      <c r="I34" s="13"/>
      <c r="J34" s="13"/>
    </row>
    <row r="35" spans="1:10" ht="14.25">
      <c r="A35" s="128"/>
      <c r="B35" s="289" t="s">
        <v>324</v>
      </c>
      <c r="C35" s="53"/>
      <c r="D35" s="53"/>
      <c r="E35" s="84">
        <v>46905</v>
      </c>
      <c r="F35" s="55"/>
      <c r="G35" s="55"/>
      <c r="H35" s="13"/>
      <c r="I35" s="13"/>
      <c r="J35" s="13"/>
    </row>
    <row r="36" spans="1:10" ht="14.25">
      <c r="A36" s="128"/>
      <c r="B36" s="289" t="s">
        <v>325</v>
      </c>
      <c r="C36" s="53"/>
      <c r="D36" s="53"/>
      <c r="E36" s="84">
        <v>298098</v>
      </c>
      <c r="F36" s="55"/>
      <c r="G36" s="55"/>
      <c r="H36" s="13"/>
      <c r="I36" s="13"/>
      <c r="J36" s="13"/>
    </row>
    <row r="37" spans="1:10" ht="14.25">
      <c r="A37" s="128"/>
      <c r="B37" s="289" t="s">
        <v>326</v>
      </c>
      <c r="C37" s="53"/>
      <c r="D37" s="53"/>
      <c r="E37" s="84">
        <v>1340</v>
      </c>
      <c r="F37" s="55"/>
      <c r="G37" s="55"/>
      <c r="H37" s="13"/>
      <c r="I37" s="13"/>
      <c r="J37" s="13"/>
    </row>
    <row r="38" spans="1:10" ht="14.25">
      <c r="A38" s="128"/>
      <c r="B38" s="289" t="s">
        <v>184</v>
      </c>
      <c r="C38" s="53"/>
      <c r="D38" s="53"/>
      <c r="E38" s="84"/>
      <c r="F38" s="55"/>
      <c r="G38" s="55"/>
      <c r="H38" s="13"/>
      <c r="I38" s="13"/>
      <c r="J38" s="13"/>
    </row>
    <row r="39" spans="1:10" ht="14.25">
      <c r="A39" s="128"/>
      <c r="B39" s="289"/>
      <c r="C39" s="53"/>
      <c r="D39" s="53"/>
      <c r="E39" s="84"/>
      <c r="F39" s="55"/>
      <c r="G39" s="55"/>
      <c r="H39" s="13"/>
      <c r="I39" s="13"/>
      <c r="J39" s="13"/>
    </row>
    <row r="40" spans="1:10" ht="14.25">
      <c r="A40" s="128"/>
      <c r="B40" s="289"/>
      <c r="C40" s="53"/>
      <c r="D40" s="53"/>
      <c r="E40" s="84"/>
      <c r="F40" s="55"/>
      <c r="G40" s="55"/>
      <c r="H40" s="13"/>
    </row>
    <row r="41" spans="1:10" ht="14.25">
      <c r="A41" s="128"/>
      <c r="B41" s="289"/>
      <c r="C41" s="53"/>
      <c r="D41" s="53"/>
      <c r="E41" s="84"/>
      <c r="F41" s="55"/>
      <c r="G41" s="55"/>
      <c r="H41" s="13"/>
    </row>
    <row r="42" spans="1:10" ht="14.25">
      <c r="A42" s="128"/>
      <c r="B42" s="289"/>
      <c r="C42" s="53"/>
      <c r="D42" s="53"/>
      <c r="E42" s="84"/>
      <c r="F42" s="55"/>
      <c r="G42" s="55"/>
      <c r="H42" s="13"/>
    </row>
    <row r="43" spans="1:10" ht="15" thickBot="1">
      <c r="A43" s="142"/>
      <c r="B43" s="324" t="s">
        <v>185</v>
      </c>
      <c r="C43" s="292"/>
      <c r="D43" s="292"/>
      <c r="E43" s="97">
        <f>SUM(E35:E42)</f>
        <v>346343</v>
      </c>
      <c r="F43" s="55"/>
      <c r="G43" s="55"/>
      <c r="H43" s="2"/>
    </row>
    <row r="44" spans="1:10" ht="15" thickTop="1">
      <c r="A44" s="315"/>
      <c r="B44" s="320"/>
      <c r="C44" s="321"/>
      <c r="D44" s="321"/>
      <c r="E44" s="325"/>
      <c r="F44" s="55"/>
      <c r="G44" s="55"/>
      <c r="H44" s="2"/>
    </row>
    <row r="45" spans="1:10" ht="14.25">
      <c r="A45" s="128"/>
      <c r="B45" s="289" t="s">
        <v>171</v>
      </c>
      <c r="C45" s="53"/>
      <c r="D45" s="53"/>
      <c r="E45" s="182"/>
      <c r="F45" s="55"/>
      <c r="G45" s="55"/>
      <c r="H45" s="2"/>
    </row>
    <row r="46" spans="1:10" ht="14.25">
      <c r="A46" s="128"/>
      <c r="B46" s="289" t="s">
        <v>327</v>
      </c>
      <c r="C46" s="53"/>
      <c r="D46" s="53"/>
      <c r="E46" s="182">
        <v>819</v>
      </c>
      <c r="F46" s="55"/>
      <c r="G46" s="55"/>
      <c r="H46" s="2"/>
    </row>
    <row r="47" spans="1:10" ht="14.25">
      <c r="A47" s="128"/>
      <c r="B47" s="289"/>
      <c r="C47" s="53"/>
      <c r="D47" s="53"/>
      <c r="E47" s="182"/>
      <c r="F47" s="55"/>
      <c r="G47" s="55"/>
      <c r="H47" s="2"/>
    </row>
    <row r="48" spans="1:10" ht="14.25">
      <c r="A48" s="128"/>
      <c r="B48" s="289"/>
      <c r="C48" s="53"/>
      <c r="D48" s="53"/>
      <c r="E48" s="182"/>
      <c r="F48" s="55"/>
      <c r="G48" s="55"/>
      <c r="H48" s="2"/>
    </row>
    <row r="49" spans="1:8" ht="14.25">
      <c r="A49" s="128"/>
      <c r="B49" s="289" t="s">
        <v>172</v>
      </c>
      <c r="C49" s="53"/>
      <c r="D49" s="53"/>
      <c r="E49" s="182"/>
      <c r="F49" s="55"/>
      <c r="G49" s="55"/>
      <c r="H49" s="2"/>
    </row>
    <row r="50" spans="1:8" ht="14.25">
      <c r="A50" s="128"/>
      <c r="B50" s="289" t="s">
        <v>328</v>
      </c>
      <c r="C50" s="53"/>
      <c r="D50" s="53"/>
      <c r="E50" s="182">
        <v>5265221</v>
      </c>
      <c r="F50" s="55"/>
      <c r="G50" s="55"/>
      <c r="H50" s="2"/>
    </row>
    <row r="51" spans="1:8" ht="14.25">
      <c r="A51" s="128"/>
      <c r="B51" s="289"/>
      <c r="C51" s="53"/>
      <c r="D51" s="53"/>
      <c r="E51" s="182"/>
      <c r="F51" s="55"/>
      <c r="G51" s="55"/>
      <c r="H51" s="2"/>
    </row>
    <row r="52" spans="1:8" ht="14.25">
      <c r="A52" s="128"/>
      <c r="B52" s="289"/>
      <c r="C52" s="53"/>
      <c r="D52" s="53"/>
      <c r="E52" s="182"/>
      <c r="F52" s="55"/>
      <c r="G52" s="55"/>
      <c r="H52" s="2"/>
    </row>
    <row r="53" spans="1:8" ht="14.25">
      <c r="A53" s="128"/>
      <c r="B53" s="289"/>
      <c r="C53" s="53"/>
      <c r="D53" s="53"/>
      <c r="E53" s="182"/>
      <c r="F53" s="55"/>
      <c r="G53" s="55"/>
    </row>
    <row r="54" spans="1:8" ht="15" thickBot="1">
      <c r="A54" s="142"/>
      <c r="B54" s="324" t="s">
        <v>186</v>
      </c>
      <c r="C54" s="292"/>
      <c r="D54" s="292"/>
      <c r="E54" s="97">
        <f>SUM(E46:E53)</f>
        <v>5266040</v>
      </c>
      <c r="F54" s="55"/>
      <c r="G54" s="55"/>
    </row>
    <row r="55" spans="1:8" ht="15" thickTop="1">
      <c r="A55" s="95"/>
      <c r="B55" s="326"/>
      <c r="C55" s="292"/>
      <c r="D55" s="292"/>
      <c r="E55" s="327"/>
      <c r="F55" s="55"/>
      <c r="G55" s="55"/>
    </row>
    <row r="56" spans="1:8" ht="29.25" customHeight="1">
      <c r="A56" s="339" t="s">
        <v>193</v>
      </c>
      <c r="B56" s="340"/>
      <c r="C56" s="340"/>
      <c r="D56" s="337"/>
      <c r="E56" s="341"/>
      <c r="F56" s="8"/>
      <c r="G56" s="8"/>
    </row>
    <row r="57" spans="1:8" ht="35.25" customHeight="1">
      <c r="A57" s="722" t="s">
        <v>194</v>
      </c>
      <c r="B57" s="723"/>
      <c r="C57" s="723"/>
      <c r="D57" s="723"/>
      <c r="E57" s="724"/>
      <c r="F57" s="8"/>
      <c r="G57" s="8"/>
    </row>
    <row r="58" spans="1:8" ht="25.5">
      <c r="A58" s="342"/>
      <c r="B58" s="343"/>
      <c r="C58" s="344" t="s">
        <v>192</v>
      </c>
      <c r="D58" s="344" t="s">
        <v>6</v>
      </c>
      <c r="E58" s="344" t="s">
        <v>58</v>
      </c>
      <c r="F58" s="8"/>
      <c r="G58" s="8"/>
    </row>
    <row r="59" spans="1:8" ht="15" customHeight="1">
      <c r="A59" s="315"/>
      <c r="B59" s="329"/>
      <c r="C59" s="246" t="s">
        <v>119</v>
      </c>
      <c r="D59" s="246" t="s">
        <v>119</v>
      </c>
      <c r="E59" s="246" t="s">
        <v>119</v>
      </c>
      <c r="F59" s="8"/>
      <c r="G59" s="8"/>
    </row>
    <row r="60" spans="1:8" ht="6" customHeight="1">
      <c r="A60" s="128"/>
      <c r="B60" s="314"/>
      <c r="C60" s="84"/>
      <c r="D60" s="84"/>
      <c r="E60" s="147"/>
      <c r="F60" s="8"/>
      <c r="G60" s="8"/>
    </row>
    <row r="61" spans="1:8" ht="14.25">
      <c r="A61" s="128"/>
      <c r="B61" s="289" t="s">
        <v>187</v>
      </c>
      <c r="C61" s="84"/>
      <c r="D61" s="84"/>
      <c r="E61" s="147"/>
      <c r="F61" s="8"/>
      <c r="G61" s="8"/>
    </row>
    <row r="62" spans="1:8" ht="14.25">
      <c r="A62" s="128"/>
      <c r="B62" s="289" t="s">
        <v>188</v>
      </c>
      <c r="C62" s="84"/>
      <c r="D62" s="84"/>
      <c r="E62" s="147"/>
      <c r="F62" s="8"/>
      <c r="G62" s="8"/>
    </row>
    <row r="63" spans="1:8" ht="14.25">
      <c r="A63" s="128"/>
      <c r="B63" s="289" t="s">
        <v>190</v>
      </c>
      <c r="C63" s="84"/>
      <c r="D63" s="84"/>
      <c r="E63" s="147"/>
      <c r="F63" s="8"/>
      <c r="G63" s="8"/>
    </row>
    <row r="64" spans="1:8">
      <c r="A64" s="128"/>
      <c r="B64" s="289" t="s">
        <v>189</v>
      </c>
      <c r="C64" s="84"/>
      <c r="D64" s="84"/>
      <c r="E64" s="147"/>
    </row>
    <row r="65" spans="1:5">
      <c r="A65" s="128"/>
      <c r="B65" s="323"/>
      <c r="C65" s="84"/>
      <c r="D65" s="84"/>
      <c r="E65" s="147"/>
    </row>
    <row r="66" spans="1:5">
      <c r="A66" s="128"/>
      <c r="B66" s="289" t="s">
        <v>191</v>
      </c>
      <c r="C66" s="328"/>
      <c r="D66" s="328"/>
      <c r="E66" s="330"/>
    </row>
    <row r="67" spans="1:5">
      <c r="A67" s="142"/>
      <c r="B67" s="331"/>
      <c r="C67" s="332"/>
      <c r="D67" s="333"/>
      <c r="E67" s="334"/>
    </row>
    <row r="86" spans="7:7">
      <c r="G86" s="582"/>
    </row>
  </sheetData>
  <mergeCells count="3">
    <mergeCell ref="A2:E2"/>
    <mergeCell ref="A57:E57"/>
    <mergeCell ref="A5:E5"/>
  </mergeCells>
  <phoneticPr fontId="9" type="noConversion"/>
  <printOptions horizontalCentered="1"/>
  <pageMargins left="0.39370078740157483" right="0.39370078740157483" top="0.11811023622047245" bottom="0.11811023622047245" header="0.51181102362204722" footer="0.11811023622047245"/>
  <pageSetup paperSize="9" scale="57" orientation="landscape" r:id="rId1"/>
  <headerFooter alignWithMargins="0">
    <oddHeader xml:space="preserve">&amp;R&amp;"Times,Bold"&amp;12
</oddHeader>
  </headerFooter>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1506" r:id="rId5" name="Button 2">
              <controlPr defaultSize="0" print="0" autoFill="0" autoPict="0" macro="[0]!Macro16">
                <anchor moveWithCells="1" sizeWithCells="1">
                  <from>
                    <xdr:col>1</xdr:col>
                    <xdr:colOff>2371725</xdr:colOff>
                    <xdr:row>2</xdr:row>
                    <xdr:rowOff>123825</xdr:rowOff>
                  </from>
                  <to>
                    <xdr:col>1</xdr:col>
                    <xdr:colOff>3124200</xdr:colOff>
                    <xdr:row>3</xdr:row>
                    <xdr:rowOff>104775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pageSetUpPr fitToPage="1"/>
  </sheetPr>
  <dimension ref="A1:M86"/>
  <sheetViews>
    <sheetView showGridLines="0" view="pageBreakPreview" zoomScaleNormal="100" workbookViewId="0">
      <selection activeCell="J9" sqref="J9"/>
    </sheetView>
  </sheetViews>
  <sheetFormatPr defaultColWidth="8" defaultRowHeight="12.75"/>
  <cols>
    <col min="1" max="1" width="4.140625" style="61" customWidth="1"/>
    <col min="2" max="2" width="1.42578125" style="61" customWidth="1"/>
    <col min="3" max="3" width="27.5703125" style="61" customWidth="1"/>
    <col min="4" max="4" width="40.42578125" style="61" customWidth="1"/>
    <col min="5" max="6" width="17.85546875" style="61" customWidth="1"/>
    <col min="7" max="7" width="14.5703125" style="61" customWidth="1"/>
    <col min="8" max="8" width="11" style="61" customWidth="1"/>
    <col min="9" max="9" width="11.140625" style="61" customWidth="1"/>
    <col min="10" max="10" width="14" style="61" customWidth="1"/>
    <col min="11" max="11" width="14.140625" style="61" customWidth="1"/>
    <col min="12" max="12" width="15" style="61" customWidth="1"/>
    <col min="13" max="16384" width="8" style="61"/>
  </cols>
  <sheetData>
    <row r="1" spans="1:13" s="2" customFormat="1" ht="18.75">
      <c r="A1" s="752" t="s">
        <v>371</v>
      </c>
      <c r="B1" s="752"/>
      <c r="C1" s="752"/>
      <c r="D1" s="752"/>
      <c r="E1" s="752"/>
      <c r="F1" s="752"/>
      <c r="G1" s="752"/>
      <c r="H1" s="752"/>
      <c r="I1" s="754"/>
      <c r="J1" s="755"/>
      <c r="K1" s="756"/>
      <c r="L1" s="756"/>
      <c r="M1" s="756"/>
    </row>
    <row r="2" spans="1:13" s="36" customFormat="1" ht="40.5" customHeight="1">
      <c r="A2" s="689" t="s">
        <v>231</v>
      </c>
      <c r="B2" s="691"/>
      <c r="C2" s="691"/>
      <c r="D2" s="691"/>
      <c r="E2" s="691"/>
      <c r="F2" s="691"/>
      <c r="G2" s="73"/>
      <c r="H2" s="73"/>
      <c r="I2" s="73"/>
      <c r="J2" s="73"/>
      <c r="K2" s="81"/>
    </row>
    <row r="3" spans="1:13" s="78" customFormat="1">
      <c r="A3" s="72"/>
      <c r="B3" s="72"/>
      <c r="C3" s="72"/>
      <c r="D3" s="72"/>
      <c r="E3" s="72"/>
      <c r="F3" s="72"/>
      <c r="G3" s="73"/>
      <c r="H3" s="73"/>
      <c r="I3" s="73"/>
      <c r="J3" s="77"/>
      <c r="K3" s="77"/>
    </row>
    <row r="4" spans="1:13" s="35" customFormat="1"/>
    <row r="5" spans="1:13" s="35" customFormat="1" ht="15.75">
      <c r="A5" s="714"/>
      <c r="B5" s="715"/>
      <c r="C5" s="715"/>
      <c r="D5" s="715"/>
      <c r="E5" s="715"/>
      <c r="F5" s="715"/>
      <c r="G5" s="87"/>
      <c r="H5" s="87"/>
      <c r="I5" s="88"/>
      <c r="J5" s="88"/>
      <c r="K5" s="74"/>
    </row>
    <row r="6" spans="1:13" ht="12.75" customHeight="1">
      <c r="A6" s="57"/>
      <c r="B6" s="57"/>
      <c r="C6" s="57"/>
      <c r="D6" s="57"/>
      <c r="E6" s="57"/>
      <c r="F6" s="57"/>
      <c r="G6" s="57"/>
      <c r="H6" s="57"/>
      <c r="I6" s="57"/>
      <c r="J6" s="57"/>
      <c r="K6" s="57"/>
    </row>
    <row r="7" spans="1:13" ht="15">
      <c r="A7" s="19" t="s">
        <v>301</v>
      </c>
      <c r="B7" s="35"/>
      <c r="C7" s="35"/>
      <c r="D7" s="24" t="str">
        <f>'RFS Inc'!C7</f>
        <v>30 June 2019</v>
      </c>
      <c r="E7" s="109"/>
      <c r="F7" s="35"/>
      <c r="G7" s="8"/>
      <c r="H7" s="47"/>
      <c r="I7" s="13"/>
      <c r="J7" s="13"/>
      <c r="K7" s="58"/>
    </row>
    <row r="8" spans="1:13" ht="14.25">
      <c r="A8" s="2"/>
      <c r="B8" s="2"/>
      <c r="C8" s="2"/>
      <c r="D8" s="2"/>
      <c r="E8" s="2"/>
      <c r="F8" s="35"/>
      <c r="G8" s="8"/>
      <c r="H8" s="8"/>
      <c r="I8" s="13"/>
      <c r="J8" s="13"/>
      <c r="K8" s="47"/>
    </row>
    <row r="9" spans="1:13" ht="37.5" customHeight="1">
      <c r="A9" s="297"/>
      <c r="B9" s="353" t="s">
        <v>115</v>
      </c>
      <c r="C9" s="354"/>
      <c r="D9" s="354" t="s">
        <v>83</v>
      </c>
      <c r="E9" s="116" t="s">
        <v>84</v>
      </c>
      <c r="F9" s="116"/>
      <c r="G9" s="13"/>
      <c r="H9" s="47"/>
    </row>
    <row r="10" spans="1:13" ht="16.5" customHeight="1">
      <c r="A10" s="184"/>
      <c r="B10" s="89"/>
      <c r="C10" s="156"/>
      <c r="D10" s="128"/>
      <c r="E10" s="126"/>
      <c r="F10" s="126"/>
      <c r="G10" s="13"/>
      <c r="H10" s="13"/>
    </row>
    <row r="11" spans="1:13" ht="6" customHeight="1">
      <c r="A11" s="79"/>
      <c r="B11" s="35"/>
      <c r="C11" s="188"/>
      <c r="D11" s="199"/>
      <c r="E11" s="126"/>
      <c r="F11" s="126"/>
      <c r="G11" s="13"/>
      <c r="H11" s="13"/>
    </row>
    <row r="12" spans="1:13" ht="30.75" customHeight="1">
      <c r="A12" s="79"/>
      <c r="B12" s="345" t="s">
        <v>72</v>
      </c>
      <c r="C12" s="346"/>
      <c r="D12" s="347" t="s">
        <v>86</v>
      </c>
      <c r="E12" s="348"/>
      <c r="F12" s="157" t="s">
        <v>329</v>
      </c>
      <c r="G12" s="13"/>
      <c r="H12" s="13"/>
    </row>
    <row r="13" spans="1:13" ht="14.25">
      <c r="A13" s="79"/>
      <c r="B13" s="345" t="s">
        <v>73</v>
      </c>
      <c r="C13" s="349"/>
      <c r="D13" s="350" t="s">
        <v>85</v>
      </c>
      <c r="E13" s="351"/>
      <c r="F13" s="576">
        <v>1.91</v>
      </c>
      <c r="G13" s="13"/>
      <c r="H13" s="13"/>
    </row>
    <row r="14" spans="1:13" ht="14.25">
      <c r="A14" s="79"/>
      <c r="B14" s="345" t="s">
        <v>74</v>
      </c>
      <c r="C14" s="119"/>
      <c r="D14" s="350" t="s">
        <v>82</v>
      </c>
      <c r="E14" s="84"/>
      <c r="F14" s="575" t="s">
        <v>329</v>
      </c>
      <c r="G14" s="13"/>
      <c r="H14" s="13"/>
    </row>
    <row r="15" spans="1:13" ht="14.25">
      <c r="A15" s="79"/>
      <c r="B15" s="345" t="s">
        <v>75</v>
      </c>
      <c r="C15" s="119"/>
      <c r="D15" s="350" t="s">
        <v>82</v>
      </c>
      <c r="E15" s="84"/>
      <c r="F15" s="576">
        <v>0.47</v>
      </c>
      <c r="G15" s="13"/>
      <c r="H15" s="13"/>
    </row>
    <row r="16" spans="1:13" ht="14.25">
      <c r="A16" s="79"/>
      <c r="B16" s="345" t="s">
        <v>76</v>
      </c>
      <c r="C16" s="119"/>
      <c r="D16" s="350" t="s">
        <v>77</v>
      </c>
      <c r="E16" s="84"/>
      <c r="F16" s="157">
        <v>752668.97600000002</v>
      </c>
      <c r="G16" s="13"/>
      <c r="H16" s="13"/>
    </row>
    <row r="17" spans="1:11" ht="14.25">
      <c r="A17" s="79"/>
      <c r="B17" s="345" t="s">
        <v>78</v>
      </c>
      <c r="C17" s="119"/>
      <c r="D17" s="350" t="s">
        <v>77</v>
      </c>
      <c r="E17" s="84"/>
      <c r="F17" s="577">
        <f>F16*(1+F13/100)*(1-F15/100)</f>
        <v>763439.84216042445</v>
      </c>
      <c r="G17" s="13"/>
      <c r="H17" s="13"/>
    </row>
    <row r="18" spans="1:11" ht="14.25">
      <c r="A18" s="79"/>
      <c r="B18" s="345" t="s">
        <v>79</v>
      </c>
      <c r="C18" s="119"/>
      <c r="D18" s="350" t="s">
        <v>211</v>
      </c>
      <c r="E18" s="84"/>
      <c r="F18" s="157">
        <v>18826.547999999999</v>
      </c>
      <c r="G18" s="13"/>
      <c r="H18" s="13"/>
    </row>
    <row r="19" spans="1:11" ht="14.25" hidden="1">
      <c r="A19" s="79"/>
      <c r="B19" s="345" t="s">
        <v>80</v>
      </c>
      <c r="C19" s="119"/>
      <c r="D19" s="350" t="s">
        <v>211</v>
      </c>
      <c r="E19" s="84"/>
      <c r="F19" s="157" t="s">
        <v>329</v>
      </c>
      <c r="G19" s="13"/>
      <c r="H19" s="13"/>
    </row>
    <row r="20" spans="1:11" ht="14.25">
      <c r="A20" s="79"/>
      <c r="B20" s="352" t="s">
        <v>81</v>
      </c>
      <c r="C20" s="119"/>
      <c r="D20" s="350" t="s">
        <v>77</v>
      </c>
      <c r="E20" s="84"/>
      <c r="F20" s="157">
        <f>F17+F18</f>
        <v>782266.3901604244</v>
      </c>
      <c r="G20" s="13"/>
      <c r="H20" s="13"/>
    </row>
    <row r="21" spans="1:11" ht="14.25">
      <c r="A21" s="95"/>
      <c r="B21" s="91"/>
      <c r="C21" s="92"/>
      <c r="D21" s="142"/>
      <c r="E21" s="181"/>
      <c r="F21" s="181"/>
      <c r="G21" s="55"/>
      <c r="H21" s="55"/>
      <c r="I21" s="13"/>
      <c r="J21" s="13"/>
      <c r="K21" s="13"/>
    </row>
    <row r="22" spans="1:11" ht="14.25">
      <c r="A22" s="12"/>
      <c r="B22" s="2"/>
      <c r="C22" s="2"/>
      <c r="D22" s="2"/>
      <c r="E22" s="54"/>
      <c r="F22" s="53"/>
      <c r="G22" s="55"/>
      <c r="H22" s="55"/>
      <c r="I22" s="13"/>
      <c r="J22" s="13"/>
      <c r="K22" s="13"/>
    </row>
    <row r="23" spans="1:11" ht="14.25">
      <c r="A23" s="8"/>
      <c r="B23" s="8"/>
      <c r="C23" s="8"/>
      <c r="D23" s="8"/>
      <c r="E23" s="55"/>
      <c r="F23" s="56"/>
      <c r="G23" s="55"/>
      <c r="H23" s="55"/>
      <c r="I23" s="2"/>
    </row>
    <row r="24" spans="1:11" ht="14.25">
      <c r="A24" s="8"/>
      <c r="B24" s="8"/>
      <c r="C24" s="8"/>
      <c r="D24" s="8"/>
      <c r="E24" s="55"/>
      <c r="F24" s="56"/>
      <c r="G24" s="55"/>
      <c r="H24" s="55"/>
      <c r="I24" s="2"/>
    </row>
    <row r="25" spans="1:11" ht="14.25">
      <c r="A25" s="8"/>
      <c r="B25" s="8"/>
      <c r="C25" s="8"/>
      <c r="D25" s="8"/>
      <c r="E25" s="55"/>
      <c r="F25" s="56"/>
      <c r="G25" s="55"/>
      <c r="H25" s="55"/>
      <c r="I25" s="2"/>
    </row>
    <row r="26" spans="1:11" ht="14.25">
      <c r="A26" s="8"/>
      <c r="B26" s="8"/>
      <c r="C26" s="8"/>
      <c r="D26" s="8"/>
      <c r="E26" s="55"/>
      <c r="F26" s="56"/>
      <c r="G26" s="55"/>
      <c r="H26" s="55"/>
      <c r="I26" s="2"/>
    </row>
    <row r="27" spans="1:11" ht="14.25">
      <c r="A27" s="8"/>
      <c r="B27" s="8"/>
      <c r="C27" s="8"/>
      <c r="D27" s="8"/>
      <c r="E27" s="55"/>
      <c r="F27" s="56"/>
      <c r="G27" s="55"/>
      <c r="H27" s="55"/>
      <c r="I27" s="2"/>
    </row>
    <row r="28" spans="1:11" ht="14.25">
      <c r="A28" s="8"/>
      <c r="B28" s="8"/>
      <c r="C28" s="8"/>
      <c r="D28" s="8"/>
      <c r="E28" s="55"/>
      <c r="F28" s="56"/>
      <c r="G28" s="55"/>
      <c r="H28" s="55"/>
      <c r="I28" s="2"/>
    </row>
    <row r="29" spans="1:11" ht="14.25">
      <c r="A29" s="8"/>
      <c r="B29" s="8"/>
      <c r="C29" s="8"/>
      <c r="D29" s="8"/>
      <c r="E29" s="55"/>
      <c r="F29" s="56"/>
      <c r="G29" s="55"/>
      <c r="H29" s="55"/>
      <c r="I29" s="2"/>
    </row>
    <row r="30" spans="1:11" ht="14.25">
      <c r="A30" s="8"/>
      <c r="B30" s="8"/>
      <c r="C30" s="8"/>
      <c r="D30" s="8"/>
      <c r="E30" s="55"/>
      <c r="F30" s="56"/>
      <c r="G30" s="55"/>
      <c r="H30" s="55"/>
      <c r="I30" s="2"/>
    </row>
    <row r="31" spans="1:11" ht="14.25">
      <c r="A31" s="8"/>
      <c r="B31" s="8"/>
      <c r="C31" s="8"/>
      <c r="D31" s="8"/>
      <c r="E31" s="55"/>
      <c r="F31" s="56"/>
      <c r="G31" s="55"/>
      <c r="H31" s="55"/>
      <c r="I31" s="2"/>
    </row>
    <row r="32" spans="1:11" ht="14.25">
      <c r="A32" s="8"/>
      <c r="B32" s="8"/>
      <c r="C32" s="8"/>
      <c r="D32" s="8"/>
      <c r="E32" s="55"/>
      <c r="F32" s="56"/>
      <c r="G32" s="55"/>
      <c r="H32" s="55"/>
      <c r="I32" s="2"/>
    </row>
    <row r="33" spans="1:8" ht="14.25">
      <c r="A33" s="8"/>
      <c r="B33" s="8"/>
      <c r="C33" s="8"/>
      <c r="D33" s="8"/>
      <c r="E33" s="55"/>
      <c r="F33" s="56"/>
      <c r="G33" s="55"/>
      <c r="H33" s="55"/>
    </row>
    <row r="34" spans="1:8" ht="14.25">
      <c r="A34" s="8"/>
      <c r="B34" s="8"/>
      <c r="C34" s="8"/>
      <c r="D34" s="8"/>
      <c r="E34" s="55"/>
      <c r="F34" s="56"/>
      <c r="G34" s="55"/>
      <c r="H34" s="55"/>
    </row>
    <row r="35" spans="1:8" ht="14.25">
      <c r="A35" s="8"/>
      <c r="B35" s="8"/>
      <c r="C35" s="8"/>
      <c r="D35" s="8"/>
      <c r="E35" s="8"/>
      <c r="F35" s="13"/>
      <c r="G35" s="8"/>
      <c r="H35" s="8"/>
    </row>
    <row r="36" spans="1:8" ht="14.25">
      <c r="A36" s="8"/>
      <c r="B36" s="8"/>
      <c r="C36" s="8"/>
      <c r="D36" s="8"/>
      <c r="E36" s="8"/>
      <c r="F36" s="13"/>
      <c r="G36" s="8"/>
      <c r="H36" s="8"/>
    </row>
    <row r="37" spans="1:8" ht="14.25">
      <c r="A37" s="8"/>
      <c r="B37" s="8"/>
      <c r="C37" s="8"/>
      <c r="D37" s="8"/>
      <c r="E37" s="8"/>
      <c r="F37" s="13"/>
      <c r="G37" s="8"/>
      <c r="H37" s="8"/>
    </row>
    <row r="38" spans="1:8" ht="14.25">
      <c r="A38" s="8"/>
      <c r="B38" s="8"/>
      <c r="C38" s="8"/>
      <c r="D38" s="8"/>
      <c r="E38" s="8"/>
      <c r="F38" s="13"/>
      <c r="G38" s="8"/>
      <c r="H38" s="8"/>
    </row>
    <row r="39" spans="1:8" ht="14.25">
      <c r="A39" s="8"/>
      <c r="B39" s="8"/>
      <c r="C39" s="8"/>
      <c r="D39" s="8"/>
      <c r="E39" s="8"/>
      <c r="F39" s="13"/>
      <c r="G39" s="8"/>
      <c r="H39" s="8"/>
    </row>
    <row r="40" spans="1:8" ht="14.25">
      <c r="A40" s="8"/>
      <c r="B40" s="8"/>
      <c r="C40" s="8"/>
      <c r="D40" s="8"/>
      <c r="E40" s="8"/>
      <c r="F40" s="13"/>
      <c r="G40" s="8"/>
      <c r="H40" s="8"/>
    </row>
    <row r="41" spans="1:8" ht="14.25">
      <c r="A41" s="8"/>
      <c r="B41" s="8"/>
      <c r="C41" s="8"/>
      <c r="D41" s="8"/>
      <c r="E41" s="8"/>
      <c r="F41" s="13"/>
      <c r="G41" s="8"/>
      <c r="H41" s="8"/>
    </row>
    <row r="86" spans="7:7">
      <c r="G86" s="582"/>
    </row>
  </sheetData>
  <mergeCells count="2">
    <mergeCell ref="A2:F2"/>
    <mergeCell ref="A5:F5"/>
  </mergeCells>
  <phoneticPr fontId="9" type="noConversion"/>
  <printOptions horizontalCentered="1"/>
  <pageMargins left="0.39370078740157483" right="0.39370078740157483" top="0.11811023622047245" bottom="0.11811023622047245" header="0.51181102362204722" footer="0.11811023622047245"/>
  <pageSetup paperSize="9" orientation="landscape" r:id="rId1"/>
  <headerFooter alignWithMargins="0">
    <oddHeader xml:space="preserve">&amp;R&amp;"Times,Bold"&amp;12
</oddHeader>
  </headerFooter>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2530" r:id="rId5" name="Button 2">
              <controlPr defaultSize="0" print="0" autoFill="0" autoPict="0" macro="[0]!Macro16">
                <anchor moveWithCells="1" sizeWithCells="1">
                  <from>
                    <xdr:col>4</xdr:col>
                    <xdr:colOff>1038225</xdr:colOff>
                    <xdr:row>4</xdr:row>
                    <xdr:rowOff>180975</xdr:rowOff>
                  </from>
                  <to>
                    <xdr:col>5</xdr:col>
                    <xdr:colOff>1114425</xdr:colOff>
                    <xdr:row>6</xdr:row>
                    <xdr:rowOff>66675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32"/>
  <sheetViews>
    <sheetView view="pageBreakPreview" zoomScale="74" zoomScaleNormal="100" zoomScaleSheetLayoutView="74" workbookViewId="0">
      <selection sqref="A1:P1"/>
    </sheetView>
  </sheetViews>
  <sheetFormatPr defaultRowHeight="12.75" outlineLevelRow="1"/>
  <cols>
    <col min="1" max="1" width="10.85546875" customWidth="1"/>
    <col min="2" max="2" width="13.140625" customWidth="1"/>
    <col min="3" max="3" width="16.42578125" customWidth="1"/>
    <col min="4" max="4" width="9.42578125" customWidth="1"/>
    <col min="5" max="6" width="10.85546875" customWidth="1"/>
    <col min="7" max="7" width="12.85546875" customWidth="1"/>
    <col min="8" max="10" width="10.85546875" customWidth="1"/>
    <col min="11" max="11" width="12.42578125" customWidth="1"/>
    <col min="12" max="16" width="10.85546875" customWidth="1"/>
    <col min="17" max="22" width="15.85546875" customWidth="1"/>
    <col min="23" max="25" width="12" customWidth="1"/>
    <col min="26" max="26" width="9.42578125" bestFit="1" customWidth="1"/>
    <col min="27" max="27" width="12.5703125" customWidth="1"/>
  </cols>
  <sheetData>
    <row r="1" spans="1:16" ht="18.75">
      <c r="A1" s="752" t="s">
        <v>371</v>
      </c>
      <c r="B1" s="752"/>
      <c r="C1" s="752"/>
      <c r="D1" s="752"/>
      <c r="E1" s="752"/>
      <c r="F1" s="752"/>
      <c r="G1" s="752"/>
      <c r="H1" s="752"/>
      <c r="I1" s="754"/>
      <c r="J1" s="755"/>
      <c r="K1" s="756"/>
      <c r="L1" s="756"/>
      <c r="M1" s="756"/>
      <c r="N1" s="753"/>
      <c r="O1" s="753"/>
      <c r="P1" s="753"/>
    </row>
    <row r="2" spans="1:16" ht="20.25">
      <c r="B2" s="736" t="s">
        <v>253</v>
      </c>
      <c r="C2" s="737"/>
      <c r="D2" s="737"/>
      <c r="E2" s="737"/>
      <c r="F2" s="737"/>
      <c r="G2" s="737"/>
      <c r="H2" s="737"/>
      <c r="I2" s="737"/>
      <c r="J2" s="737"/>
      <c r="K2" s="738"/>
      <c r="L2" s="738"/>
      <c r="M2" s="738"/>
      <c r="N2" s="738"/>
      <c r="O2" s="738"/>
      <c r="P2" s="738"/>
    </row>
    <row r="9" spans="1:16">
      <c r="A9" s="19" t="s">
        <v>301</v>
      </c>
      <c r="B9" s="35"/>
      <c r="C9" s="24" t="str">
        <f>'RFS Inc'!C7</f>
        <v>30 June 2019</v>
      </c>
      <c r="D9" s="24"/>
    </row>
    <row r="11" spans="1:16">
      <c r="A11" s="394"/>
      <c r="B11" s="390"/>
      <c r="C11" s="390"/>
      <c r="D11" s="390"/>
    </row>
    <row r="12" spans="1:16">
      <c r="A12" s="733" t="s">
        <v>261</v>
      </c>
      <c r="B12" s="733"/>
      <c r="C12" s="733"/>
      <c r="D12" s="733"/>
      <c r="E12" s="733"/>
      <c r="F12" s="733"/>
      <c r="G12" s="733"/>
      <c r="H12" s="733"/>
      <c r="I12" s="733"/>
      <c r="J12" s="733"/>
      <c r="K12" s="733"/>
      <c r="L12" s="733"/>
    </row>
    <row r="13" spans="1:16">
      <c r="A13" s="726"/>
      <c r="B13" s="726"/>
      <c r="C13" s="726"/>
      <c r="D13" s="389" t="s">
        <v>262</v>
      </c>
      <c r="E13" s="389" t="s">
        <v>274</v>
      </c>
      <c r="F13" s="389" t="s">
        <v>270</v>
      </c>
      <c r="G13" s="389" t="s">
        <v>234</v>
      </c>
      <c r="H13" s="389" t="s">
        <v>235</v>
      </c>
      <c r="I13" s="389" t="s">
        <v>236</v>
      </c>
      <c r="J13" s="389" t="s">
        <v>237</v>
      </c>
    </row>
    <row r="14" spans="1:16">
      <c r="A14" s="726" t="s">
        <v>264</v>
      </c>
      <c r="B14" s="726"/>
      <c r="C14" s="726"/>
      <c r="D14" s="389"/>
      <c r="E14" s="389"/>
      <c r="F14" s="389"/>
      <c r="G14" s="389"/>
      <c r="H14" s="389"/>
      <c r="I14" s="389"/>
    </row>
    <row r="15" spans="1:16" ht="13.35" customHeight="1">
      <c r="A15" s="402"/>
      <c r="B15" s="727" t="s">
        <v>330</v>
      </c>
      <c r="C15" s="728"/>
      <c r="E15" s="507">
        <v>1.2605004928275432</v>
      </c>
      <c r="F15" s="507">
        <v>7.9698890394608863</v>
      </c>
      <c r="G15" s="507">
        <v>8.8207222332678192</v>
      </c>
      <c r="H15" s="507"/>
      <c r="I15" s="507"/>
      <c r="J15" s="507"/>
    </row>
    <row r="16" spans="1:16">
      <c r="A16" s="402"/>
      <c r="B16" s="727" t="s">
        <v>331</v>
      </c>
      <c r="C16" s="728"/>
      <c r="E16" s="507">
        <v>-1.873578332153052E-2</v>
      </c>
      <c r="F16" s="507">
        <v>0</v>
      </c>
      <c r="G16" s="507">
        <v>0</v>
      </c>
      <c r="H16" s="507"/>
      <c r="I16" s="507"/>
      <c r="J16" s="507"/>
    </row>
    <row r="17" spans="1:16">
      <c r="A17" s="402"/>
      <c r="B17" s="727" t="s">
        <v>332</v>
      </c>
      <c r="C17" s="728"/>
      <c r="E17" s="507">
        <v>43.004950814363056</v>
      </c>
      <c r="F17" s="507">
        <v>66.497043295989172</v>
      </c>
      <c r="G17" s="507">
        <v>95.915346373172653</v>
      </c>
      <c r="H17" s="507"/>
      <c r="I17" s="507"/>
      <c r="J17" s="507"/>
    </row>
    <row r="18" spans="1:16">
      <c r="A18" s="402"/>
      <c r="B18" s="727" t="s">
        <v>333</v>
      </c>
      <c r="C18" s="728"/>
      <c r="E18" s="507">
        <v>51.713134630997345</v>
      </c>
      <c r="F18" s="507">
        <v>37.460218897783285</v>
      </c>
      <c r="G18" s="507">
        <v>16.999434892469576</v>
      </c>
      <c r="H18" s="507"/>
      <c r="I18" s="507"/>
      <c r="J18" s="507"/>
    </row>
    <row r="19" spans="1:16">
      <c r="A19" s="402"/>
      <c r="B19" s="727" t="s">
        <v>334</v>
      </c>
      <c r="C19" s="728"/>
      <c r="E19" s="507">
        <v>36.483386773313569</v>
      </c>
      <c r="F19" s="507">
        <v>20.713484378493789</v>
      </c>
      <c r="G19" s="507">
        <v>23.478150317295402</v>
      </c>
      <c r="H19" s="507"/>
      <c r="I19" s="507"/>
      <c r="J19" s="507"/>
    </row>
    <row r="20" spans="1:16">
      <c r="A20" s="402"/>
      <c r="B20" s="727" t="s">
        <v>335</v>
      </c>
      <c r="C20" s="728"/>
      <c r="E20" s="507">
        <v>2.1326915619832261</v>
      </c>
      <c r="F20" s="507">
        <v>1.2857378879700716</v>
      </c>
      <c r="G20" s="507">
        <v>1.2975660131317168</v>
      </c>
      <c r="H20" s="507"/>
      <c r="I20" s="507"/>
      <c r="J20" s="507"/>
    </row>
    <row r="21" spans="1:16">
      <c r="A21" s="402"/>
      <c r="B21" s="727" t="s">
        <v>336</v>
      </c>
      <c r="C21" s="728"/>
      <c r="E21" s="507">
        <v>0</v>
      </c>
      <c r="F21" s="507">
        <v>0</v>
      </c>
      <c r="G21" s="507">
        <v>0</v>
      </c>
      <c r="H21" s="507"/>
      <c r="I21" s="507"/>
      <c r="J21" s="507"/>
    </row>
    <row r="22" spans="1:16">
      <c r="A22" s="402"/>
      <c r="B22" s="727" t="s">
        <v>337</v>
      </c>
      <c r="C22" s="728"/>
      <c r="E22" s="507">
        <v>0.17755073664990406</v>
      </c>
      <c r="F22" s="507">
        <v>2.0165170251231664E-2</v>
      </c>
      <c r="G22" s="507">
        <v>2.3205654891518566E-2</v>
      </c>
      <c r="H22" s="507"/>
      <c r="I22" s="507"/>
      <c r="J22" s="507"/>
    </row>
    <row r="23" spans="1:16">
      <c r="A23" s="402"/>
      <c r="B23" s="727" t="s">
        <v>338</v>
      </c>
      <c r="C23" s="728"/>
      <c r="E23" s="507">
        <v>0.10259986221019929</v>
      </c>
      <c r="F23" s="507">
        <v>3.4947056049158348E-2</v>
      </c>
      <c r="G23" s="507">
        <v>-6.7973457233623066E-2</v>
      </c>
      <c r="H23" s="507"/>
      <c r="I23" s="507"/>
      <c r="J23" s="507"/>
    </row>
    <row r="24" spans="1:16">
      <c r="A24" s="402"/>
      <c r="B24" s="727" t="s">
        <v>238</v>
      </c>
      <c r="C24" s="728"/>
      <c r="E24" s="507">
        <v>5.9340549706181989</v>
      </c>
      <c r="F24" s="507">
        <v>-0.28215050875362363</v>
      </c>
      <c r="G24" s="507">
        <v>0.57118433772423138</v>
      </c>
      <c r="H24" s="507"/>
      <c r="I24" s="507"/>
      <c r="J24" s="507"/>
    </row>
    <row r="25" spans="1:16">
      <c r="A25" s="402"/>
      <c r="B25" s="727" t="s">
        <v>339</v>
      </c>
      <c r="C25" s="728"/>
      <c r="E25" s="507">
        <v>1.2577742394977303</v>
      </c>
      <c r="F25" s="507">
        <v>1.1390091385025827</v>
      </c>
      <c r="G25" s="507">
        <v>1.8628049276343945</v>
      </c>
      <c r="H25" s="507"/>
      <c r="I25" s="507"/>
      <c r="J25" s="507"/>
    </row>
    <row r="26" spans="1:16">
      <c r="A26" s="402"/>
      <c r="B26" s="727" t="s">
        <v>340</v>
      </c>
      <c r="C26" s="728"/>
      <c r="E26" s="507">
        <v>23.069432280878438</v>
      </c>
      <c r="F26" s="507">
        <v>11.162722343664397</v>
      </c>
      <c r="G26" s="507">
        <v>12.019179543803004</v>
      </c>
      <c r="H26" s="507"/>
      <c r="I26" s="507"/>
      <c r="J26" s="507"/>
    </row>
    <row r="27" spans="1:16">
      <c r="A27" s="402"/>
      <c r="B27" s="727" t="s">
        <v>341</v>
      </c>
      <c r="C27" s="728"/>
      <c r="E27" s="507">
        <v>0</v>
      </c>
      <c r="F27" s="507">
        <v>0</v>
      </c>
      <c r="G27" s="507">
        <v>1.079921931465091E-2</v>
      </c>
      <c r="H27" s="507"/>
      <c r="I27" s="507"/>
      <c r="J27" s="507"/>
    </row>
    <row r="28" spans="1:16">
      <c r="A28" s="402"/>
      <c r="B28" s="727" t="s">
        <v>342</v>
      </c>
      <c r="C28" s="728"/>
      <c r="E28" s="507">
        <v>0</v>
      </c>
      <c r="F28" s="507">
        <v>0</v>
      </c>
      <c r="G28" s="507">
        <v>0</v>
      </c>
      <c r="H28" s="507"/>
      <c r="I28" s="507"/>
      <c r="J28" s="507"/>
    </row>
    <row r="29" spans="1:16">
      <c r="A29" s="402"/>
      <c r="B29" s="727" t="s">
        <v>343</v>
      </c>
      <c r="C29" s="728"/>
      <c r="E29" s="507">
        <v>1.2593157645656574</v>
      </c>
      <c r="F29" s="507">
        <v>2.9188503817527418</v>
      </c>
      <c r="G29" s="507">
        <v>5.008051440171907</v>
      </c>
      <c r="H29" s="507"/>
      <c r="I29" s="507"/>
      <c r="J29" s="507"/>
    </row>
    <row r="30" spans="1:16" s="391" customFormat="1">
      <c r="A30" s="402"/>
      <c r="B30" s="727" t="s">
        <v>344</v>
      </c>
      <c r="C30" s="728"/>
      <c r="D30"/>
      <c r="E30" s="507">
        <v>1.4892354454166545</v>
      </c>
      <c r="F30" s="507">
        <v>0.86727523883629276</v>
      </c>
      <c r="G30" s="507">
        <v>1.0514653643567495</v>
      </c>
      <c r="H30" s="507"/>
      <c r="I30" s="507"/>
      <c r="J30" s="507"/>
      <c r="K30"/>
      <c r="L30"/>
      <c r="M30"/>
      <c r="N30"/>
      <c r="O30"/>
      <c r="P30"/>
    </row>
    <row r="31" spans="1:16" s="391" customFormat="1">
      <c r="A31" s="402"/>
      <c r="B31" s="727" t="s">
        <v>345</v>
      </c>
      <c r="C31" s="728"/>
      <c r="D31"/>
      <c r="E31" s="508">
        <v>0</v>
      </c>
      <c r="F31" s="508">
        <v>0</v>
      </c>
      <c r="G31" s="508">
        <v>0</v>
      </c>
      <c r="H31" s="508"/>
      <c r="I31" s="508"/>
      <c r="J31" s="509"/>
      <c r="K31" s="395" t="s">
        <v>275</v>
      </c>
      <c r="L31" s="395" t="s">
        <v>58</v>
      </c>
      <c r="M31"/>
      <c r="N31"/>
      <c r="O31"/>
      <c r="P31"/>
    </row>
    <row r="32" spans="1:16">
      <c r="A32" s="402"/>
      <c r="B32" s="391"/>
      <c r="C32" s="391"/>
      <c r="D32" s="404" t="s">
        <v>265</v>
      </c>
      <c r="E32" s="510">
        <f>SUM(E15:E31)</f>
        <v>167.86589179000001</v>
      </c>
      <c r="F32" s="510">
        <f t="shared" ref="F32:H32" si="0">SUM(F15:F31)</f>
        <v>149.78719232</v>
      </c>
      <c r="G32" s="510">
        <f t="shared" si="0"/>
        <v>166.98993686</v>
      </c>
      <c r="H32" s="405">
        <f t="shared" si="0"/>
        <v>0</v>
      </c>
      <c r="I32" s="405">
        <f>SUM(I15:I31)</f>
        <v>0</v>
      </c>
      <c r="J32" s="405">
        <f>SUM(J15:J31)</f>
        <v>0</v>
      </c>
      <c r="K32" s="511">
        <f>SUM(F32:J32)</f>
        <v>316.77712917999997</v>
      </c>
      <c r="L32" s="511">
        <f>SUM(E32:J32)</f>
        <v>484.64302097000001</v>
      </c>
    </row>
    <row r="33" spans="1:34">
      <c r="A33" s="395"/>
    </row>
    <row r="34" spans="1:34" ht="135.6" hidden="1" customHeight="1" outlineLevel="1">
      <c r="A34" s="734" t="s">
        <v>279</v>
      </c>
      <c r="B34" s="735"/>
      <c r="C34" s="735"/>
      <c r="D34" s="735"/>
      <c r="E34" s="735"/>
      <c r="F34" s="735"/>
      <c r="G34" s="735"/>
      <c r="H34" s="735"/>
      <c r="I34" s="735"/>
      <c r="J34" s="735"/>
      <c r="K34" s="735"/>
      <c r="L34" s="735"/>
      <c r="Q34" s="390"/>
      <c r="R34" s="390"/>
      <c r="S34" s="390"/>
      <c r="T34" s="390"/>
      <c r="U34" s="390"/>
      <c r="V34" s="390"/>
      <c r="W34" s="390"/>
      <c r="X34" s="390"/>
      <c r="Y34" s="392"/>
      <c r="Z34" s="390"/>
      <c r="AA34" s="390"/>
      <c r="AB34" s="390"/>
      <c r="AC34" s="390"/>
      <c r="AD34" s="390"/>
      <c r="AE34" s="392"/>
      <c r="AF34" s="390"/>
      <c r="AG34" s="390"/>
      <c r="AH34" s="390"/>
    </row>
    <row r="35" spans="1:34" collapsed="1">
      <c r="A35" s="395"/>
      <c r="B35" s="395"/>
      <c r="G35" s="588"/>
      <c r="Q35" s="390"/>
      <c r="R35" s="390"/>
      <c r="S35" s="390"/>
      <c r="T35" s="390"/>
      <c r="U35" s="390"/>
      <c r="V35" s="390"/>
      <c r="W35" s="390"/>
      <c r="X35" s="390"/>
      <c r="Y35" s="392"/>
      <c r="Z35" s="390"/>
      <c r="AA35" s="390"/>
      <c r="AB35" s="390"/>
      <c r="AC35" s="390"/>
      <c r="AD35" s="390"/>
      <c r="AE35" s="392"/>
      <c r="AF35" s="390"/>
      <c r="AG35" s="390"/>
      <c r="AH35" s="390"/>
    </row>
    <row r="36" spans="1:34">
      <c r="A36" s="395"/>
      <c r="B36" s="395"/>
      <c r="Q36" s="390"/>
      <c r="R36" s="390"/>
      <c r="S36" s="390"/>
      <c r="T36" s="390"/>
      <c r="U36" s="390"/>
      <c r="V36" s="390"/>
      <c r="W36" s="390"/>
      <c r="X36" s="390"/>
      <c r="Y36" s="392"/>
      <c r="Z36" s="390"/>
      <c r="AA36" s="390"/>
      <c r="AB36" s="390"/>
      <c r="AC36" s="390"/>
      <c r="AD36" s="390"/>
      <c r="AE36" s="390"/>
      <c r="AF36" s="390"/>
      <c r="AG36" s="390"/>
      <c r="AH36" s="390"/>
    </row>
    <row r="37" spans="1:34" s="393" customFormat="1" ht="24.95" customHeight="1">
      <c r="A37" s="395"/>
      <c r="B37"/>
      <c r="C37"/>
      <c r="D37"/>
      <c r="E37"/>
      <c r="F37"/>
      <c r="G37"/>
      <c r="H37"/>
      <c r="I37"/>
      <c r="J37"/>
      <c r="K37"/>
      <c r="L37"/>
      <c r="M37"/>
      <c r="N37"/>
      <c r="O37"/>
      <c r="P37"/>
    </row>
    <row r="38" spans="1:34">
      <c r="A38" s="733" t="s">
        <v>266</v>
      </c>
      <c r="B38" s="733"/>
      <c r="C38" s="733"/>
      <c r="D38" s="733"/>
      <c r="E38" s="733"/>
      <c r="F38" s="733"/>
      <c r="G38" s="733"/>
      <c r="H38" s="733"/>
      <c r="I38" s="733"/>
      <c r="J38" s="733"/>
      <c r="K38" s="733"/>
      <c r="L38" s="733"/>
    </row>
    <row r="39" spans="1:34">
      <c r="A39" s="726"/>
      <c r="B39" s="726"/>
      <c r="C39" s="726"/>
      <c r="D39" s="389" t="s">
        <v>262</v>
      </c>
      <c r="E39" s="389" t="s">
        <v>273</v>
      </c>
      <c r="F39" s="389" t="s">
        <v>270</v>
      </c>
      <c r="G39" s="389" t="s">
        <v>263</v>
      </c>
      <c r="H39" s="389" t="s">
        <v>235</v>
      </c>
      <c r="I39" s="389" t="s">
        <v>271</v>
      </c>
      <c r="J39" s="389" t="s">
        <v>237</v>
      </c>
    </row>
    <row r="40" spans="1:34" ht="24.95" customHeight="1">
      <c r="A40" s="726" t="s">
        <v>264</v>
      </c>
      <c r="B40" s="726"/>
      <c r="C40" s="726"/>
      <c r="D40" s="389"/>
      <c r="E40" s="389"/>
      <c r="F40" s="389"/>
      <c r="G40" s="389"/>
      <c r="H40" s="389"/>
      <c r="I40" s="389"/>
      <c r="M40" s="580"/>
    </row>
    <row r="41" spans="1:34" ht="13.35" customHeight="1">
      <c r="A41" s="402"/>
      <c r="B41" s="727" t="s">
        <v>330</v>
      </c>
      <c r="C41" s="728"/>
      <c r="E41" s="507">
        <v>0</v>
      </c>
      <c r="F41" s="507">
        <v>0</v>
      </c>
      <c r="G41" s="507"/>
      <c r="H41" s="507"/>
      <c r="I41" s="507"/>
      <c r="J41" s="507"/>
      <c r="K41" s="515"/>
      <c r="L41" s="515"/>
    </row>
    <row r="42" spans="1:34">
      <c r="A42" s="402"/>
      <c r="B42" s="512" t="s">
        <v>331</v>
      </c>
      <c r="C42" s="513"/>
      <c r="E42" s="507">
        <v>0</v>
      </c>
      <c r="F42" s="507">
        <v>0</v>
      </c>
      <c r="G42" s="507"/>
      <c r="H42" s="507"/>
      <c r="I42" s="516"/>
      <c r="J42" s="507"/>
      <c r="K42" s="515"/>
      <c r="L42" s="515"/>
    </row>
    <row r="43" spans="1:34">
      <c r="A43" s="402"/>
      <c r="B43" s="512" t="s">
        <v>332</v>
      </c>
      <c r="C43" s="513"/>
      <c r="E43" s="507">
        <v>0</v>
      </c>
      <c r="F43" s="507">
        <v>0</v>
      </c>
      <c r="G43" s="507"/>
      <c r="H43" s="507"/>
      <c r="I43" s="516"/>
      <c r="J43" s="507"/>
      <c r="K43" s="515"/>
      <c r="L43" s="515"/>
    </row>
    <row r="44" spans="1:34">
      <c r="A44" s="402"/>
      <c r="B44" s="413" t="s">
        <v>333</v>
      </c>
      <c r="C44" s="414"/>
      <c r="E44" s="507">
        <v>0</v>
      </c>
      <c r="F44" s="507">
        <v>0</v>
      </c>
      <c r="G44" s="507"/>
      <c r="H44" s="507"/>
      <c r="I44" s="516"/>
      <c r="J44" s="507"/>
      <c r="K44" s="515"/>
      <c r="L44" s="515"/>
    </row>
    <row r="45" spans="1:34">
      <c r="A45" s="402"/>
      <c r="B45" s="413" t="s">
        <v>334</v>
      </c>
      <c r="C45" s="414"/>
      <c r="E45" s="507">
        <v>0</v>
      </c>
      <c r="F45" s="507">
        <v>0</v>
      </c>
      <c r="G45" s="507"/>
      <c r="H45" s="507"/>
      <c r="I45" s="516"/>
      <c r="J45" s="507"/>
      <c r="K45" s="515"/>
      <c r="L45" s="515"/>
    </row>
    <row r="46" spans="1:34">
      <c r="A46" s="402"/>
      <c r="B46" s="413" t="s">
        <v>335</v>
      </c>
      <c r="C46" s="414"/>
      <c r="E46" s="507">
        <v>0</v>
      </c>
      <c r="F46" s="507">
        <v>1.5334909999999999</v>
      </c>
      <c r="G46" s="507">
        <v>0.42199999999999999</v>
      </c>
      <c r="H46" s="507"/>
      <c r="I46" s="516"/>
      <c r="J46" s="507"/>
      <c r="K46" s="515"/>
      <c r="L46" s="515"/>
    </row>
    <row r="47" spans="1:34">
      <c r="A47" s="402"/>
      <c r="B47" s="413" t="s">
        <v>336</v>
      </c>
      <c r="C47" s="414"/>
      <c r="E47" s="507">
        <v>0</v>
      </c>
      <c r="F47" s="507">
        <v>0</v>
      </c>
      <c r="G47" s="507"/>
      <c r="H47" s="507"/>
      <c r="I47" s="516"/>
      <c r="J47" s="507"/>
      <c r="K47" s="515"/>
      <c r="L47" s="515"/>
    </row>
    <row r="48" spans="1:34">
      <c r="A48" s="402"/>
      <c r="B48" s="413" t="s">
        <v>337</v>
      </c>
      <c r="C48" s="414"/>
      <c r="E48" s="507">
        <v>0</v>
      </c>
      <c r="F48" s="507">
        <v>0</v>
      </c>
      <c r="G48" s="507"/>
      <c r="H48" s="507"/>
      <c r="I48" s="516"/>
      <c r="J48" s="507"/>
      <c r="K48" s="515"/>
      <c r="L48" s="515"/>
    </row>
    <row r="49" spans="1:12">
      <c r="A49" s="402"/>
      <c r="B49" s="413" t="s">
        <v>338</v>
      </c>
      <c r="C49" s="414"/>
      <c r="E49" s="507">
        <v>0.4</v>
      </c>
      <c r="F49" s="507">
        <v>0.25454545000000001</v>
      </c>
      <c r="G49" s="507">
        <v>0.11818182000000001</v>
      </c>
      <c r="H49" s="507"/>
      <c r="I49" s="516"/>
      <c r="J49" s="507"/>
      <c r="K49" s="515"/>
      <c r="L49" s="515"/>
    </row>
    <row r="50" spans="1:12">
      <c r="A50" s="402"/>
      <c r="B50" s="413" t="s">
        <v>238</v>
      </c>
      <c r="C50" s="414"/>
      <c r="E50" s="507">
        <v>0</v>
      </c>
      <c r="F50" s="507">
        <v>0</v>
      </c>
      <c r="G50" s="507"/>
      <c r="H50" s="507"/>
      <c r="I50" s="516"/>
      <c r="J50" s="507"/>
      <c r="K50" s="515"/>
      <c r="L50" s="515"/>
    </row>
    <row r="51" spans="1:12">
      <c r="A51" s="402"/>
      <c r="B51" s="512" t="s">
        <v>339</v>
      </c>
      <c r="C51" s="514"/>
      <c r="E51" s="507">
        <v>0</v>
      </c>
      <c r="F51" s="507">
        <v>0</v>
      </c>
      <c r="G51" s="507"/>
      <c r="H51" s="507"/>
      <c r="I51" s="516"/>
      <c r="J51" s="507"/>
      <c r="K51" s="515"/>
      <c r="L51" s="515"/>
    </row>
    <row r="52" spans="1:12">
      <c r="A52" s="402"/>
      <c r="B52" s="512" t="s">
        <v>340</v>
      </c>
      <c r="C52" s="514"/>
      <c r="E52" s="507">
        <v>0</v>
      </c>
      <c r="F52" s="507">
        <v>0</v>
      </c>
      <c r="G52" s="507"/>
      <c r="H52" s="507"/>
      <c r="I52" s="516"/>
      <c r="J52" s="507"/>
      <c r="K52" s="515"/>
      <c r="L52" s="515"/>
    </row>
    <row r="53" spans="1:12">
      <c r="A53" s="402"/>
      <c r="B53" s="512" t="s">
        <v>341</v>
      </c>
      <c r="C53" s="514"/>
      <c r="E53" s="507">
        <v>0</v>
      </c>
      <c r="F53" s="507">
        <v>0</v>
      </c>
      <c r="G53" s="507"/>
      <c r="H53" s="507"/>
      <c r="I53" s="516"/>
      <c r="J53" s="507"/>
      <c r="K53" s="515"/>
      <c r="L53" s="515"/>
    </row>
    <row r="54" spans="1:12">
      <c r="A54" s="402"/>
      <c r="B54" s="512" t="s">
        <v>342</v>
      </c>
      <c r="C54" s="514"/>
      <c r="E54" s="507">
        <v>0</v>
      </c>
      <c r="F54" s="507">
        <v>0</v>
      </c>
      <c r="G54" s="507"/>
      <c r="H54" s="507"/>
      <c r="I54" s="516"/>
      <c r="J54" s="507"/>
      <c r="K54" s="515"/>
      <c r="L54" s="515"/>
    </row>
    <row r="55" spans="1:12">
      <c r="A55" s="402"/>
      <c r="B55" s="512" t="s">
        <v>343</v>
      </c>
      <c r="C55" s="514"/>
      <c r="E55" s="507">
        <v>0.60088180999999996</v>
      </c>
      <c r="F55" s="507">
        <v>0.58773631999999998</v>
      </c>
      <c r="G55" s="507">
        <v>0.25949090000000002</v>
      </c>
      <c r="H55" s="507"/>
      <c r="I55" s="516"/>
      <c r="J55" s="507"/>
      <c r="K55" s="515"/>
      <c r="L55" s="515"/>
    </row>
    <row r="56" spans="1:12">
      <c r="A56" s="402"/>
      <c r="B56" s="512" t="s">
        <v>344</v>
      </c>
      <c r="C56" s="514"/>
      <c r="E56" s="507">
        <v>0</v>
      </c>
      <c r="F56" s="507">
        <v>0</v>
      </c>
      <c r="G56" s="507"/>
      <c r="H56" s="507"/>
      <c r="I56" s="516"/>
      <c r="J56" s="507"/>
      <c r="K56" s="515"/>
      <c r="L56" s="515"/>
    </row>
    <row r="57" spans="1:12">
      <c r="A57" s="402"/>
      <c r="B57" s="512" t="s">
        <v>345</v>
      </c>
      <c r="C57" s="513"/>
      <c r="E57" s="508">
        <v>0</v>
      </c>
      <c r="F57" s="508">
        <v>0</v>
      </c>
      <c r="G57" s="508"/>
      <c r="H57" s="508"/>
      <c r="I57" s="517"/>
      <c r="J57" s="509"/>
      <c r="K57" s="518" t="s">
        <v>275</v>
      </c>
      <c r="L57" s="518" t="s">
        <v>58</v>
      </c>
    </row>
    <row r="58" spans="1:12">
      <c r="A58" s="402"/>
      <c r="B58" s="391"/>
      <c r="C58" s="391"/>
      <c r="D58" s="404" t="s">
        <v>265</v>
      </c>
      <c r="E58" s="519">
        <f>SUM(E41:E57)</f>
        <v>1.0008818100000001</v>
      </c>
      <c r="F58" s="519">
        <f t="shared" ref="F58" si="1">SUM(F41:F57)</f>
        <v>2.3757727699999998</v>
      </c>
      <c r="G58" s="519">
        <f t="shared" ref="G58" si="2">SUM(G41:G57)</f>
        <v>0.79967272</v>
      </c>
      <c r="H58" s="519">
        <f t="shared" ref="H58" si="3">SUM(H41:H57)</f>
        <v>0</v>
      </c>
      <c r="I58" s="519">
        <f t="shared" ref="I58:J58" si="4">SUM(I41:I57)</f>
        <v>0</v>
      </c>
      <c r="J58" s="519">
        <f t="shared" si="4"/>
        <v>0</v>
      </c>
      <c r="K58" s="520">
        <f>SUM(F58:J58)</f>
        <v>3.1754454899999995</v>
      </c>
      <c r="L58" s="520">
        <f>SUM(E58:J58)</f>
        <v>4.1763272999999996</v>
      </c>
    </row>
    <row r="59" spans="1:12" ht="21" customHeight="1">
      <c r="A59" s="395"/>
    </row>
    <row r="60" spans="1:12" ht="95.1" hidden="1" customHeight="1" outlineLevel="1">
      <c r="A60" s="729" t="s">
        <v>280</v>
      </c>
      <c r="B60" s="730"/>
      <c r="C60" s="730"/>
      <c r="D60" s="730"/>
      <c r="E60" s="730"/>
      <c r="F60" s="730"/>
      <c r="G60" s="730"/>
      <c r="H60" s="730"/>
      <c r="I60" s="730"/>
      <c r="J60" s="730"/>
      <c r="K60" s="730"/>
      <c r="L60" s="730"/>
    </row>
    <row r="61" spans="1:12" collapsed="1">
      <c r="G61" s="528"/>
    </row>
    <row r="65" spans="1:14">
      <c r="A65" s="395"/>
    </row>
    <row r="66" spans="1:14">
      <c r="A66" s="733" t="s">
        <v>267</v>
      </c>
      <c r="B66" s="733"/>
      <c r="C66" s="733"/>
      <c r="D66" s="733"/>
      <c r="E66" s="733"/>
      <c r="F66" s="733"/>
      <c r="G66" s="733"/>
      <c r="H66" s="733"/>
      <c r="I66" s="733"/>
      <c r="J66" s="733"/>
      <c r="K66" s="733"/>
      <c r="L66" s="733"/>
    </row>
    <row r="67" spans="1:14">
      <c r="A67" s="726"/>
      <c r="B67" s="726"/>
      <c r="C67" s="726"/>
      <c r="D67" s="389" t="s">
        <v>262</v>
      </c>
      <c r="E67" s="389" t="s">
        <v>272</v>
      </c>
      <c r="F67" s="389" t="s">
        <v>233</v>
      </c>
      <c r="G67" s="389" t="s">
        <v>234</v>
      </c>
      <c r="H67" s="389" t="s">
        <v>235</v>
      </c>
      <c r="I67" s="389" t="s">
        <v>271</v>
      </c>
      <c r="J67" s="389" t="s">
        <v>237</v>
      </c>
    </row>
    <row r="68" spans="1:14" ht="12.6" customHeight="1">
      <c r="A68" s="726" t="s">
        <v>264</v>
      </c>
      <c r="B68" s="726"/>
      <c r="C68" s="726"/>
      <c r="D68" s="389"/>
      <c r="E68" s="389"/>
      <c r="F68" s="389"/>
      <c r="G68" s="389"/>
      <c r="H68" s="389"/>
      <c r="I68" s="389"/>
    </row>
    <row r="69" spans="1:14" ht="13.35" customHeight="1">
      <c r="A69" s="402"/>
      <c r="B69" s="727" t="s">
        <v>330</v>
      </c>
      <c r="C69" s="728"/>
      <c r="E69" s="507">
        <v>0.62952481961007001</v>
      </c>
      <c r="F69" s="507">
        <v>8.6869913145913973</v>
      </c>
      <c r="G69" s="507">
        <v>2.6108607139900291</v>
      </c>
      <c r="H69" s="507"/>
      <c r="I69" s="507"/>
      <c r="J69" s="507"/>
      <c r="K69" s="515"/>
      <c r="L69" s="515"/>
      <c r="N69" s="529"/>
    </row>
    <row r="70" spans="1:14">
      <c r="A70" s="402"/>
      <c r="B70" s="512" t="s">
        <v>331</v>
      </c>
      <c r="C70" s="513"/>
      <c r="E70" s="507">
        <v>0</v>
      </c>
      <c r="F70" s="507">
        <v>0</v>
      </c>
      <c r="G70" s="507">
        <v>0</v>
      </c>
      <c r="H70" s="507"/>
      <c r="I70" s="507"/>
      <c r="J70" s="507"/>
      <c r="K70" s="515"/>
      <c r="L70" s="515"/>
      <c r="N70" s="529"/>
    </row>
    <row r="71" spans="1:14">
      <c r="A71" s="402"/>
      <c r="B71" s="512" t="s">
        <v>332</v>
      </c>
      <c r="C71" s="513"/>
      <c r="E71" s="507">
        <v>16.052882900056787</v>
      </c>
      <c r="F71" s="507">
        <v>9.2199523399532274E-2</v>
      </c>
      <c r="G71" s="507">
        <v>17.103923656055105</v>
      </c>
      <c r="H71" s="507"/>
      <c r="I71" s="507"/>
      <c r="J71" s="507"/>
      <c r="K71" s="515"/>
      <c r="L71" s="515"/>
      <c r="N71" s="529"/>
    </row>
    <row r="72" spans="1:14">
      <c r="A72" s="402"/>
      <c r="B72" s="413" t="s">
        <v>333</v>
      </c>
      <c r="C72" s="414"/>
      <c r="E72" s="507">
        <v>36.438022865417381</v>
      </c>
      <c r="F72" s="507">
        <v>37.641063528899998</v>
      </c>
      <c r="G72" s="507">
        <v>86.566540661477575</v>
      </c>
      <c r="H72" s="507"/>
      <c r="I72" s="507"/>
      <c r="J72" s="507"/>
      <c r="K72" s="515"/>
      <c r="L72" s="515"/>
      <c r="N72" s="529"/>
    </row>
    <row r="73" spans="1:14">
      <c r="A73" s="402"/>
      <c r="B73" s="413" t="s">
        <v>334</v>
      </c>
      <c r="C73" s="414"/>
      <c r="E73" s="507">
        <v>63.668491021010787</v>
      </c>
      <c r="F73" s="507">
        <v>31.365190733154392</v>
      </c>
      <c r="G73" s="507">
        <v>67.958992997802198</v>
      </c>
      <c r="H73" s="507"/>
      <c r="I73" s="507"/>
      <c r="J73" s="507"/>
      <c r="K73" s="515"/>
      <c r="L73" s="515"/>
      <c r="N73" s="529"/>
    </row>
    <row r="74" spans="1:14">
      <c r="A74" s="402"/>
      <c r="B74" s="413" t="s">
        <v>335</v>
      </c>
      <c r="C74" s="414"/>
      <c r="E74" s="507">
        <v>6.0719981802006435</v>
      </c>
      <c r="F74" s="507">
        <v>1.2864917121034052</v>
      </c>
      <c r="G74" s="507">
        <v>3.1163169802655375</v>
      </c>
      <c r="H74" s="507"/>
      <c r="I74" s="507"/>
      <c r="J74" s="507"/>
      <c r="K74" s="515"/>
      <c r="L74" s="515"/>
      <c r="N74" s="529"/>
    </row>
    <row r="75" spans="1:14">
      <c r="A75" s="402"/>
      <c r="B75" s="413" t="s">
        <v>336</v>
      </c>
      <c r="C75" s="414"/>
      <c r="E75" s="507">
        <v>4.8270273708120384E-2</v>
      </c>
      <c r="F75" s="507">
        <v>2.5126165980396867E-2</v>
      </c>
      <c r="G75" s="507">
        <v>1.3929897102080948E-2</v>
      </c>
      <c r="H75" s="507"/>
      <c r="I75" s="507"/>
      <c r="J75" s="507"/>
      <c r="K75" s="515"/>
      <c r="L75" s="515"/>
      <c r="N75" s="529"/>
    </row>
    <row r="76" spans="1:14">
      <c r="A76" s="402"/>
      <c r="B76" s="413" t="s">
        <v>337</v>
      </c>
      <c r="C76" s="414"/>
      <c r="E76" s="507">
        <v>0</v>
      </c>
      <c r="F76" s="507">
        <v>0</v>
      </c>
      <c r="G76" s="507">
        <v>0</v>
      </c>
      <c r="H76" s="507"/>
      <c r="I76" s="507"/>
      <c r="J76" s="507"/>
      <c r="K76" s="515"/>
      <c r="L76" s="515"/>
      <c r="N76" s="529"/>
    </row>
    <row r="77" spans="1:14">
      <c r="A77" s="402"/>
      <c r="B77" s="413" t="s">
        <v>338</v>
      </c>
      <c r="C77" s="414"/>
      <c r="E77" s="507">
        <v>-0.79847077758849139</v>
      </c>
      <c r="F77" s="507">
        <v>3.1236466410010833E-3</v>
      </c>
      <c r="G77" s="507">
        <v>0.54724595758175154</v>
      </c>
      <c r="H77" s="507"/>
      <c r="I77" s="507"/>
      <c r="J77" s="507"/>
      <c r="K77" s="515"/>
      <c r="L77" s="515"/>
      <c r="N77" s="529"/>
    </row>
    <row r="78" spans="1:14">
      <c r="A78" s="402"/>
      <c r="B78" s="413" t="s">
        <v>238</v>
      </c>
      <c r="C78" s="414"/>
      <c r="E78" s="507">
        <v>11.361615674048837</v>
      </c>
      <c r="F78" s="507">
        <v>3.524927142268087</v>
      </c>
      <c r="G78" s="507">
        <v>0.43182681016450936</v>
      </c>
      <c r="H78" s="507"/>
      <c r="I78" s="507"/>
      <c r="J78" s="507"/>
      <c r="K78" s="515"/>
      <c r="L78" s="515"/>
      <c r="N78" s="529"/>
    </row>
    <row r="79" spans="1:14">
      <c r="A79" s="402"/>
      <c r="B79" s="512" t="s">
        <v>339</v>
      </c>
      <c r="C79" s="514"/>
      <c r="E79" s="507">
        <v>5.7029317124739736</v>
      </c>
      <c r="F79" s="507">
        <v>2.3474113428086483</v>
      </c>
      <c r="G79" s="507">
        <v>0.61092548719126438</v>
      </c>
      <c r="H79" s="507"/>
      <c r="I79" s="507"/>
      <c r="J79" s="507"/>
      <c r="K79" s="515"/>
      <c r="L79" s="515"/>
      <c r="N79" s="529"/>
    </row>
    <row r="80" spans="1:14">
      <c r="A80" s="402"/>
      <c r="B80" s="512" t="s">
        <v>340</v>
      </c>
      <c r="C80" s="514"/>
      <c r="E80" s="507">
        <v>14.690253298504638</v>
      </c>
      <c r="F80" s="507">
        <v>30.796047465038988</v>
      </c>
      <c r="G80" s="507">
        <v>26.909576223269944</v>
      </c>
      <c r="H80" s="507"/>
      <c r="I80" s="507"/>
      <c r="J80" s="507"/>
      <c r="K80" s="515"/>
      <c r="L80" s="515"/>
      <c r="N80" s="529"/>
    </row>
    <row r="81" spans="1:34">
      <c r="A81" s="402"/>
      <c r="B81" s="512" t="s">
        <v>341</v>
      </c>
      <c r="C81" s="514"/>
      <c r="E81" s="507">
        <v>0</v>
      </c>
      <c r="F81" s="507">
        <v>1.1657118564967566E-3</v>
      </c>
      <c r="G81" s="507">
        <v>0</v>
      </c>
      <c r="H81" s="507"/>
      <c r="I81" s="507"/>
      <c r="J81" s="507"/>
      <c r="K81" s="515"/>
      <c r="L81" s="515"/>
      <c r="N81" s="529"/>
    </row>
    <row r="82" spans="1:34">
      <c r="A82" s="402"/>
      <c r="B82" s="512" t="s">
        <v>342</v>
      </c>
      <c r="C82" s="514"/>
      <c r="E82" s="507">
        <v>2.9726443558584137</v>
      </c>
      <c r="F82" s="507">
        <v>0.37773371066036299</v>
      </c>
      <c r="G82" s="507">
        <v>0</v>
      </c>
      <c r="H82" s="507"/>
      <c r="I82" s="507"/>
      <c r="J82" s="507"/>
      <c r="K82" s="515"/>
      <c r="L82" s="515"/>
      <c r="N82" s="529"/>
    </row>
    <row r="83" spans="1:34">
      <c r="A83" s="402"/>
      <c r="B83" s="512" t="s">
        <v>343</v>
      </c>
      <c r="C83" s="514"/>
      <c r="E83" s="507">
        <v>1.4088886138557637</v>
      </c>
      <c r="F83" s="507">
        <v>2.8696551253761688</v>
      </c>
      <c r="G83" s="507">
        <v>2.7372247805589058</v>
      </c>
      <c r="H83" s="507"/>
      <c r="I83" s="507"/>
      <c r="J83" s="507"/>
      <c r="K83" s="515"/>
      <c r="L83" s="515"/>
      <c r="N83" s="529"/>
    </row>
    <row r="84" spans="1:34">
      <c r="A84" s="402"/>
      <c r="B84" s="512" t="s">
        <v>344</v>
      </c>
      <c r="C84" s="514"/>
      <c r="E84" s="507">
        <v>1.1353570628430816</v>
      </c>
      <c r="F84" s="507">
        <v>1.8743943572211217</v>
      </c>
      <c r="G84" s="507">
        <v>0.6099304945411157</v>
      </c>
      <c r="H84" s="507"/>
      <c r="I84" s="507"/>
      <c r="J84" s="507"/>
      <c r="K84" s="515"/>
      <c r="L84" s="515"/>
      <c r="N84" s="529"/>
    </row>
    <row r="85" spans="1:34">
      <c r="A85" s="402"/>
      <c r="B85" s="512" t="s">
        <v>345</v>
      </c>
      <c r="C85" s="513"/>
      <c r="E85" s="508">
        <v>0</v>
      </c>
      <c r="F85" s="508">
        <v>0</v>
      </c>
      <c r="G85" s="508">
        <v>0</v>
      </c>
      <c r="H85" s="508"/>
      <c r="I85" s="508"/>
      <c r="J85" s="509"/>
      <c r="K85" s="518" t="s">
        <v>275</v>
      </c>
      <c r="L85" s="518" t="s">
        <v>58</v>
      </c>
      <c r="N85" s="529"/>
    </row>
    <row r="86" spans="1:34">
      <c r="A86" s="402"/>
      <c r="B86" s="391"/>
      <c r="C86" s="391"/>
      <c r="D86" s="404" t="s">
        <v>265</v>
      </c>
      <c r="E86" s="519">
        <f>SUM(E69:E85)</f>
        <v>159.38240999999999</v>
      </c>
      <c r="F86" s="519">
        <f t="shared" ref="F86" si="5">SUM(F69:F85)</f>
        <v>120.89152147999999</v>
      </c>
      <c r="G86" s="519">
        <f t="shared" ref="G86" si="6">SUM(G69:G85)</f>
        <v>209.21729466000002</v>
      </c>
      <c r="H86" s="519">
        <f t="shared" ref="H86" si="7">SUM(H69:H85)</f>
        <v>0</v>
      </c>
      <c r="I86" s="519">
        <f t="shared" ref="I86:J86" si="8">SUM(I69:I85)</f>
        <v>0</v>
      </c>
      <c r="J86" s="519">
        <f t="shared" si="8"/>
        <v>0</v>
      </c>
      <c r="K86" s="520">
        <f>SUM(F86:J86)</f>
        <v>330.10881614000004</v>
      </c>
      <c r="L86" s="520">
        <f>SUM(E86:J86)</f>
        <v>489.49122613999998</v>
      </c>
      <c r="N86" s="529"/>
    </row>
    <row r="87" spans="1:34" ht="34.5" customHeight="1">
      <c r="A87" s="586"/>
      <c r="B87" s="586"/>
      <c r="C87" s="586"/>
      <c r="D87" s="586"/>
      <c r="E87" s="586"/>
      <c r="F87" s="586"/>
      <c r="G87" s="587"/>
      <c r="H87" s="586"/>
      <c r="I87" s="586"/>
      <c r="J87" s="586"/>
      <c r="K87" s="586"/>
      <c r="L87" s="586"/>
    </row>
    <row r="88" spans="1:34" ht="105.95" hidden="1" customHeight="1" outlineLevel="1">
      <c r="A88" s="731"/>
      <c r="B88" s="732"/>
      <c r="C88" s="732"/>
      <c r="D88" s="732"/>
      <c r="E88" s="732"/>
      <c r="F88" s="732"/>
      <c r="G88" s="732"/>
      <c r="H88" s="732"/>
      <c r="I88" s="732"/>
      <c r="J88" s="732"/>
      <c r="K88" s="732"/>
      <c r="L88" s="732"/>
      <c r="Q88" s="390"/>
      <c r="R88" s="390"/>
      <c r="S88" s="390"/>
      <c r="T88" s="390"/>
      <c r="U88" s="390"/>
      <c r="V88" s="390"/>
      <c r="W88" s="390"/>
      <c r="X88" s="390"/>
      <c r="Y88" s="392"/>
      <c r="Z88" s="390"/>
      <c r="AA88" s="390"/>
      <c r="AB88" s="390"/>
      <c r="AC88" s="390"/>
      <c r="AD88" s="390"/>
      <c r="AE88" s="392"/>
      <c r="AF88" s="390"/>
      <c r="AG88" s="390"/>
      <c r="AH88" s="390"/>
    </row>
    <row r="89" spans="1:34" collapsed="1">
      <c r="A89" s="586"/>
      <c r="B89" s="586"/>
      <c r="C89" s="586"/>
      <c r="D89" s="586"/>
      <c r="E89" s="586"/>
      <c r="F89" s="586"/>
      <c r="G89" s="586"/>
      <c r="H89" s="586"/>
      <c r="I89" s="586"/>
      <c r="J89" s="586"/>
      <c r="K89" s="586"/>
      <c r="L89" s="586"/>
    </row>
    <row r="92" spans="1:34">
      <c r="A92" s="395"/>
    </row>
    <row r="93" spans="1:34">
      <c r="A93" s="733" t="s">
        <v>268</v>
      </c>
      <c r="B93" s="733"/>
      <c r="C93" s="733"/>
      <c r="D93" s="733"/>
      <c r="E93" s="733"/>
      <c r="F93" s="733"/>
      <c r="G93" s="733"/>
      <c r="H93" s="733"/>
      <c r="I93" s="733"/>
      <c r="J93" s="733"/>
      <c r="K93" s="733"/>
      <c r="L93" s="733"/>
    </row>
    <row r="94" spans="1:34">
      <c r="A94" s="726"/>
      <c r="B94" s="726"/>
      <c r="C94" s="726"/>
      <c r="D94" s="389" t="s">
        <v>262</v>
      </c>
      <c r="E94" s="389" t="s">
        <v>272</v>
      </c>
      <c r="F94" s="389" t="s">
        <v>270</v>
      </c>
      <c r="G94" s="389" t="s">
        <v>263</v>
      </c>
      <c r="H94" s="389" t="s">
        <v>235</v>
      </c>
      <c r="I94" s="389" t="s">
        <v>271</v>
      </c>
      <c r="J94" s="389" t="s">
        <v>237</v>
      </c>
    </row>
    <row r="95" spans="1:34">
      <c r="A95" s="726" t="s">
        <v>264</v>
      </c>
      <c r="B95" s="726"/>
      <c r="C95" s="726"/>
      <c r="D95" s="389"/>
      <c r="E95" s="389"/>
      <c r="F95" s="389"/>
      <c r="G95" s="389"/>
      <c r="H95" s="389"/>
      <c r="I95" s="389"/>
    </row>
    <row r="96" spans="1:34" ht="13.35" customHeight="1">
      <c r="A96" s="402"/>
      <c r="B96" s="727" t="s">
        <v>330</v>
      </c>
      <c r="C96" s="728"/>
      <c r="E96" s="507">
        <v>0</v>
      </c>
      <c r="F96" s="507">
        <v>0</v>
      </c>
      <c r="G96" s="507"/>
      <c r="H96" s="507"/>
      <c r="I96" s="507"/>
      <c r="J96" s="507"/>
      <c r="K96" s="515"/>
      <c r="L96" s="515"/>
    </row>
    <row r="97" spans="1:12">
      <c r="A97" s="402"/>
      <c r="B97" s="512" t="s">
        <v>331</v>
      </c>
      <c r="C97" s="513"/>
      <c r="E97" s="507">
        <v>0</v>
      </c>
      <c r="F97" s="507">
        <v>0</v>
      </c>
      <c r="G97" s="507"/>
      <c r="H97" s="507"/>
      <c r="I97" s="507"/>
      <c r="J97" s="507"/>
      <c r="K97" s="515"/>
      <c r="L97" s="515"/>
    </row>
    <row r="98" spans="1:12">
      <c r="A98" s="402"/>
      <c r="B98" s="512" t="s">
        <v>332</v>
      </c>
      <c r="C98" s="513"/>
      <c r="E98" s="507">
        <v>0</v>
      </c>
      <c r="F98" s="507">
        <v>0</v>
      </c>
      <c r="G98" s="507"/>
      <c r="H98" s="507"/>
      <c r="I98" s="507"/>
      <c r="J98" s="507"/>
      <c r="K98" s="515"/>
      <c r="L98" s="515"/>
    </row>
    <row r="99" spans="1:12">
      <c r="A99" s="402"/>
      <c r="B99" s="413" t="s">
        <v>333</v>
      </c>
      <c r="C99" s="414"/>
      <c r="E99" s="507">
        <v>0</v>
      </c>
      <c r="F99" s="507">
        <v>0</v>
      </c>
      <c r="G99" s="507"/>
      <c r="H99" s="507"/>
      <c r="I99" s="507"/>
      <c r="J99" s="507"/>
      <c r="K99" s="515"/>
      <c r="L99" s="515"/>
    </row>
    <row r="100" spans="1:12">
      <c r="A100" s="402"/>
      <c r="B100" s="413" t="s">
        <v>334</v>
      </c>
      <c r="C100" s="414"/>
      <c r="E100" s="507">
        <v>0</v>
      </c>
      <c r="F100" s="507">
        <v>0</v>
      </c>
      <c r="G100" s="507"/>
      <c r="H100" s="507"/>
      <c r="I100" s="507"/>
      <c r="J100" s="507"/>
      <c r="K100" s="515"/>
      <c r="L100" s="515"/>
    </row>
    <row r="101" spans="1:12">
      <c r="A101" s="402"/>
      <c r="B101" s="413" t="s">
        <v>335</v>
      </c>
      <c r="C101" s="414"/>
      <c r="E101" s="507">
        <v>0</v>
      </c>
      <c r="F101" s="507">
        <v>1.5334909999999999</v>
      </c>
      <c r="G101" s="507">
        <v>0.42199999999999999</v>
      </c>
      <c r="H101" s="507"/>
      <c r="I101" s="507"/>
      <c r="J101" s="507"/>
      <c r="K101" s="515"/>
      <c r="L101" s="515"/>
    </row>
    <row r="102" spans="1:12">
      <c r="A102" s="402"/>
      <c r="B102" s="413" t="s">
        <v>336</v>
      </c>
      <c r="C102" s="414"/>
      <c r="E102" s="507">
        <v>0</v>
      </c>
      <c r="F102" s="507">
        <v>0</v>
      </c>
      <c r="G102" s="507"/>
      <c r="H102" s="507"/>
      <c r="I102" s="507"/>
      <c r="J102" s="507"/>
      <c r="K102" s="515"/>
      <c r="L102" s="515"/>
    </row>
    <row r="103" spans="1:12">
      <c r="A103" s="402"/>
      <c r="B103" s="413" t="s">
        <v>337</v>
      </c>
      <c r="C103" s="414"/>
      <c r="E103" s="507">
        <v>0</v>
      </c>
      <c r="F103" s="507">
        <v>0</v>
      </c>
      <c r="G103" s="507"/>
      <c r="H103" s="507"/>
      <c r="I103" s="507"/>
      <c r="J103" s="507"/>
      <c r="K103" s="515"/>
      <c r="L103" s="515"/>
    </row>
    <row r="104" spans="1:12">
      <c r="A104" s="402"/>
      <c r="B104" s="413" t="s">
        <v>338</v>
      </c>
      <c r="C104" s="414"/>
      <c r="E104" s="507">
        <v>0.4</v>
      </c>
      <c r="F104" s="507">
        <v>0.25454545000000001</v>
      </c>
      <c r="G104" s="507">
        <v>0.11818182000000001</v>
      </c>
      <c r="H104" s="507"/>
      <c r="I104" s="507"/>
      <c r="J104" s="507"/>
      <c r="K104" s="515"/>
      <c r="L104" s="515"/>
    </row>
    <row r="105" spans="1:12">
      <c r="A105" s="402"/>
      <c r="B105" s="413" t="s">
        <v>238</v>
      </c>
      <c r="C105" s="414"/>
      <c r="E105" s="507">
        <v>0</v>
      </c>
      <c r="F105" s="507">
        <v>0</v>
      </c>
      <c r="G105" s="507"/>
      <c r="H105" s="507"/>
      <c r="I105" s="507"/>
      <c r="J105" s="507"/>
      <c r="K105" s="515"/>
      <c r="L105" s="515"/>
    </row>
    <row r="106" spans="1:12">
      <c r="A106" s="402"/>
      <c r="B106" s="512" t="s">
        <v>339</v>
      </c>
      <c r="C106" s="514"/>
      <c r="E106" s="507">
        <v>0</v>
      </c>
      <c r="F106" s="507">
        <v>0</v>
      </c>
      <c r="G106" s="507"/>
      <c r="H106" s="507"/>
      <c r="I106" s="507"/>
      <c r="J106" s="507"/>
      <c r="K106" s="515"/>
      <c r="L106" s="515"/>
    </row>
    <row r="107" spans="1:12">
      <c r="A107" s="402"/>
      <c r="B107" s="512" t="s">
        <v>340</v>
      </c>
      <c r="C107" s="514"/>
      <c r="E107" s="507">
        <v>0</v>
      </c>
      <c r="F107" s="507">
        <v>0</v>
      </c>
      <c r="G107" s="507"/>
      <c r="H107" s="507"/>
      <c r="I107" s="507"/>
      <c r="J107" s="507"/>
      <c r="K107" s="515"/>
      <c r="L107" s="515"/>
    </row>
    <row r="108" spans="1:12">
      <c r="A108" s="402"/>
      <c r="B108" s="512" t="s">
        <v>341</v>
      </c>
      <c r="C108" s="514"/>
      <c r="E108" s="507">
        <v>0</v>
      </c>
      <c r="F108" s="507">
        <v>0</v>
      </c>
      <c r="G108" s="507"/>
      <c r="H108" s="507"/>
      <c r="I108" s="507"/>
      <c r="J108" s="507"/>
      <c r="K108" s="515"/>
      <c r="L108" s="515"/>
    </row>
    <row r="109" spans="1:12">
      <c r="A109" s="402"/>
      <c r="B109" s="512" t="s">
        <v>342</v>
      </c>
      <c r="C109" s="514"/>
      <c r="E109" s="507">
        <v>0</v>
      </c>
      <c r="F109" s="507">
        <v>0</v>
      </c>
      <c r="G109" s="507"/>
      <c r="H109" s="507"/>
      <c r="I109" s="507"/>
      <c r="J109" s="507"/>
      <c r="K109" s="515"/>
      <c r="L109" s="515"/>
    </row>
    <row r="110" spans="1:12">
      <c r="A110" s="402"/>
      <c r="B110" s="512" t="s">
        <v>343</v>
      </c>
      <c r="C110" s="514"/>
      <c r="E110" s="507">
        <v>0.60088180999999996</v>
      </c>
      <c r="F110" s="507">
        <v>0.58773631999999998</v>
      </c>
      <c r="G110" s="507">
        <v>0.25949090000000002</v>
      </c>
      <c r="H110" s="507"/>
      <c r="I110" s="507"/>
      <c r="J110" s="507"/>
      <c r="K110" s="515"/>
      <c r="L110" s="515"/>
    </row>
    <row r="111" spans="1:12">
      <c r="A111" s="402"/>
      <c r="B111" s="512" t="s">
        <v>344</v>
      </c>
      <c r="C111" s="514"/>
      <c r="E111" s="507">
        <v>0</v>
      </c>
      <c r="F111" s="507">
        <v>0</v>
      </c>
      <c r="G111" s="507"/>
      <c r="H111" s="507"/>
      <c r="I111" s="507"/>
      <c r="J111" s="507"/>
      <c r="K111" s="515"/>
      <c r="L111" s="515"/>
    </row>
    <row r="112" spans="1:12">
      <c r="A112" s="402"/>
      <c r="B112" s="512" t="s">
        <v>345</v>
      </c>
      <c r="C112" s="513"/>
      <c r="E112" s="508">
        <v>0</v>
      </c>
      <c r="F112" s="508">
        <v>0</v>
      </c>
      <c r="G112" s="508"/>
      <c r="H112" s="508"/>
      <c r="I112" s="508"/>
      <c r="J112" s="509"/>
      <c r="K112" s="518" t="s">
        <v>275</v>
      </c>
      <c r="L112" s="518" t="s">
        <v>58</v>
      </c>
    </row>
    <row r="113" spans="1:12">
      <c r="A113" s="402"/>
      <c r="B113" s="391"/>
      <c r="C113" s="391"/>
      <c r="D113" s="404" t="s">
        <v>265</v>
      </c>
      <c r="E113" s="519">
        <f>SUM(E96:E112)</f>
        <v>1.0008818100000001</v>
      </c>
      <c r="F113" s="519">
        <f t="shared" ref="F113" si="9">SUM(F96:F112)</f>
        <v>2.3757727699999998</v>
      </c>
      <c r="G113" s="519">
        <f t="shared" ref="G113" si="10">SUM(G96:G112)</f>
        <v>0.79967272</v>
      </c>
      <c r="H113" s="519">
        <f t="shared" ref="H113" si="11">SUM(H96:H112)</f>
        <v>0</v>
      </c>
      <c r="I113" s="519">
        <f t="shared" ref="I113:J113" si="12">SUM(I96:I112)</f>
        <v>0</v>
      </c>
      <c r="J113" s="519">
        <f t="shared" si="12"/>
        <v>0</v>
      </c>
      <c r="K113" s="520">
        <f>SUM(F113:J113)</f>
        <v>3.1754454899999995</v>
      </c>
      <c r="L113" s="520">
        <f>SUM(E113:J113)</f>
        <v>4.1763272999999996</v>
      </c>
    </row>
    <row r="114" spans="1:12" ht="27.95" customHeight="1">
      <c r="A114" s="395"/>
    </row>
    <row r="115" spans="1:12" ht="75.95" hidden="1" customHeight="1" outlineLevel="1">
      <c r="A115" s="729" t="s">
        <v>280</v>
      </c>
      <c r="B115" s="730"/>
      <c r="C115" s="730"/>
      <c r="D115" s="730"/>
      <c r="E115" s="730"/>
      <c r="F115" s="730"/>
      <c r="G115" s="730"/>
      <c r="H115" s="730"/>
      <c r="I115" s="730"/>
      <c r="J115" s="730"/>
      <c r="K115" s="730"/>
      <c r="L115" s="730"/>
    </row>
    <row r="116" spans="1:12" collapsed="1"/>
    <row r="132" ht="27.95" customHeight="1"/>
  </sheetData>
  <mergeCells count="37">
    <mergeCell ref="B2:P2"/>
    <mergeCell ref="B17:C17"/>
    <mergeCell ref="B25:C25"/>
    <mergeCell ref="B26:C26"/>
    <mergeCell ref="B27:C27"/>
    <mergeCell ref="A12:L12"/>
    <mergeCell ref="B18:C18"/>
    <mergeCell ref="B19:C19"/>
    <mergeCell ref="B20:C20"/>
    <mergeCell ref="B21:C21"/>
    <mergeCell ref="B22:C22"/>
    <mergeCell ref="B23:C23"/>
    <mergeCell ref="B24:C24"/>
    <mergeCell ref="A13:C13"/>
    <mergeCell ref="A14:C14"/>
    <mergeCell ref="B15:C15"/>
    <mergeCell ref="B16:C16"/>
    <mergeCell ref="B29:C29"/>
    <mergeCell ref="B28:C28"/>
    <mergeCell ref="B30:C30"/>
    <mergeCell ref="B31:C31"/>
    <mergeCell ref="A38:L38"/>
    <mergeCell ref="A34:L34"/>
    <mergeCell ref="A39:C39"/>
    <mergeCell ref="A40:C40"/>
    <mergeCell ref="A67:C67"/>
    <mergeCell ref="A60:L60"/>
    <mergeCell ref="A66:L66"/>
    <mergeCell ref="A68:C68"/>
    <mergeCell ref="B41:C41"/>
    <mergeCell ref="A115:L115"/>
    <mergeCell ref="B69:C69"/>
    <mergeCell ref="A94:C94"/>
    <mergeCell ref="A95:C95"/>
    <mergeCell ref="A88:L88"/>
    <mergeCell ref="A93:L93"/>
    <mergeCell ref="B96:C96"/>
  </mergeCells>
  <phoneticPr fontId="0" type="noConversion"/>
  <printOptions horizontalCentered="1"/>
  <pageMargins left="0.39370078740157483" right="0.39370078740157483" top="0.11811023622047245" bottom="0.11811023622047245" header="0.51181102362204722" footer="0.11811023622047245"/>
  <pageSetup paperSize="9" scale="39" orientation="landscape" r:id="rId1"/>
  <headerFooter alignWithMargins="0">
    <oddHeader xml:space="preserve">&amp;R&amp;"Times,Bold"&amp;12
</oddHeader>
  </headerFooter>
  <rowBreaks count="1" manualBreakCount="1">
    <brk id="63" max="15" man="1"/>
  </rowBreaks>
  <customProperties>
    <customPr name="EpmWorksheetKeyString_GUID" r:id="rId2"/>
  </customProperties>
  <ignoredErrors>
    <ignoredError sqref="E32" formulaRange="1"/>
  </ignoredErrors>
  <drawing r:id="rId3"/>
  <legacyDrawing r:id="rId4"/>
  <mc:AlternateContent xmlns:mc="http://schemas.openxmlformats.org/markup-compatibility/2006">
    <mc:Choice Requires="x14">
      <controls>
        <mc:AlternateContent xmlns:mc="http://schemas.openxmlformats.org/markup-compatibility/2006">
          <mc:Choice Requires="x14">
            <control shapeId="38914" r:id="rId5" name="Button 2">
              <controlPr defaultSize="0" print="0" autoFill="0" autoPict="0" macro="[0]!Macro16">
                <anchor moveWithCells="1" sizeWithCells="1">
                  <from>
                    <xdr:col>9</xdr:col>
                    <xdr:colOff>9525</xdr:colOff>
                    <xdr:row>3</xdr:row>
                    <xdr:rowOff>104775</xdr:rowOff>
                  </from>
                  <to>
                    <xdr:col>10</xdr:col>
                    <xdr:colOff>190500</xdr:colOff>
                    <xdr:row>4</xdr:row>
                    <xdr:rowOff>104775</xdr:rowOff>
                  </to>
                </anchor>
              </controlPr>
            </control>
          </mc:Choice>
        </mc:AlternateContent>
        <mc:AlternateContent xmlns:mc="http://schemas.openxmlformats.org/markup-compatibility/2006">
          <mc:Choice Requires="x14">
            <control shapeId="38915" r:id="rId6" name="Button 3">
              <controlPr defaultSize="0" print="0" autoFill="0" autoPict="0" macro="[0]!HistoricCapexInstructions">
                <anchor moveWithCells="1" sizeWithCells="1">
                  <from>
                    <xdr:col>9</xdr:col>
                    <xdr:colOff>9525</xdr:colOff>
                    <xdr:row>4</xdr:row>
                    <xdr:rowOff>152400</xdr:rowOff>
                  </from>
                  <to>
                    <xdr:col>10</xdr:col>
                    <xdr:colOff>190500</xdr:colOff>
                    <xdr:row>6</xdr:row>
                    <xdr:rowOff>9525</xdr:rowOff>
                  </to>
                </anchor>
              </controlPr>
            </control>
          </mc:Choice>
        </mc:AlternateContent>
        <mc:AlternateContent xmlns:mc="http://schemas.openxmlformats.org/markup-compatibility/2006">
          <mc:Choice Requires="x14">
            <control shapeId="38918" r:id="rId7" name="Button 6">
              <controlPr defaultSize="0" print="0" autoFill="0" autoPict="0" macro="[0]!CommentaryonHistoricCapex">
                <anchor moveWithCells="1" sizeWithCells="1">
                  <from>
                    <xdr:col>9</xdr:col>
                    <xdr:colOff>9525</xdr:colOff>
                    <xdr:row>6</xdr:row>
                    <xdr:rowOff>47625</xdr:rowOff>
                  </from>
                  <to>
                    <xdr:col>10</xdr:col>
                    <xdr:colOff>190500</xdr:colOff>
                    <xdr:row>7</xdr:row>
                    <xdr:rowOff>85725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pageSetUpPr fitToPage="1"/>
  </sheetPr>
  <dimension ref="A1:R139"/>
  <sheetViews>
    <sheetView view="pageBreakPreview" topLeftCell="C1" zoomScale="60" zoomScaleNormal="88" workbookViewId="0">
      <selection activeCell="V25" sqref="V25"/>
    </sheetView>
  </sheetViews>
  <sheetFormatPr defaultColWidth="8.85546875" defaultRowHeight="12.75" outlineLevelRow="1"/>
  <cols>
    <col min="1" max="1" width="11.140625" style="535" customWidth="1"/>
    <col min="2" max="2" width="41.85546875" style="535" customWidth="1"/>
    <col min="3" max="3" width="16.42578125" style="570" customWidth="1"/>
    <col min="4" max="4" width="16.5703125" style="535" customWidth="1"/>
    <col min="5" max="5" width="2" style="535" customWidth="1"/>
    <col min="6" max="6" width="14.5703125" style="535" customWidth="1"/>
    <col min="7" max="7" width="12.140625" style="535" customWidth="1"/>
    <col min="8" max="11" width="12.85546875" style="535" customWidth="1"/>
    <col min="12" max="12" width="15.85546875" style="535" customWidth="1"/>
    <col min="13" max="13" width="2.42578125" style="535" customWidth="1"/>
    <col min="14" max="14" width="29.42578125" style="535" customWidth="1"/>
    <col min="15" max="16" width="23.140625" style="535" customWidth="1"/>
    <col min="17" max="17" width="29.85546875" style="534" customWidth="1"/>
    <col min="18" max="16384" width="8.85546875" style="535"/>
  </cols>
  <sheetData>
    <row r="1" spans="1:18" ht="18.75">
      <c r="C1" s="752" t="s">
        <v>371</v>
      </c>
      <c r="D1" s="752"/>
      <c r="E1" s="752"/>
      <c r="F1" s="752"/>
      <c r="G1" s="752"/>
      <c r="H1" s="752"/>
      <c r="I1" s="752"/>
      <c r="J1" s="752"/>
      <c r="K1" s="754"/>
      <c r="L1" s="755"/>
      <c r="M1" s="756"/>
      <c r="N1" s="756"/>
      <c r="O1" s="756"/>
      <c r="P1" s="753"/>
      <c r="Q1" s="753"/>
      <c r="R1" s="753"/>
    </row>
    <row r="2" spans="1:18" ht="20.25">
      <c r="B2" s="739" t="s">
        <v>254</v>
      </c>
      <c r="C2" s="740"/>
      <c r="D2" s="740"/>
      <c r="E2" s="740"/>
      <c r="F2" s="740"/>
      <c r="G2" s="740"/>
      <c r="H2" s="740"/>
      <c r="I2" s="740"/>
      <c r="J2" s="740"/>
      <c r="K2" s="741"/>
      <c r="L2" s="741"/>
      <c r="M2" s="741"/>
      <c r="N2" s="741"/>
      <c r="O2" s="741"/>
      <c r="P2" s="741"/>
    </row>
    <row r="3" spans="1:18">
      <c r="C3" s="535"/>
    </row>
    <row r="4" spans="1:18">
      <c r="C4" s="535"/>
    </row>
    <row r="5" spans="1:18">
      <c r="C5" s="535"/>
    </row>
    <row r="6" spans="1:18">
      <c r="C6" s="535"/>
    </row>
    <row r="7" spans="1:18">
      <c r="C7" s="535"/>
    </row>
    <row r="8" spans="1:18">
      <c r="C8" s="535"/>
    </row>
    <row r="9" spans="1:18">
      <c r="C9" s="535"/>
    </row>
    <row r="10" spans="1:18">
      <c r="C10" s="535"/>
    </row>
    <row r="11" spans="1:18">
      <c r="A11" s="536" t="s">
        <v>301</v>
      </c>
      <c r="C11" s="537" t="str">
        <f>'RFS Inc'!C7</f>
        <v>30 June 2019</v>
      </c>
      <c r="E11" s="742"/>
      <c r="F11" s="538"/>
      <c r="G11" s="538"/>
      <c r="H11" s="538"/>
      <c r="I11" s="743"/>
      <c r="J11" s="743"/>
      <c r="K11" s="744"/>
      <c r="L11" s="538"/>
    </row>
    <row r="12" spans="1:18">
      <c r="A12" s="539"/>
      <c r="C12" s="535"/>
      <c r="E12" s="742"/>
      <c r="F12" s="538"/>
      <c r="G12" s="538"/>
      <c r="H12" s="538"/>
      <c r="I12" s="743"/>
      <c r="J12" s="743"/>
      <c r="K12" s="744"/>
      <c r="L12" s="538"/>
    </row>
    <row r="13" spans="1:18">
      <c r="C13" s="535"/>
      <c r="E13" s="538"/>
    </row>
    <row r="14" spans="1:18">
      <c r="A14" s="540" t="s">
        <v>241</v>
      </c>
      <c r="B14" s="540"/>
      <c r="C14" s="541"/>
      <c r="E14" s="538"/>
    </row>
    <row r="15" spans="1:18" ht="15">
      <c r="A15" s="542"/>
      <c r="C15" s="543"/>
      <c r="E15" s="538"/>
      <c r="F15" s="745" t="s">
        <v>349</v>
      </c>
      <c r="G15" s="746"/>
      <c r="H15" s="746"/>
      <c r="I15" s="746"/>
      <c r="J15" s="746"/>
      <c r="K15" s="746"/>
      <c r="L15" s="747"/>
    </row>
    <row r="16" spans="1:18">
      <c r="C16" s="535"/>
      <c r="E16" s="544"/>
      <c r="F16" s="748"/>
      <c r="G16" s="749"/>
      <c r="H16" s="749"/>
      <c r="I16" s="749"/>
      <c r="J16" s="749"/>
      <c r="K16" s="749"/>
      <c r="L16" s="750"/>
      <c r="M16" s="538"/>
    </row>
    <row r="17" spans="1:17" ht="41.25" customHeight="1">
      <c r="A17" s="545" t="s">
        <v>244</v>
      </c>
      <c r="B17" s="545" t="s">
        <v>245</v>
      </c>
      <c r="C17" s="546" t="s">
        <v>246</v>
      </c>
      <c r="D17" s="547" t="s">
        <v>247</v>
      </c>
      <c r="E17" s="548"/>
      <c r="F17" s="549" t="s">
        <v>239</v>
      </c>
      <c r="G17" s="550" t="s">
        <v>233</v>
      </c>
      <c r="H17" s="550" t="s">
        <v>234</v>
      </c>
      <c r="I17" s="550" t="s">
        <v>235</v>
      </c>
      <c r="J17" s="550" t="s">
        <v>236</v>
      </c>
      <c r="K17" s="550" t="s">
        <v>237</v>
      </c>
      <c r="L17" s="550" t="s">
        <v>240</v>
      </c>
      <c r="M17" s="551"/>
      <c r="N17" s="549" t="s">
        <v>248</v>
      </c>
      <c r="O17" s="549" t="s">
        <v>249</v>
      </c>
      <c r="P17" s="549" t="s">
        <v>250</v>
      </c>
      <c r="Q17" s="549" t="s">
        <v>251</v>
      </c>
    </row>
    <row r="18" spans="1:17">
      <c r="A18" s="651"/>
      <c r="B18" s="652"/>
      <c r="C18" s="653"/>
      <c r="D18" s="552" t="s">
        <v>346</v>
      </c>
      <c r="F18" s="553"/>
      <c r="G18" s="553">
        <v>0.65746154000000001</v>
      </c>
      <c r="H18" s="553">
        <v>8.7467020000000006E-2</v>
      </c>
      <c r="I18" s="553"/>
      <c r="J18" s="553"/>
      <c r="K18" s="553"/>
      <c r="L18" s="553">
        <f>SUM(F18:K18)</f>
        <v>0.74492855999999996</v>
      </c>
      <c r="N18" s="554" t="s">
        <v>350</v>
      </c>
      <c r="O18" s="554" t="s">
        <v>356</v>
      </c>
      <c r="P18" s="651"/>
      <c r="Q18" s="555"/>
    </row>
    <row r="19" spans="1:17">
      <c r="A19" s="654"/>
      <c r="B19" s="655"/>
      <c r="C19" s="656"/>
      <c r="D19" s="556" t="s">
        <v>346</v>
      </c>
      <c r="F19" s="553"/>
      <c r="G19" s="553">
        <v>1.1383581299999999</v>
      </c>
      <c r="H19" s="553">
        <v>7.9831699999999992E-2</v>
      </c>
      <c r="I19" s="553"/>
      <c r="J19" s="553"/>
      <c r="K19" s="553"/>
      <c r="L19" s="553">
        <f t="shared" ref="L19:L111" si="0">SUM(F19:K19)</f>
        <v>1.2181898299999998</v>
      </c>
      <c r="N19" s="557" t="s">
        <v>350</v>
      </c>
      <c r="O19" s="557" t="s">
        <v>356</v>
      </c>
      <c r="P19" s="654"/>
      <c r="Q19" s="558"/>
    </row>
    <row r="20" spans="1:17">
      <c r="A20" s="654"/>
      <c r="B20" s="655"/>
      <c r="C20" s="656"/>
      <c r="D20" s="556" t="s">
        <v>346</v>
      </c>
      <c r="F20" s="553"/>
      <c r="G20" s="553">
        <v>0.66404638000000005</v>
      </c>
      <c r="H20" s="553">
        <v>0</v>
      </c>
      <c r="I20" s="553"/>
      <c r="J20" s="553"/>
      <c r="K20" s="553"/>
      <c r="L20" s="553">
        <f t="shared" si="0"/>
        <v>0.66404638000000005</v>
      </c>
      <c r="N20" s="557" t="s">
        <v>351</v>
      </c>
      <c r="O20" s="557" t="s">
        <v>356</v>
      </c>
      <c r="P20" s="654"/>
      <c r="Q20" s="558"/>
    </row>
    <row r="21" spans="1:17">
      <c r="A21" s="654"/>
      <c r="B21" s="655"/>
      <c r="C21" s="656"/>
      <c r="D21" s="556" t="s">
        <v>346</v>
      </c>
      <c r="F21" s="553"/>
      <c r="G21" s="553">
        <v>0.64424982999999991</v>
      </c>
      <c r="H21" s="553">
        <v>0</v>
      </c>
      <c r="I21" s="553"/>
      <c r="J21" s="553"/>
      <c r="K21" s="553"/>
      <c r="L21" s="553">
        <f t="shared" si="0"/>
        <v>0.64424982999999991</v>
      </c>
      <c r="N21" s="557" t="s">
        <v>351</v>
      </c>
      <c r="O21" s="557" t="s">
        <v>356</v>
      </c>
      <c r="P21" s="654"/>
      <c r="Q21" s="558"/>
    </row>
    <row r="22" spans="1:17">
      <c r="A22" s="654"/>
      <c r="B22" s="655"/>
      <c r="C22" s="656"/>
      <c r="D22" s="556" t="s">
        <v>346</v>
      </c>
      <c r="F22" s="553"/>
      <c r="G22" s="553">
        <v>0.51454350999999998</v>
      </c>
      <c r="H22" s="553">
        <v>1.0633052599999999</v>
      </c>
      <c r="I22" s="553"/>
      <c r="J22" s="553"/>
      <c r="K22" s="553"/>
      <c r="L22" s="553">
        <f t="shared" si="0"/>
        <v>1.5778487699999999</v>
      </c>
      <c r="N22" s="557" t="s">
        <v>351</v>
      </c>
      <c r="O22" s="557" t="s">
        <v>356</v>
      </c>
      <c r="P22" s="654"/>
      <c r="Q22" s="579"/>
    </row>
    <row r="23" spans="1:17">
      <c r="A23" s="654"/>
      <c r="B23" s="655"/>
      <c r="C23" s="656"/>
      <c r="D23" s="556" t="s">
        <v>346</v>
      </c>
      <c r="F23" s="553"/>
      <c r="G23" s="553">
        <v>0.25361220000000001</v>
      </c>
      <c r="H23" s="553">
        <v>1.7714600000000001E-3</v>
      </c>
      <c r="I23" s="553"/>
      <c r="J23" s="553"/>
      <c r="K23" s="553"/>
      <c r="L23" s="553">
        <f t="shared" si="0"/>
        <v>0.25538366000000001</v>
      </c>
      <c r="N23" s="557" t="s">
        <v>352</v>
      </c>
      <c r="O23" s="557" t="s">
        <v>356</v>
      </c>
      <c r="P23" s="654"/>
      <c r="Q23" s="558"/>
    </row>
    <row r="24" spans="1:17">
      <c r="A24" s="654"/>
      <c r="B24" s="655"/>
      <c r="C24" s="656"/>
      <c r="D24" s="556" t="s">
        <v>346</v>
      </c>
      <c r="F24" s="553"/>
      <c r="G24" s="553">
        <v>0.59544076000000001</v>
      </c>
      <c r="H24" s="553">
        <v>3.7380000000000003E-4</v>
      </c>
      <c r="I24" s="553"/>
      <c r="J24" s="553"/>
      <c r="K24" s="553"/>
      <c r="L24" s="553">
        <f t="shared" si="0"/>
        <v>0.59581455999999999</v>
      </c>
      <c r="N24" s="557" t="s">
        <v>351</v>
      </c>
      <c r="O24" s="557" t="s">
        <v>356</v>
      </c>
      <c r="P24" s="654"/>
      <c r="Q24" s="558"/>
    </row>
    <row r="25" spans="1:17">
      <c r="A25" s="654"/>
      <c r="B25" s="655"/>
      <c r="C25" s="656"/>
      <c r="D25" s="556" t="s">
        <v>346</v>
      </c>
      <c r="F25" s="553"/>
      <c r="G25" s="553">
        <v>0.30249963000000002</v>
      </c>
      <c r="H25" s="553">
        <v>0</v>
      </c>
      <c r="I25" s="553"/>
      <c r="J25" s="553"/>
      <c r="K25" s="553"/>
      <c r="L25" s="553">
        <f t="shared" si="0"/>
        <v>0.30249963000000002</v>
      </c>
      <c r="N25" s="557" t="s">
        <v>351</v>
      </c>
      <c r="O25" s="557" t="s">
        <v>356</v>
      </c>
      <c r="P25" s="654"/>
      <c r="Q25" s="558"/>
    </row>
    <row r="26" spans="1:17" ht="12.75" customHeight="1">
      <c r="A26" s="654"/>
      <c r="B26" s="655"/>
      <c r="C26" s="656"/>
      <c r="D26" s="556" t="s">
        <v>346</v>
      </c>
      <c r="F26" s="553"/>
      <c r="G26" s="553">
        <v>0.32000828000000003</v>
      </c>
      <c r="H26" s="553">
        <v>0</v>
      </c>
      <c r="I26" s="553"/>
      <c r="J26" s="553"/>
      <c r="K26" s="553"/>
      <c r="L26" s="553">
        <f t="shared" si="0"/>
        <v>0.32000828000000003</v>
      </c>
      <c r="N26" s="557" t="s">
        <v>350</v>
      </c>
      <c r="O26" s="557" t="s">
        <v>356</v>
      </c>
      <c r="P26" s="654"/>
      <c r="Q26" s="558"/>
    </row>
    <row r="27" spans="1:17">
      <c r="A27" s="654"/>
      <c r="B27" s="655"/>
      <c r="C27" s="656"/>
      <c r="D27" s="556" t="s">
        <v>346</v>
      </c>
      <c r="F27" s="553"/>
      <c r="G27" s="553">
        <v>0.89896494999999998</v>
      </c>
      <c r="H27" s="553">
        <v>-9.8368999999999996E-4</v>
      </c>
      <c r="I27" s="553"/>
      <c r="J27" s="553"/>
      <c r="K27" s="553"/>
      <c r="L27" s="553">
        <f t="shared" si="0"/>
        <v>0.89798126</v>
      </c>
      <c r="N27" s="557" t="s">
        <v>351</v>
      </c>
      <c r="O27" s="557" t="s">
        <v>356</v>
      </c>
      <c r="P27" s="654"/>
      <c r="Q27" s="558"/>
    </row>
    <row r="28" spans="1:17">
      <c r="A28" s="654"/>
      <c r="B28" s="655"/>
      <c r="C28" s="656"/>
      <c r="D28" s="556" t="s">
        <v>346</v>
      </c>
      <c r="F28" s="553"/>
      <c r="G28" s="553">
        <v>1.15941428</v>
      </c>
      <c r="H28" s="553">
        <v>5.9401599999999999E-3</v>
      </c>
      <c r="I28" s="553"/>
      <c r="J28" s="553"/>
      <c r="K28" s="553"/>
      <c r="L28" s="553">
        <f t="shared" si="0"/>
        <v>1.16535444</v>
      </c>
      <c r="N28" s="557" t="s">
        <v>352</v>
      </c>
      <c r="O28" s="557" t="s">
        <v>356</v>
      </c>
      <c r="P28" s="654"/>
      <c r="Q28" s="558"/>
    </row>
    <row r="29" spans="1:17">
      <c r="A29" s="654"/>
      <c r="B29" s="655"/>
      <c r="C29" s="656"/>
      <c r="D29" s="556" t="s">
        <v>346</v>
      </c>
      <c r="F29" s="553"/>
      <c r="G29" s="553">
        <v>1.09637096</v>
      </c>
      <c r="H29" s="553">
        <v>0.31303659</v>
      </c>
      <c r="I29" s="553"/>
      <c r="J29" s="553"/>
      <c r="K29" s="553"/>
      <c r="L29" s="553">
        <f t="shared" si="0"/>
        <v>1.4094075500000001</v>
      </c>
      <c r="N29" s="557" t="s">
        <v>353</v>
      </c>
      <c r="O29" s="557" t="s">
        <v>356</v>
      </c>
      <c r="P29" s="654"/>
      <c r="Q29" s="558"/>
    </row>
    <row r="30" spans="1:17">
      <c r="A30" s="654"/>
      <c r="B30" s="655"/>
      <c r="C30" s="656"/>
      <c r="D30" s="556" t="s">
        <v>346</v>
      </c>
      <c r="F30" s="553"/>
      <c r="G30" s="553">
        <v>0.62684627999999998</v>
      </c>
      <c r="H30" s="553">
        <v>0.32732581999999999</v>
      </c>
      <c r="I30" s="553"/>
      <c r="J30" s="553"/>
      <c r="K30" s="553"/>
      <c r="L30" s="553">
        <f t="shared" si="0"/>
        <v>0.95417209999999997</v>
      </c>
      <c r="N30" s="557" t="s">
        <v>353</v>
      </c>
      <c r="O30" s="557" t="s">
        <v>356</v>
      </c>
      <c r="P30" s="654"/>
      <c r="Q30" s="558"/>
    </row>
    <row r="31" spans="1:17">
      <c r="A31" s="654"/>
      <c r="B31" s="655"/>
      <c r="C31" s="656"/>
      <c r="D31" s="556" t="s">
        <v>346</v>
      </c>
      <c r="F31" s="553"/>
      <c r="G31" s="553">
        <v>0.5313328100000001</v>
      </c>
      <c r="H31" s="553">
        <v>3.8331999999999997E-3</v>
      </c>
      <c r="I31" s="553"/>
      <c r="J31" s="553"/>
      <c r="K31" s="553"/>
      <c r="L31" s="553">
        <f t="shared" si="0"/>
        <v>0.53516601000000008</v>
      </c>
      <c r="N31" s="557" t="s">
        <v>350</v>
      </c>
      <c r="O31" s="557" t="s">
        <v>356</v>
      </c>
      <c r="P31" s="654"/>
      <c r="Q31" s="558"/>
    </row>
    <row r="32" spans="1:17">
      <c r="A32" s="654"/>
      <c r="B32" s="655"/>
      <c r="C32" s="656"/>
      <c r="D32" s="556" t="s">
        <v>346</v>
      </c>
      <c r="F32" s="553"/>
      <c r="G32" s="553">
        <v>0.86044010999999998</v>
      </c>
      <c r="H32" s="553">
        <v>0.12158010000000001</v>
      </c>
      <c r="I32" s="553"/>
      <c r="J32" s="553"/>
      <c r="K32" s="553"/>
      <c r="L32" s="553">
        <f t="shared" si="0"/>
        <v>0.98202020999999995</v>
      </c>
      <c r="N32" s="557" t="s">
        <v>350</v>
      </c>
      <c r="O32" s="557" t="s">
        <v>356</v>
      </c>
      <c r="P32" s="654"/>
      <c r="Q32" s="558"/>
    </row>
    <row r="33" spans="1:17">
      <c r="A33" s="654"/>
      <c r="B33" s="655"/>
      <c r="C33" s="656"/>
      <c r="D33" s="556" t="s">
        <v>346</v>
      </c>
      <c r="F33" s="553"/>
      <c r="G33" s="553"/>
      <c r="H33" s="553">
        <v>0.18575242</v>
      </c>
      <c r="I33" s="553"/>
      <c r="J33" s="553"/>
      <c r="K33" s="553"/>
      <c r="L33" s="553">
        <f t="shared" si="0"/>
        <v>0.18575242</v>
      </c>
      <c r="N33" s="557" t="s">
        <v>352</v>
      </c>
      <c r="O33" s="557" t="s">
        <v>356</v>
      </c>
      <c r="P33" s="654"/>
      <c r="Q33" s="574"/>
    </row>
    <row r="34" spans="1:17">
      <c r="A34" s="654"/>
      <c r="B34" s="655"/>
      <c r="C34" s="656"/>
      <c r="D34" s="556" t="s">
        <v>346</v>
      </c>
      <c r="F34" s="553"/>
      <c r="G34" s="553"/>
      <c r="H34" s="553">
        <v>0.90071931999999999</v>
      </c>
      <c r="I34" s="553"/>
      <c r="J34" s="553"/>
      <c r="K34" s="553"/>
      <c r="L34" s="553">
        <f t="shared" si="0"/>
        <v>0.90071931999999999</v>
      </c>
      <c r="N34" s="557" t="s">
        <v>351</v>
      </c>
      <c r="O34" s="557" t="s">
        <v>356</v>
      </c>
      <c r="P34" s="654"/>
      <c r="Q34" s="558"/>
    </row>
    <row r="35" spans="1:17">
      <c r="A35" s="654"/>
      <c r="B35" s="655"/>
      <c r="C35" s="656"/>
      <c r="D35" s="556" t="s">
        <v>346</v>
      </c>
      <c r="F35" s="553"/>
      <c r="G35" s="553"/>
      <c r="H35" s="553">
        <v>0.14276886</v>
      </c>
      <c r="I35" s="553"/>
      <c r="J35" s="553"/>
      <c r="K35" s="553"/>
      <c r="L35" s="553">
        <f t="shared" si="0"/>
        <v>0.14276886</v>
      </c>
      <c r="N35" s="557" t="s">
        <v>369</v>
      </c>
      <c r="O35" s="557" t="s">
        <v>356</v>
      </c>
      <c r="P35" s="654"/>
      <c r="Q35" s="574"/>
    </row>
    <row r="36" spans="1:17">
      <c r="A36" s="654"/>
      <c r="B36" s="655"/>
      <c r="C36" s="656"/>
      <c r="D36" s="556" t="s">
        <v>346</v>
      </c>
      <c r="F36" s="553"/>
      <c r="G36" s="553"/>
      <c r="H36" s="553">
        <v>0.27526128000000005</v>
      </c>
      <c r="I36" s="553"/>
      <c r="J36" s="553"/>
      <c r="K36" s="553"/>
      <c r="L36" s="553">
        <f t="shared" si="0"/>
        <v>0.27526128000000005</v>
      </c>
      <c r="N36" s="557" t="s">
        <v>351</v>
      </c>
      <c r="O36" s="557" t="s">
        <v>356</v>
      </c>
      <c r="P36" s="654"/>
      <c r="Q36" s="574"/>
    </row>
    <row r="37" spans="1:17">
      <c r="A37" s="654"/>
      <c r="B37" s="655"/>
      <c r="C37" s="656"/>
      <c r="D37" s="556" t="s">
        <v>346</v>
      </c>
      <c r="F37" s="553"/>
      <c r="G37" s="553"/>
      <c r="H37" s="553">
        <v>1.2913621899999999</v>
      </c>
      <c r="I37" s="553"/>
      <c r="J37" s="553"/>
      <c r="K37" s="553"/>
      <c r="L37" s="553">
        <f t="shared" si="0"/>
        <v>1.2913621899999999</v>
      </c>
      <c r="N37" s="557" t="s">
        <v>352</v>
      </c>
      <c r="O37" s="557" t="s">
        <v>356</v>
      </c>
      <c r="P37" s="654"/>
      <c r="Q37" s="558"/>
    </row>
    <row r="38" spans="1:17">
      <c r="A38" s="654"/>
      <c r="B38" s="655"/>
      <c r="C38" s="656"/>
      <c r="D38" s="556" t="s">
        <v>346</v>
      </c>
      <c r="F38" s="553"/>
      <c r="G38" s="553"/>
      <c r="H38" s="553">
        <v>0.31244864</v>
      </c>
      <c r="I38" s="553"/>
      <c r="J38" s="553"/>
      <c r="K38" s="553"/>
      <c r="L38" s="553">
        <f t="shared" si="0"/>
        <v>0.31244864</v>
      </c>
      <c r="N38" s="557" t="s">
        <v>352</v>
      </c>
      <c r="O38" s="557" t="s">
        <v>356</v>
      </c>
      <c r="P38" s="654"/>
      <c r="Q38" s="558"/>
    </row>
    <row r="39" spans="1:17">
      <c r="A39" s="654"/>
      <c r="B39" s="655"/>
      <c r="C39" s="656"/>
      <c r="D39" s="556" t="s">
        <v>346</v>
      </c>
      <c r="F39" s="553"/>
      <c r="G39" s="553"/>
      <c r="H39" s="553">
        <v>0.22994275</v>
      </c>
      <c r="I39" s="553"/>
      <c r="J39" s="553"/>
      <c r="K39" s="553"/>
      <c r="L39" s="553">
        <f t="shared" si="0"/>
        <v>0.22994275</v>
      </c>
      <c r="N39" s="557" t="s">
        <v>369</v>
      </c>
      <c r="O39" s="557" t="s">
        <v>356</v>
      </c>
      <c r="P39" s="654"/>
      <c r="Q39" s="574"/>
    </row>
    <row r="40" spans="1:17">
      <c r="A40" s="654"/>
      <c r="B40" s="655"/>
      <c r="C40" s="656"/>
      <c r="D40" s="556" t="s">
        <v>346</v>
      </c>
      <c r="F40" s="553"/>
      <c r="G40" s="553"/>
      <c r="H40" s="553">
        <v>0.32869235999999996</v>
      </c>
      <c r="I40" s="553"/>
      <c r="J40" s="553"/>
      <c r="K40" s="553"/>
      <c r="L40" s="553">
        <f t="shared" si="0"/>
        <v>0.32869235999999996</v>
      </c>
      <c r="N40" s="557" t="s">
        <v>351</v>
      </c>
      <c r="O40" s="557" t="s">
        <v>356</v>
      </c>
      <c r="P40" s="654"/>
      <c r="Q40" s="574"/>
    </row>
    <row r="41" spans="1:17">
      <c r="A41" s="654"/>
      <c r="B41" s="655"/>
      <c r="C41" s="656"/>
      <c r="D41" s="556" t="s">
        <v>346</v>
      </c>
      <c r="F41" s="553"/>
      <c r="G41" s="553"/>
      <c r="H41" s="553">
        <v>0.27938337000000002</v>
      </c>
      <c r="I41" s="553"/>
      <c r="J41" s="553"/>
      <c r="K41" s="553"/>
      <c r="L41" s="553">
        <f t="shared" si="0"/>
        <v>0.27938337000000002</v>
      </c>
      <c r="N41" s="557" t="s">
        <v>351</v>
      </c>
      <c r="O41" s="557" t="s">
        <v>356</v>
      </c>
      <c r="P41" s="654"/>
      <c r="Q41" s="574"/>
    </row>
    <row r="42" spans="1:17">
      <c r="A42" s="654"/>
      <c r="B42" s="655"/>
      <c r="C42" s="656"/>
      <c r="D42" s="556" t="s">
        <v>346</v>
      </c>
      <c r="F42" s="553"/>
      <c r="G42" s="553"/>
      <c r="H42" s="553">
        <v>0.43320121</v>
      </c>
      <c r="I42" s="553"/>
      <c r="J42" s="553"/>
      <c r="K42" s="553"/>
      <c r="L42" s="553">
        <f t="shared" si="0"/>
        <v>0.43320121</v>
      </c>
      <c r="N42" s="557" t="s">
        <v>351</v>
      </c>
      <c r="O42" s="557" t="s">
        <v>356</v>
      </c>
      <c r="P42" s="654"/>
      <c r="Q42" s="558"/>
    </row>
    <row r="43" spans="1:17">
      <c r="A43" s="654"/>
      <c r="B43" s="655"/>
      <c r="C43" s="656"/>
      <c r="D43" s="556" t="s">
        <v>346</v>
      </c>
      <c r="F43" s="553"/>
      <c r="G43" s="553"/>
      <c r="H43" s="553">
        <v>0.21371471</v>
      </c>
      <c r="I43" s="553"/>
      <c r="J43" s="553"/>
      <c r="K43" s="553"/>
      <c r="L43" s="553">
        <f t="shared" si="0"/>
        <v>0.21371471</v>
      </c>
      <c r="N43" s="557" t="s">
        <v>351</v>
      </c>
      <c r="O43" s="557" t="s">
        <v>356</v>
      </c>
      <c r="P43" s="654"/>
      <c r="Q43" s="574"/>
    </row>
    <row r="44" spans="1:17">
      <c r="A44" s="654"/>
      <c r="B44" s="655"/>
      <c r="C44" s="656"/>
      <c r="D44" s="556" t="s">
        <v>346</v>
      </c>
      <c r="F44" s="553"/>
      <c r="G44" s="553"/>
      <c r="H44" s="553">
        <v>0.42437714000000004</v>
      </c>
      <c r="I44" s="553"/>
      <c r="J44" s="553"/>
      <c r="K44" s="553"/>
      <c r="L44" s="553">
        <f t="shared" si="0"/>
        <v>0.42437714000000004</v>
      </c>
      <c r="N44" s="557" t="s">
        <v>369</v>
      </c>
      <c r="O44" s="557" t="s">
        <v>356</v>
      </c>
      <c r="P44" s="654"/>
      <c r="Q44" s="574"/>
    </row>
    <row r="45" spans="1:17">
      <c r="A45" s="654"/>
      <c r="B45" s="655"/>
      <c r="C45" s="656"/>
      <c r="D45" s="556" t="s">
        <v>346</v>
      </c>
      <c r="F45" s="553"/>
      <c r="G45" s="553"/>
      <c r="H45" s="553">
        <v>0.23343884000000001</v>
      </c>
      <c r="I45" s="553"/>
      <c r="J45" s="553"/>
      <c r="K45" s="553"/>
      <c r="L45" s="553">
        <f t="shared" si="0"/>
        <v>0.23343884000000001</v>
      </c>
      <c r="N45" s="557" t="s">
        <v>352</v>
      </c>
      <c r="O45" s="557" t="s">
        <v>356</v>
      </c>
      <c r="P45" s="654"/>
      <c r="Q45" s="558"/>
    </row>
    <row r="46" spans="1:17" s="559" customFormat="1">
      <c r="A46" s="654"/>
      <c r="B46" s="655"/>
      <c r="C46" s="656"/>
      <c r="D46" s="556" t="s">
        <v>346</v>
      </c>
      <c r="F46" s="553"/>
      <c r="G46" s="553"/>
      <c r="H46" s="553">
        <v>0.26732565999999996</v>
      </c>
      <c r="I46" s="553"/>
      <c r="J46" s="553"/>
      <c r="K46" s="553"/>
      <c r="L46" s="553">
        <f t="shared" si="0"/>
        <v>0.26732565999999996</v>
      </c>
      <c r="N46" s="557" t="s">
        <v>351</v>
      </c>
      <c r="O46" s="557" t="s">
        <v>356</v>
      </c>
      <c r="P46" s="654"/>
      <c r="Q46" s="558"/>
    </row>
    <row r="47" spans="1:17" s="559" customFormat="1">
      <c r="A47" s="654"/>
      <c r="B47" s="655"/>
      <c r="C47" s="656"/>
      <c r="D47" s="556" t="s">
        <v>346</v>
      </c>
      <c r="F47" s="553"/>
      <c r="G47" s="553"/>
      <c r="H47" s="553">
        <v>0.52136662</v>
      </c>
      <c r="I47" s="553"/>
      <c r="J47" s="553"/>
      <c r="K47" s="553"/>
      <c r="L47" s="553">
        <f t="shared" si="0"/>
        <v>0.52136662</v>
      </c>
      <c r="N47" s="557" t="s">
        <v>369</v>
      </c>
      <c r="O47" s="557" t="s">
        <v>356</v>
      </c>
      <c r="P47" s="654"/>
      <c r="Q47" s="558"/>
    </row>
    <row r="48" spans="1:17">
      <c r="A48" s="654"/>
      <c r="B48" s="655"/>
      <c r="C48" s="656"/>
      <c r="D48" s="556" t="s">
        <v>346</v>
      </c>
      <c r="F48" s="553"/>
      <c r="G48" s="553"/>
      <c r="H48" s="553">
        <v>0.29414614</v>
      </c>
      <c r="I48" s="553"/>
      <c r="J48" s="553"/>
      <c r="K48" s="553"/>
      <c r="L48" s="553">
        <f t="shared" si="0"/>
        <v>0.29414614</v>
      </c>
      <c r="N48" s="557" t="s">
        <v>351</v>
      </c>
      <c r="O48" s="557" t="s">
        <v>356</v>
      </c>
      <c r="P48" s="654"/>
      <c r="Q48" s="558"/>
    </row>
    <row r="49" spans="1:17">
      <c r="A49" s="654"/>
      <c r="B49" s="655"/>
      <c r="C49" s="656"/>
      <c r="D49" s="556" t="s">
        <v>346</v>
      </c>
      <c r="F49" s="553"/>
      <c r="G49" s="553"/>
      <c r="H49" s="553">
        <v>0.25068190000000001</v>
      </c>
      <c r="I49" s="553"/>
      <c r="J49" s="553"/>
      <c r="K49" s="553"/>
      <c r="L49" s="553">
        <f t="shared" si="0"/>
        <v>0.25068190000000001</v>
      </c>
      <c r="N49" s="557" t="s">
        <v>369</v>
      </c>
      <c r="O49" s="557" t="s">
        <v>356</v>
      </c>
      <c r="P49" s="654"/>
      <c r="Q49" s="558"/>
    </row>
    <row r="50" spans="1:17">
      <c r="A50" s="654"/>
      <c r="B50" s="655"/>
      <c r="C50" s="656"/>
      <c r="D50" s="556" t="s">
        <v>346</v>
      </c>
      <c r="F50" s="553"/>
      <c r="G50" s="553"/>
      <c r="H50" s="553">
        <v>1.2691095100000001</v>
      </c>
      <c r="I50" s="553"/>
      <c r="J50" s="553"/>
      <c r="K50" s="553"/>
      <c r="L50" s="553">
        <f t="shared" si="0"/>
        <v>1.2691095100000001</v>
      </c>
      <c r="N50" s="557" t="s">
        <v>352</v>
      </c>
      <c r="O50" s="557" t="s">
        <v>356</v>
      </c>
      <c r="P50" s="654"/>
      <c r="Q50" s="558"/>
    </row>
    <row r="51" spans="1:17">
      <c r="A51" s="654"/>
      <c r="B51" s="655"/>
      <c r="C51" s="656"/>
      <c r="D51" s="556" t="s">
        <v>346</v>
      </c>
      <c r="F51" s="553"/>
      <c r="G51" s="553"/>
      <c r="H51" s="553">
        <v>0.32243073999999999</v>
      </c>
      <c r="I51" s="553"/>
      <c r="J51" s="553"/>
      <c r="K51" s="553"/>
      <c r="L51" s="553">
        <f t="shared" si="0"/>
        <v>0.32243073999999999</v>
      </c>
      <c r="N51" s="557" t="s">
        <v>351</v>
      </c>
      <c r="O51" s="557" t="s">
        <v>356</v>
      </c>
      <c r="P51" s="654"/>
      <c r="Q51" s="558"/>
    </row>
    <row r="52" spans="1:17">
      <c r="A52" s="654"/>
      <c r="B52" s="655"/>
      <c r="C52" s="656"/>
      <c r="D52" s="556" t="s">
        <v>346</v>
      </c>
      <c r="F52" s="553"/>
      <c r="G52" s="553"/>
      <c r="H52" s="553">
        <v>0.72937944999999993</v>
      </c>
      <c r="I52" s="553"/>
      <c r="J52" s="553"/>
      <c r="K52" s="553"/>
      <c r="L52" s="553">
        <f t="shared" si="0"/>
        <v>0.72937944999999993</v>
      </c>
      <c r="N52" s="557" t="s">
        <v>353</v>
      </c>
      <c r="O52" s="557" t="s">
        <v>356</v>
      </c>
      <c r="P52" s="654"/>
      <c r="Q52" s="574"/>
    </row>
    <row r="53" spans="1:17" hidden="1" outlineLevel="1">
      <c r="A53" s="654"/>
      <c r="B53" s="655"/>
      <c r="C53" s="656"/>
      <c r="D53" s="556"/>
      <c r="F53" s="553"/>
      <c r="G53" s="553"/>
      <c r="H53" s="553"/>
      <c r="I53" s="553"/>
      <c r="J53" s="553"/>
      <c r="K53" s="553"/>
      <c r="L53" s="553"/>
      <c r="N53" s="557"/>
      <c r="O53" s="557"/>
      <c r="P53" s="654"/>
      <c r="Q53" s="558"/>
    </row>
    <row r="54" spans="1:17" hidden="1" outlineLevel="1">
      <c r="A54" s="654"/>
      <c r="B54" s="655"/>
      <c r="C54" s="656"/>
      <c r="D54" s="556"/>
      <c r="F54" s="553"/>
      <c r="G54" s="553"/>
      <c r="H54" s="553"/>
      <c r="I54" s="553"/>
      <c r="J54" s="553"/>
      <c r="K54" s="553"/>
      <c r="L54" s="553"/>
      <c r="N54" s="557"/>
      <c r="O54" s="557"/>
      <c r="P54" s="654"/>
      <c r="Q54" s="558"/>
    </row>
    <row r="55" spans="1:17" ht="12.75" hidden="1" customHeight="1" outlineLevel="1">
      <c r="A55" s="654"/>
      <c r="B55" s="655"/>
      <c r="C55" s="656"/>
      <c r="D55" s="556"/>
      <c r="F55" s="553"/>
      <c r="G55" s="553"/>
      <c r="H55" s="553"/>
      <c r="I55" s="553"/>
      <c r="J55" s="553"/>
      <c r="K55" s="553"/>
      <c r="L55" s="553"/>
      <c r="N55" s="557"/>
      <c r="O55" s="557"/>
      <c r="P55" s="654"/>
      <c r="Q55" s="558"/>
    </row>
    <row r="56" spans="1:17" hidden="1" outlineLevel="1">
      <c r="A56" s="654"/>
      <c r="B56" s="655"/>
      <c r="C56" s="656"/>
      <c r="D56" s="556"/>
      <c r="F56" s="553"/>
      <c r="G56" s="553"/>
      <c r="H56" s="553"/>
      <c r="I56" s="553"/>
      <c r="J56" s="553"/>
      <c r="K56" s="553"/>
      <c r="L56" s="553"/>
      <c r="N56" s="557"/>
      <c r="O56" s="557"/>
      <c r="P56" s="654"/>
      <c r="Q56" s="558"/>
    </row>
    <row r="57" spans="1:17" hidden="1" outlineLevel="1">
      <c r="A57" s="654"/>
      <c r="B57" s="655"/>
      <c r="C57" s="656"/>
      <c r="D57" s="556"/>
      <c r="F57" s="553"/>
      <c r="G57" s="553"/>
      <c r="H57" s="553"/>
      <c r="I57" s="553"/>
      <c r="J57" s="553"/>
      <c r="K57" s="553"/>
      <c r="L57" s="553"/>
      <c r="N57" s="557"/>
      <c r="O57" s="557"/>
      <c r="P57" s="654"/>
      <c r="Q57" s="558"/>
    </row>
    <row r="58" spans="1:17" hidden="1" outlineLevel="1">
      <c r="A58" s="654"/>
      <c r="B58" s="655"/>
      <c r="C58" s="656"/>
      <c r="D58" s="556"/>
      <c r="F58" s="553"/>
      <c r="G58" s="553"/>
      <c r="H58" s="553"/>
      <c r="I58" s="553"/>
      <c r="J58" s="553"/>
      <c r="K58" s="553"/>
      <c r="L58" s="553"/>
      <c r="N58" s="557"/>
      <c r="O58" s="557"/>
      <c r="P58" s="654"/>
      <c r="Q58" s="558"/>
    </row>
    <row r="59" spans="1:17" hidden="1" outlineLevel="1">
      <c r="A59" s="654"/>
      <c r="B59" s="655"/>
      <c r="C59" s="656"/>
      <c r="D59" s="556"/>
      <c r="F59" s="553"/>
      <c r="G59" s="553"/>
      <c r="H59" s="553"/>
      <c r="I59" s="553"/>
      <c r="J59" s="553"/>
      <c r="K59" s="553"/>
      <c r="L59" s="553"/>
      <c r="N59" s="557"/>
      <c r="O59" s="557"/>
      <c r="P59" s="654"/>
      <c r="Q59" s="558"/>
    </row>
    <row r="60" spans="1:17" hidden="1" outlineLevel="1">
      <c r="A60" s="654"/>
      <c r="B60" s="655"/>
      <c r="C60" s="656"/>
      <c r="D60" s="556"/>
      <c r="F60" s="553"/>
      <c r="G60" s="553"/>
      <c r="H60" s="553"/>
      <c r="I60" s="553"/>
      <c r="J60" s="553"/>
      <c r="K60" s="553"/>
      <c r="L60" s="553"/>
      <c r="N60" s="557"/>
      <c r="O60" s="557"/>
      <c r="P60" s="654"/>
      <c r="Q60" s="558"/>
    </row>
    <row r="61" spans="1:17" hidden="1" outlineLevel="1">
      <c r="A61" s="654"/>
      <c r="B61" s="655"/>
      <c r="C61" s="656"/>
      <c r="D61" s="556"/>
      <c r="F61" s="553"/>
      <c r="G61" s="553"/>
      <c r="H61" s="553"/>
      <c r="I61" s="553"/>
      <c r="J61" s="553"/>
      <c r="K61" s="553"/>
      <c r="L61" s="553"/>
      <c r="N61" s="557"/>
      <c r="O61" s="557"/>
      <c r="P61" s="654"/>
      <c r="Q61" s="558"/>
    </row>
    <row r="62" spans="1:17" collapsed="1">
      <c r="A62" s="654"/>
      <c r="B62" s="655"/>
      <c r="C62" s="656"/>
      <c r="D62" s="556" t="s">
        <v>346</v>
      </c>
      <c r="F62" s="553"/>
      <c r="G62" s="553">
        <v>0.66185558999999994</v>
      </c>
      <c r="H62" s="553">
        <v>1.1859777300000001</v>
      </c>
      <c r="I62" s="553"/>
      <c r="J62" s="553"/>
      <c r="K62" s="553"/>
      <c r="L62" s="553">
        <f t="shared" si="0"/>
        <v>1.8478333199999999</v>
      </c>
      <c r="N62" s="557"/>
      <c r="O62" s="557"/>
      <c r="P62" s="654"/>
      <c r="Q62" s="558"/>
    </row>
    <row r="63" spans="1:17">
      <c r="A63" s="654"/>
      <c r="B63" s="655"/>
      <c r="C63" s="656"/>
      <c r="D63" s="556" t="s">
        <v>346</v>
      </c>
      <c r="E63" s="541"/>
      <c r="F63" s="553"/>
      <c r="G63" s="553">
        <v>0.25418836</v>
      </c>
      <c r="H63" s="553">
        <v>0</v>
      </c>
      <c r="I63" s="553"/>
      <c r="J63" s="553"/>
      <c r="K63" s="553"/>
      <c r="L63" s="553">
        <f t="shared" si="0"/>
        <v>0.25418836</v>
      </c>
      <c r="M63" s="541"/>
      <c r="N63" s="560"/>
      <c r="O63" s="560"/>
      <c r="P63" s="654"/>
      <c r="Q63" s="558"/>
    </row>
    <row r="64" spans="1:17">
      <c r="A64" s="654"/>
      <c r="B64" s="655"/>
      <c r="C64" s="656"/>
      <c r="D64" s="556" t="s">
        <v>347</v>
      </c>
      <c r="E64" s="541"/>
      <c r="F64" s="553"/>
      <c r="G64" s="553">
        <v>2.9232723700000003</v>
      </c>
      <c r="H64" s="553">
        <v>5.0396279499999999</v>
      </c>
      <c r="I64" s="553"/>
      <c r="J64" s="553"/>
      <c r="K64" s="553"/>
      <c r="L64" s="553">
        <f t="shared" si="0"/>
        <v>7.9629003200000001</v>
      </c>
      <c r="M64" s="541"/>
      <c r="N64" s="560" t="s">
        <v>354</v>
      </c>
      <c r="O64" s="560"/>
      <c r="P64" s="654"/>
      <c r="Q64" s="558"/>
    </row>
    <row r="65" spans="1:17">
      <c r="A65" s="654"/>
      <c r="B65" s="655"/>
      <c r="C65" s="656"/>
      <c r="D65" s="556" t="s">
        <v>242</v>
      </c>
      <c r="F65" s="553"/>
      <c r="G65" s="553">
        <v>1.1407347099999998</v>
      </c>
      <c r="H65" s="553">
        <v>1.8854175</v>
      </c>
      <c r="I65" s="553"/>
      <c r="J65" s="553"/>
      <c r="K65" s="553"/>
      <c r="L65" s="553">
        <f t="shared" si="0"/>
        <v>3.0261522099999998</v>
      </c>
      <c r="N65" s="557" t="s">
        <v>352</v>
      </c>
      <c r="O65" s="557"/>
      <c r="P65" s="654"/>
      <c r="Q65" s="558"/>
    </row>
    <row r="66" spans="1:17">
      <c r="A66" s="654"/>
      <c r="B66" s="655"/>
      <c r="C66" s="656"/>
      <c r="D66" s="556" t="s">
        <v>338</v>
      </c>
      <c r="E66" s="541"/>
      <c r="F66" s="553"/>
      <c r="G66" s="553">
        <v>0</v>
      </c>
      <c r="H66" s="553">
        <v>0</v>
      </c>
      <c r="I66" s="553"/>
      <c r="J66" s="553"/>
      <c r="K66" s="553"/>
      <c r="L66" s="553">
        <f t="shared" si="0"/>
        <v>0</v>
      </c>
      <c r="M66" s="541"/>
      <c r="N66" s="560"/>
      <c r="O66" s="560"/>
      <c r="P66" s="654"/>
      <c r="Q66" s="558"/>
    </row>
    <row r="67" spans="1:17">
      <c r="A67" s="654"/>
      <c r="B67" s="655"/>
      <c r="C67" s="656"/>
      <c r="D67" s="556" t="s">
        <v>348</v>
      </c>
      <c r="F67" s="553"/>
      <c r="G67" s="553">
        <v>0.86858913999999998</v>
      </c>
      <c r="H67" s="553">
        <v>1.0580950099999999</v>
      </c>
      <c r="I67" s="553"/>
      <c r="J67" s="553"/>
      <c r="K67" s="553"/>
      <c r="L67" s="553">
        <f t="shared" si="0"/>
        <v>1.9266841499999998</v>
      </c>
      <c r="N67" s="557" t="s">
        <v>355</v>
      </c>
      <c r="O67" s="557"/>
      <c r="P67" s="654"/>
      <c r="Q67" s="558"/>
    </row>
    <row r="68" spans="1:17">
      <c r="A68" s="654"/>
      <c r="B68" s="655"/>
      <c r="C68" s="656"/>
      <c r="D68" s="556"/>
      <c r="F68" s="553"/>
      <c r="G68" s="553"/>
      <c r="H68" s="553"/>
      <c r="I68" s="553"/>
      <c r="J68" s="553"/>
      <c r="K68" s="553"/>
      <c r="L68" s="553">
        <f t="shared" si="0"/>
        <v>0</v>
      </c>
      <c r="N68" s="557"/>
      <c r="O68" s="557"/>
      <c r="P68" s="654"/>
      <c r="Q68" s="558"/>
    </row>
    <row r="69" spans="1:17">
      <c r="A69" s="654"/>
      <c r="B69" s="655"/>
      <c r="C69" s="656"/>
      <c r="D69" s="561"/>
      <c r="F69" s="553"/>
      <c r="G69" s="553"/>
      <c r="H69" s="553"/>
      <c r="I69" s="553"/>
      <c r="J69" s="553"/>
      <c r="K69" s="553"/>
      <c r="L69" s="553">
        <f t="shared" si="0"/>
        <v>0</v>
      </c>
      <c r="N69" s="557"/>
      <c r="O69" s="557"/>
      <c r="P69" s="654"/>
      <c r="Q69" s="558"/>
    </row>
    <row r="70" spans="1:17">
      <c r="A70" s="654"/>
      <c r="B70" s="655"/>
      <c r="C70" s="656"/>
      <c r="D70" s="561"/>
      <c r="F70" s="553"/>
      <c r="G70" s="553"/>
      <c r="H70" s="553"/>
      <c r="I70" s="553"/>
      <c r="J70" s="553"/>
      <c r="K70" s="553"/>
      <c r="L70" s="553">
        <f t="shared" si="0"/>
        <v>0</v>
      </c>
      <c r="N70" s="557"/>
      <c r="O70" s="557"/>
      <c r="P70" s="654"/>
      <c r="Q70" s="558"/>
    </row>
    <row r="71" spans="1:17" hidden="1">
      <c r="A71" s="654"/>
      <c r="B71" s="655"/>
      <c r="C71" s="656"/>
      <c r="D71" s="561"/>
      <c r="F71" s="562"/>
      <c r="G71" s="562"/>
      <c r="H71" s="562"/>
      <c r="I71" s="562"/>
      <c r="J71" s="562"/>
      <c r="K71" s="562"/>
      <c r="L71" s="562">
        <f t="shared" si="0"/>
        <v>0</v>
      </c>
      <c r="N71" s="557"/>
      <c r="O71" s="557"/>
      <c r="P71" s="654"/>
      <c r="Q71" s="558"/>
    </row>
    <row r="72" spans="1:17" hidden="1">
      <c r="A72" s="654"/>
      <c r="B72" s="654"/>
      <c r="C72" s="657"/>
      <c r="D72" s="561"/>
      <c r="F72" s="562"/>
      <c r="G72" s="562"/>
      <c r="H72" s="562"/>
      <c r="I72" s="562"/>
      <c r="J72" s="562"/>
      <c r="K72" s="562"/>
      <c r="L72" s="562">
        <f t="shared" si="0"/>
        <v>0</v>
      </c>
      <c r="N72" s="557"/>
      <c r="O72" s="557"/>
      <c r="P72" s="654"/>
      <c r="Q72" s="558"/>
    </row>
    <row r="73" spans="1:17" hidden="1">
      <c r="A73" s="654"/>
      <c r="B73" s="654"/>
      <c r="C73" s="657"/>
      <c r="D73" s="561"/>
      <c r="F73" s="562"/>
      <c r="G73" s="562"/>
      <c r="H73" s="562"/>
      <c r="I73" s="562"/>
      <c r="J73" s="562"/>
      <c r="K73" s="562"/>
      <c r="L73" s="562">
        <f t="shared" si="0"/>
        <v>0</v>
      </c>
      <c r="N73" s="557"/>
      <c r="O73" s="557"/>
      <c r="P73" s="654"/>
      <c r="Q73" s="558"/>
    </row>
    <row r="74" spans="1:17" hidden="1">
      <c r="A74" s="654"/>
      <c r="B74" s="654"/>
      <c r="C74" s="657"/>
      <c r="D74" s="561"/>
      <c r="F74" s="562"/>
      <c r="G74" s="562"/>
      <c r="H74" s="562"/>
      <c r="I74" s="562"/>
      <c r="J74" s="562"/>
      <c r="K74" s="562"/>
      <c r="L74" s="562">
        <f t="shared" si="0"/>
        <v>0</v>
      </c>
      <c r="N74" s="557"/>
      <c r="O74" s="557"/>
      <c r="P74" s="654"/>
      <c r="Q74" s="558"/>
    </row>
    <row r="75" spans="1:17" hidden="1">
      <c r="A75" s="654"/>
      <c r="B75" s="654"/>
      <c r="C75" s="657"/>
      <c r="D75" s="561"/>
      <c r="F75" s="562"/>
      <c r="G75" s="562"/>
      <c r="H75" s="562"/>
      <c r="I75" s="562"/>
      <c r="J75" s="562"/>
      <c r="K75" s="562"/>
      <c r="L75" s="562">
        <f t="shared" si="0"/>
        <v>0</v>
      </c>
      <c r="N75" s="557"/>
      <c r="O75" s="557"/>
      <c r="P75" s="654"/>
      <c r="Q75" s="558"/>
    </row>
    <row r="76" spans="1:17" hidden="1">
      <c r="A76" s="654"/>
      <c r="B76" s="654"/>
      <c r="C76" s="657"/>
      <c r="D76" s="561"/>
      <c r="F76" s="562"/>
      <c r="G76" s="562"/>
      <c r="H76" s="562"/>
      <c r="I76" s="562"/>
      <c r="J76" s="562"/>
      <c r="K76" s="562"/>
      <c r="L76" s="562">
        <f t="shared" si="0"/>
        <v>0</v>
      </c>
      <c r="N76" s="557"/>
      <c r="O76" s="557"/>
      <c r="P76" s="654"/>
      <c r="Q76" s="558"/>
    </row>
    <row r="77" spans="1:17" hidden="1">
      <c r="A77" s="654"/>
      <c r="B77" s="654"/>
      <c r="C77" s="657"/>
      <c r="D77" s="561"/>
      <c r="F77" s="562"/>
      <c r="G77" s="562"/>
      <c r="H77" s="562"/>
      <c r="I77" s="562"/>
      <c r="J77" s="562"/>
      <c r="K77" s="562"/>
      <c r="L77" s="562">
        <f t="shared" si="0"/>
        <v>0</v>
      </c>
      <c r="N77" s="557"/>
      <c r="O77" s="557"/>
      <c r="P77" s="654"/>
      <c r="Q77" s="558"/>
    </row>
    <row r="78" spans="1:17" hidden="1">
      <c r="A78" s="654"/>
      <c r="B78" s="654"/>
      <c r="C78" s="657"/>
      <c r="D78" s="561"/>
      <c r="F78" s="562"/>
      <c r="G78" s="562"/>
      <c r="H78" s="562"/>
      <c r="I78" s="562"/>
      <c r="J78" s="562"/>
      <c r="K78" s="562"/>
      <c r="L78" s="562">
        <f t="shared" si="0"/>
        <v>0</v>
      </c>
      <c r="N78" s="557"/>
      <c r="O78" s="557"/>
      <c r="P78" s="654"/>
      <c r="Q78" s="558"/>
    </row>
    <row r="79" spans="1:17" hidden="1">
      <c r="A79" s="654"/>
      <c r="B79" s="654"/>
      <c r="C79" s="657"/>
      <c r="D79" s="561"/>
      <c r="F79" s="562"/>
      <c r="G79" s="562"/>
      <c r="H79" s="562"/>
      <c r="I79" s="562"/>
      <c r="J79" s="562"/>
      <c r="K79" s="562"/>
      <c r="L79" s="562">
        <f t="shared" si="0"/>
        <v>0</v>
      </c>
      <c r="N79" s="557"/>
      <c r="O79" s="557"/>
      <c r="P79" s="654"/>
      <c r="Q79" s="558"/>
    </row>
    <row r="80" spans="1:17" hidden="1">
      <c r="A80" s="654"/>
      <c r="B80" s="654"/>
      <c r="C80" s="657"/>
      <c r="D80" s="561"/>
      <c r="F80" s="562"/>
      <c r="G80" s="562"/>
      <c r="H80" s="562"/>
      <c r="I80" s="562"/>
      <c r="J80" s="562"/>
      <c r="K80" s="562"/>
      <c r="L80" s="562">
        <f t="shared" si="0"/>
        <v>0</v>
      </c>
      <c r="N80" s="557"/>
      <c r="O80" s="557"/>
      <c r="P80" s="654"/>
      <c r="Q80" s="558"/>
    </row>
    <row r="81" spans="1:17" hidden="1">
      <c r="A81" s="654"/>
      <c r="B81" s="654"/>
      <c r="C81" s="657"/>
      <c r="D81" s="561"/>
      <c r="F81" s="562"/>
      <c r="G81" s="562"/>
      <c r="H81" s="562"/>
      <c r="I81" s="562"/>
      <c r="J81" s="562"/>
      <c r="K81" s="562"/>
      <c r="L81" s="562">
        <f t="shared" si="0"/>
        <v>0</v>
      </c>
      <c r="N81" s="557"/>
      <c r="O81" s="557"/>
      <c r="P81" s="654"/>
      <c r="Q81" s="558"/>
    </row>
    <row r="82" spans="1:17" hidden="1">
      <c r="A82" s="654"/>
      <c r="B82" s="654"/>
      <c r="C82" s="657"/>
      <c r="D82" s="561"/>
      <c r="F82" s="562"/>
      <c r="G82" s="562"/>
      <c r="H82" s="562"/>
      <c r="I82" s="562"/>
      <c r="J82" s="562"/>
      <c r="K82" s="562"/>
      <c r="L82" s="562">
        <f t="shared" si="0"/>
        <v>0</v>
      </c>
      <c r="N82" s="557"/>
      <c r="O82" s="557"/>
      <c r="P82" s="654"/>
      <c r="Q82" s="558"/>
    </row>
    <row r="83" spans="1:17" hidden="1">
      <c r="A83" s="654"/>
      <c r="B83" s="654"/>
      <c r="C83" s="657"/>
      <c r="D83" s="561"/>
      <c r="F83" s="562"/>
      <c r="G83" s="562"/>
      <c r="H83" s="562"/>
      <c r="I83" s="562"/>
      <c r="J83" s="562"/>
      <c r="K83" s="562"/>
      <c r="L83" s="562">
        <f t="shared" si="0"/>
        <v>0</v>
      </c>
      <c r="N83" s="557"/>
      <c r="O83" s="557"/>
      <c r="P83" s="654"/>
      <c r="Q83" s="558"/>
    </row>
    <row r="84" spans="1:17" hidden="1">
      <c r="A84" s="654"/>
      <c r="B84" s="654"/>
      <c r="C84" s="657"/>
      <c r="D84" s="561"/>
      <c r="F84" s="562"/>
      <c r="G84" s="562"/>
      <c r="H84" s="562"/>
      <c r="I84" s="562"/>
      <c r="J84" s="562"/>
      <c r="K84" s="562"/>
      <c r="L84" s="562">
        <f t="shared" si="0"/>
        <v>0</v>
      </c>
      <c r="N84" s="557"/>
      <c r="O84" s="557"/>
      <c r="P84" s="654"/>
      <c r="Q84" s="558"/>
    </row>
    <row r="85" spans="1:17" hidden="1">
      <c r="A85" s="654"/>
      <c r="B85" s="654"/>
      <c r="C85" s="657"/>
      <c r="D85" s="561"/>
      <c r="F85" s="562"/>
      <c r="G85" s="562"/>
      <c r="H85" s="562"/>
      <c r="I85" s="562"/>
      <c r="J85" s="562"/>
      <c r="K85" s="562"/>
      <c r="L85" s="562">
        <f t="shared" si="0"/>
        <v>0</v>
      </c>
      <c r="N85" s="557"/>
      <c r="O85" s="557"/>
      <c r="P85" s="654"/>
      <c r="Q85" s="558"/>
    </row>
    <row r="86" spans="1:17" hidden="1">
      <c r="A86" s="654"/>
      <c r="B86" s="654"/>
      <c r="C86" s="657"/>
      <c r="D86" s="561"/>
      <c r="F86" s="562"/>
      <c r="G86" s="581"/>
      <c r="H86" s="562"/>
      <c r="I86" s="562"/>
      <c r="J86" s="562"/>
      <c r="K86" s="562"/>
      <c r="L86" s="562">
        <f t="shared" si="0"/>
        <v>0</v>
      </c>
      <c r="N86" s="557"/>
      <c r="O86" s="557"/>
      <c r="P86" s="654"/>
      <c r="Q86" s="558"/>
    </row>
    <row r="87" spans="1:17" hidden="1">
      <c r="A87" s="654"/>
      <c r="B87" s="654"/>
      <c r="C87" s="657"/>
      <c r="D87" s="561"/>
      <c r="F87" s="562"/>
      <c r="G87" s="562"/>
      <c r="H87" s="562"/>
      <c r="I87" s="562"/>
      <c r="J87" s="562"/>
      <c r="K87" s="562"/>
      <c r="L87" s="562">
        <f t="shared" si="0"/>
        <v>0</v>
      </c>
      <c r="N87" s="557"/>
      <c r="O87" s="557"/>
      <c r="P87" s="654"/>
      <c r="Q87" s="558"/>
    </row>
    <row r="88" spans="1:17" hidden="1">
      <c r="A88" s="654"/>
      <c r="B88" s="654"/>
      <c r="C88" s="657"/>
      <c r="D88" s="561"/>
      <c r="F88" s="562"/>
      <c r="G88" s="562"/>
      <c r="H88" s="562"/>
      <c r="I88" s="562"/>
      <c r="J88" s="562"/>
      <c r="K88" s="562"/>
      <c r="L88" s="562">
        <f t="shared" si="0"/>
        <v>0</v>
      </c>
      <c r="N88" s="557"/>
      <c r="O88" s="557"/>
      <c r="P88" s="654"/>
      <c r="Q88" s="558"/>
    </row>
    <row r="89" spans="1:17" hidden="1">
      <c r="A89" s="654"/>
      <c r="B89" s="654"/>
      <c r="C89" s="657"/>
      <c r="D89" s="561"/>
      <c r="F89" s="562"/>
      <c r="G89" s="562"/>
      <c r="H89" s="562"/>
      <c r="I89" s="562"/>
      <c r="J89" s="562"/>
      <c r="K89" s="562"/>
      <c r="L89" s="562">
        <f t="shared" si="0"/>
        <v>0</v>
      </c>
      <c r="N89" s="557"/>
      <c r="O89" s="557"/>
      <c r="P89" s="654"/>
      <c r="Q89" s="558"/>
    </row>
    <row r="90" spans="1:17" hidden="1">
      <c r="A90" s="654"/>
      <c r="B90" s="654"/>
      <c r="C90" s="657"/>
      <c r="D90" s="561"/>
      <c r="F90" s="562"/>
      <c r="G90" s="562"/>
      <c r="H90" s="562"/>
      <c r="I90" s="562"/>
      <c r="J90" s="562"/>
      <c r="K90" s="562"/>
      <c r="L90" s="562">
        <f t="shared" si="0"/>
        <v>0</v>
      </c>
      <c r="N90" s="557"/>
      <c r="O90" s="557"/>
      <c r="P90" s="654"/>
      <c r="Q90" s="558"/>
    </row>
    <row r="91" spans="1:17" hidden="1">
      <c r="A91" s="654"/>
      <c r="B91" s="654"/>
      <c r="C91" s="657"/>
      <c r="D91" s="561"/>
      <c r="F91" s="562"/>
      <c r="G91" s="562"/>
      <c r="H91" s="562"/>
      <c r="I91" s="562"/>
      <c r="J91" s="562"/>
      <c r="K91" s="562"/>
      <c r="L91" s="562">
        <f t="shared" si="0"/>
        <v>0</v>
      </c>
      <c r="N91" s="557"/>
      <c r="O91" s="557"/>
      <c r="P91" s="654"/>
      <c r="Q91" s="558"/>
    </row>
    <row r="92" spans="1:17" hidden="1">
      <c r="A92" s="654"/>
      <c r="B92" s="654"/>
      <c r="C92" s="657"/>
      <c r="D92" s="561"/>
      <c r="F92" s="562"/>
      <c r="G92" s="562"/>
      <c r="H92" s="562"/>
      <c r="I92" s="562"/>
      <c r="J92" s="562"/>
      <c r="K92" s="562"/>
      <c r="L92" s="562">
        <f t="shared" si="0"/>
        <v>0</v>
      </c>
      <c r="N92" s="557"/>
      <c r="O92" s="557"/>
      <c r="P92" s="654"/>
      <c r="Q92" s="558"/>
    </row>
    <row r="93" spans="1:17" hidden="1">
      <c r="A93" s="654"/>
      <c r="B93" s="654"/>
      <c r="C93" s="657"/>
      <c r="D93" s="561"/>
      <c r="F93" s="562"/>
      <c r="G93" s="562"/>
      <c r="H93" s="562"/>
      <c r="I93" s="562"/>
      <c r="J93" s="562"/>
      <c r="K93" s="562"/>
      <c r="L93" s="562">
        <f t="shared" si="0"/>
        <v>0</v>
      </c>
      <c r="N93" s="557"/>
      <c r="O93" s="557"/>
      <c r="P93" s="654"/>
      <c r="Q93" s="558"/>
    </row>
    <row r="94" spans="1:17" hidden="1">
      <c r="A94" s="654"/>
      <c r="B94" s="654"/>
      <c r="C94" s="657"/>
      <c r="D94" s="561"/>
      <c r="F94" s="562"/>
      <c r="G94" s="562"/>
      <c r="H94" s="562"/>
      <c r="I94" s="562"/>
      <c r="J94" s="562"/>
      <c r="K94" s="562"/>
      <c r="L94" s="562">
        <f t="shared" si="0"/>
        <v>0</v>
      </c>
      <c r="N94" s="557"/>
      <c r="O94" s="557"/>
      <c r="P94" s="654"/>
      <c r="Q94" s="558"/>
    </row>
    <row r="95" spans="1:17" hidden="1">
      <c r="A95" s="654"/>
      <c r="B95" s="654"/>
      <c r="C95" s="657"/>
      <c r="D95" s="561"/>
      <c r="F95" s="562"/>
      <c r="G95" s="562"/>
      <c r="H95" s="562"/>
      <c r="I95" s="562"/>
      <c r="J95" s="562"/>
      <c r="K95" s="562"/>
      <c r="L95" s="562">
        <f t="shared" si="0"/>
        <v>0</v>
      </c>
      <c r="N95" s="557"/>
      <c r="O95" s="557"/>
      <c r="P95" s="654"/>
      <c r="Q95" s="558"/>
    </row>
    <row r="96" spans="1:17" hidden="1">
      <c r="A96" s="654"/>
      <c r="B96" s="654"/>
      <c r="C96" s="657"/>
      <c r="D96" s="561"/>
      <c r="F96" s="562"/>
      <c r="G96" s="562"/>
      <c r="H96" s="562"/>
      <c r="I96" s="562"/>
      <c r="J96" s="562"/>
      <c r="K96" s="562"/>
      <c r="L96" s="562">
        <f t="shared" si="0"/>
        <v>0</v>
      </c>
      <c r="N96" s="557"/>
      <c r="O96" s="557"/>
      <c r="P96" s="654"/>
      <c r="Q96" s="558"/>
    </row>
    <row r="97" spans="1:17" hidden="1">
      <c r="A97" s="654"/>
      <c r="B97" s="654"/>
      <c r="C97" s="657"/>
      <c r="D97" s="561"/>
      <c r="F97" s="562"/>
      <c r="G97" s="562"/>
      <c r="H97" s="562"/>
      <c r="I97" s="562"/>
      <c r="J97" s="562"/>
      <c r="K97" s="562"/>
      <c r="L97" s="562">
        <f t="shared" si="0"/>
        <v>0</v>
      </c>
      <c r="N97" s="557"/>
      <c r="O97" s="557"/>
      <c r="P97" s="654"/>
      <c r="Q97" s="558"/>
    </row>
    <row r="98" spans="1:17" hidden="1">
      <c r="A98" s="654"/>
      <c r="B98" s="654"/>
      <c r="C98" s="657"/>
      <c r="D98" s="561"/>
      <c r="F98" s="562"/>
      <c r="G98" s="562"/>
      <c r="H98" s="562"/>
      <c r="I98" s="562"/>
      <c r="J98" s="562"/>
      <c r="K98" s="562"/>
      <c r="L98" s="562">
        <f t="shared" si="0"/>
        <v>0</v>
      </c>
      <c r="N98" s="557"/>
      <c r="O98" s="557"/>
      <c r="P98" s="654"/>
      <c r="Q98" s="558"/>
    </row>
    <row r="99" spans="1:17" hidden="1">
      <c r="A99" s="654"/>
      <c r="B99" s="654"/>
      <c r="C99" s="657"/>
      <c r="D99" s="561"/>
      <c r="F99" s="562"/>
      <c r="G99" s="562"/>
      <c r="H99" s="562"/>
      <c r="I99" s="562"/>
      <c r="J99" s="562"/>
      <c r="K99" s="562"/>
      <c r="L99" s="562">
        <f t="shared" si="0"/>
        <v>0</v>
      </c>
      <c r="N99" s="557"/>
      <c r="O99" s="557"/>
      <c r="P99" s="654"/>
      <c r="Q99" s="558"/>
    </row>
    <row r="100" spans="1:17" hidden="1">
      <c r="A100" s="654"/>
      <c r="B100" s="654"/>
      <c r="C100" s="657"/>
      <c r="D100" s="561"/>
      <c r="F100" s="562"/>
      <c r="G100" s="562"/>
      <c r="H100" s="562"/>
      <c r="I100" s="562"/>
      <c r="J100" s="562"/>
      <c r="K100" s="562"/>
      <c r="L100" s="562">
        <f t="shared" si="0"/>
        <v>0</v>
      </c>
      <c r="N100" s="557"/>
      <c r="O100" s="557"/>
      <c r="P100" s="654"/>
      <c r="Q100" s="558"/>
    </row>
    <row r="101" spans="1:17" hidden="1">
      <c r="A101" s="654"/>
      <c r="B101" s="654"/>
      <c r="C101" s="657"/>
      <c r="D101" s="561"/>
      <c r="F101" s="562"/>
      <c r="G101" s="562"/>
      <c r="H101" s="562"/>
      <c r="I101" s="562"/>
      <c r="J101" s="562"/>
      <c r="K101" s="562"/>
      <c r="L101" s="562">
        <f t="shared" si="0"/>
        <v>0</v>
      </c>
      <c r="N101" s="557"/>
      <c r="O101" s="557"/>
      <c r="P101" s="654"/>
      <c r="Q101" s="558"/>
    </row>
    <row r="102" spans="1:17" hidden="1">
      <c r="A102" s="654"/>
      <c r="B102" s="654"/>
      <c r="C102" s="657"/>
      <c r="D102" s="561"/>
      <c r="F102" s="562"/>
      <c r="G102" s="562"/>
      <c r="H102" s="562"/>
      <c r="I102" s="562"/>
      <c r="J102" s="562"/>
      <c r="K102" s="562"/>
      <c r="L102" s="562">
        <f t="shared" si="0"/>
        <v>0</v>
      </c>
      <c r="N102" s="557"/>
      <c r="O102" s="557"/>
      <c r="P102" s="654"/>
      <c r="Q102" s="558"/>
    </row>
    <row r="103" spans="1:17" hidden="1">
      <c r="A103" s="654"/>
      <c r="B103" s="654"/>
      <c r="C103" s="657"/>
      <c r="D103" s="561"/>
      <c r="F103" s="562"/>
      <c r="G103" s="562"/>
      <c r="H103" s="562"/>
      <c r="I103" s="562"/>
      <c r="J103" s="562"/>
      <c r="K103" s="562"/>
      <c r="L103" s="562">
        <f t="shared" si="0"/>
        <v>0</v>
      </c>
      <c r="N103" s="557"/>
      <c r="O103" s="557"/>
      <c r="P103" s="654"/>
      <c r="Q103" s="558"/>
    </row>
    <row r="104" spans="1:17" hidden="1">
      <c r="A104" s="654"/>
      <c r="B104" s="654"/>
      <c r="C104" s="657"/>
      <c r="D104" s="561"/>
      <c r="F104" s="562"/>
      <c r="G104" s="562"/>
      <c r="H104" s="562"/>
      <c r="I104" s="562"/>
      <c r="J104" s="562"/>
      <c r="K104" s="562"/>
      <c r="L104" s="562">
        <f t="shared" si="0"/>
        <v>0</v>
      </c>
      <c r="N104" s="557"/>
      <c r="O104" s="557"/>
      <c r="P104" s="654"/>
      <c r="Q104" s="558"/>
    </row>
    <row r="105" spans="1:17" hidden="1">
      <c r="A105" s="654"/>
      <c r="B105" s="654"/>
      <c r="C105" s="657"/>
      <c r="D105" s="561"/>
      <c r="F105" s="562"/>
      <c r="G105" s="562"/>
      <c r="H105" s="562"/>
      <c r="I105" s="562"/>
      <c r="J105" s="562"/>
      <c r="K105" s="562"/>
      <c r="L105" s="562">
        <f t="shared" si="0"/>
        <v>0</v>
      </c>
      <c r="N105" s="557"/>
      <c r="O105" s="557"/>
      <c r="P105" s="654"/>
      <c r="Q105" s="558"/>
    </row>
    <row r="106" spans="1:17" hidden="1">
      <c r="A106" s="654"/>
      <c r="B106" s="654"/>
      <c r="C106" s="657"/>
      <c r="D106" s="561"/>
      <c r="F106" s="562"/>
      <c r="G106" s="562"/>
      <c r="H106" s="562"/>
      <c r="I106" s="562"/>
      <c r="J106" s="562"/>
      <c r="K106" s="562"/>
      <c r="L106" s="562">
        <f t="shared" si="0"/>
        <v>0</v>
      </c>
      <c r="N106" s="557"/>
      <c r="O106" s="557"/>
      <c r="P106" s="654"/>
      <c r="Q106" s="558"/>
    </row>
    <row r="107" spans="1:17" hidden="1">
      <c r="A107" s="654"/>
      <c r="B107" s="654"/>
      <c r="C107" s="657"/>
      <c r="D107" s="561"/>
      <c r="F107" s="562"/>
      <c r="G107" s="562"/>
      <c r="H107" s="562"/>
      <c r="I107" s="562"/>
      <c r="J107" s="562"/>
      <c r="K107" s="562"/>
      <c r="L107" s="562">
        <f t="shared" si="0"/>
        <v>0</v>
      </c>
      <c r="N107" s="557"/>
      <c r="O107" s="557"/>
      <c r="P107" s="654"/>
      <c r="Q107" s="558"/>
    </row>
    <row r="108" spans="1:17" hidden="1">
      <c r="A108" s="654"/>
      <c r="B108" s="654"/>
      <c r="C108" s="657"/>
      <c r="D108" s="561"/>
      <c r="F108" s="562"/>
      <c r="G108" s="562"/>
      <c r="H108" s="562"/>
      <c r="I108" s="562"/>
      <c r="J108" s="562"/>
      <c r="K108" s="562"/>
      <c r="L108" s="562">
        <f t="shared" si="0"/>
        <v>0</v>
      </c>
      <c r="N108" s="557"/>
      <c r="O108" s="557"/>
      <c r="P108" s="654"/>
      <c r="Q108" s="558"/>
    </row>
    <row r="109" spans="1:17" hidden="1">
      <c r="A109" s="654"/>
      <c r="B109" s="654"/>
      <c r="C109" s="657"/>
      <c r="D109" s="561"/>
      <c r="F109" s="562"/>
      <c r="G109" s="562"/>
      <c r="H109" s="562"/>
      <c r="I109" s="562"/>
      <c r="J109" s="562"/>
      <c r="K109" s="562"/>
      <c r="L109" s="562">
        <f t="shared" si="0"/>
        <v>0</v>
      </c>
      <c r="N109" s="557"/>
      <c r="O109" s="557"/>
      <c r="P109" s="654"/>
      <c r="Q109" s="558"/>
    </row>
    <row r="110" spans="1:17" hidden="1">
      <c r="A110" s="654"/>
      <c r="B110" s="654"/>
      <c r="C110" s="657"/>
      <c r="D110" s="561"/>
      <c r="F110" s="562"/>
      <c r="G110" s="562"/>
      <c r="H110" s="562"/>
      <c r="I110" s="562"/>
      <c r="J110" s="562"/>
      <c r="K110" s="562"/>
      <c r="L110" s="562">
        <f t="shared" si="0"/>
        <v>0</v>
      </c>
      <c r="N110" s="557"/>
      <c r="O110" s="557"/>
      <c r="P110" s="654"/>
      <c r="Q110" s="558"/>
    </row>
    <row r="111" spans="1:17" hidden="1">
      <c r="A111" s="654"/>
      <c r="B111" s="654"/>
      <c r="C111" s="657"/>
      <c r="D111" s="561"/>
      <c r="F111" s="562"/>
      <c r="G111" s="562"/>
      <c r="H111" s="562"/>
      <c r="I111" s="562"/>
      <c r="J111" s="562"/>
      <c r="K111" s="562"/>
      <c r="L111" s="562">
        <f t="shared" si="0"/>
        <v>0</v>
      </c>
      <c r="N111" s="557"/>
      <c r="O111" s="557"/>
      <c r="P111" s="654"/>
      <c r="Q111" s="558"/>
    </row>
    <row r="112" spans="1:17" hidden="1">
      <c r="A112" s="654"/>
      <c r="B112" s="654"/>
      <c r="C112" s="657"/>
      <c r="D112" s="561"/>
      <c r="F112" s="562"/>
      <c r="G112" s="562"/>
      <c r="H112" s="562"/>
      <c r="I112" s="562"/>
      <c r="J112" s="562"/>
      <c r="K112" s="562"/>
      <c r="L112" s="562">
        <f t="shared" ref="L112:L135" si="1">SUM(F112:K112)</f>
        <v>0</v>
      </c>
      <c r="N112" s="557"/>
      <c r="O112" s="557"/>
      <c r="P112" s="654"/>
      <c r="Q112" s="558"/>
    </row>
    <row r="113" spans="1:17" hidden="1">
      <c r="A113" s="654"/>
      <c r="B113" s="654"/>
      <c r="C113" s="657"/>
      <c r="D113" s="561"/>
      <c r="F113" s="562"/>
      <c r="G113" s="562"/>
      <c r="H113" s="562"/>
      <c r="I113" s="562"/>
      <c r="J113" s="562"/>
      <c r="K113" s="562"/>
      <c r="L113" s="562">
        <f t="shared" si="1"/>
        <v>0</v>
      </c>
      <c r="N113" s="557"/>
      <c r="O113" s="557"/>
      <c r="P113" s="654"/>
      <c r="Q113" s="558"/>
    </row>
    <row r="114" spans="1:17" hidden="1">
      <c r="A114" s="654"/>
      <c r="B114" s="654"/>
      <c r="C114" s="657"/>
      <c r="D114" s="561"/>
      <c r="F114" s="562"/>
      <c r="G114" s="562"/>
      <c r="H114" s="562"/>
      <c r="I114" s="562"/>
      <c r="J114" s="562"/>
      <c r="K114" s="562"/>
      <c r="L114" s="562">
        <f t="shared" si="1"/>
        <v>0</v>
      </c>
      <c r="N114" s="557"/>
      <c r="O114" s="557"/>
      <c r="P114" s="654"/>
      <c r="Q114" s="558"/>
    </row>
    <row r="115" spans="1:17" hidden="1">
      <c r="A115" s="654"/>
      <c r="B115" s="654"/>
      <c r="C115" s="657"/>
      <c r="D115" s="561"/>
      <c r="F115" s="562"/>
      <c r="G115" s="562"/>
      <c r="H115" s="562"/>
      <c r="I115" s="562"/>
      <c r="J115" s="562"/>
      <c r="K115" s="562"/>
      <c r="L115" s="562">
        <f t="shared" si="1"/>
        <v>0</v>
      </c>
      <c r="N115" s="557"/>
      <c r="O115" s="557"/>
      <c r="P115" s="654"/>
      <c r="Q115" s="558"/>
    </row>
    <row r="116" spans="1:17" hidden="1">
      <c r="A116" s="654"/>
      <c r="B116" s="654"/>
      <c r="C116" s="657"/>
      <c r="D116" s="561"/>
      <c r="F116" s="562"/>
      <c r="G116" s="562"/>
      <c r="H116" s="562"/>
      <c r="I116" s="562"/>
      <c r="J116" s="562"/>
      <c r="K116" s="562"/>
      <c r="L116" s="562">
        <f t="shared" si="1"/>
        <v>0</v>
      </c>
      <c r="N116" s="557"/>
      <c r="O116" s="557"/>
      <c r="P116" s="654"/>
      <c r="Q116" s="558"/>
    </row>
    <row r="117" spans="1:17" hidden="1">
      <c r="A117" s="654"/>
      <c r="B117" s="654"/>
      <c r="C117" s="657"/>
      <c r="D117" s="561"/>
      <c r="F117" s="562"/>
      <c r="G117" s="562"/>
      <c r="H117" s="562"/>
      <c r="I117" s="562"/>
      <c r="J117" s="562"/>
      <c r="K117" s="562"/>
      <c r="L117" s="562">
        <f t="shared" si="1"/>
        <v>0</v>
      </c>
      <c r="N117" s="557"/>
      <c r="O117" s="557"/>
      <c r="P117" s="654"/>
      <c r="Q117" s="558"/>
    </row>
    <row r="118" spans="1:17" hidden="1">
      <c r="A118" s="654"/>
      <c r="B118" s="654"/>
      <c r="C118" s="657"/>
      <c r="D118" s="561"/>
      <c r="F118" s="562"/>
      <c r="G118" s="562"/>
      <c r="H118" s="562"/>
      <c r="I118" s="562"/>
      <c r="J118" s="562"/>
      <c r="K118" s="562"/>
      <c r="L118" s="562">
        <f t="shared" si="1"/>
        <v>0</v>
      </c>
      <c r="N118" s="557"/>
      <c r="O118" s="557"/>
      <c r="P118" s="654"/>
      <c r="Q118" s="558"/>
    </row>
    <row r="119" spans="1:17" hidden="1">
      <c r="A119" s="654"/>
      <c r="B119" s="654"/>
      <c r="C119" s="657"/>
      <c r="D119" s="561"/>
      <c r="F119" s="562"/>
      <c r="G119" s="562"/>
      <c r="H119" s="562"/>
      <c r="I119" s="562"/>
      <c r="J119" s="562"/>
      <c r="K119" s="562"/>
      <c r="L119" s="562">
        <f t="shared" si="1"/>
        <v>0</v>
      </c>
      <c r="N119" s="557"/>
      <c r="O119" s="557"/>
      <c r="P119" s="654"/>
      <c r="Q119" s="558"/>
    </row>
    <row r="120" spans="1:17" hidden="1">
      <c r="A120" s="654"/>
      <c r="B120" s="654"/>
      <c r="C120" s="657"/>
      <c r="D120" s="561"/>
      <c r="F120" s="562"/>
      <c r="G120" s="562"/>
      <c r="H120" s="562"/>
      <c r="I120" s="562"/>
      <c r="J120" s="562"/>
      <c r="K120" s="562"/>
      <c r="L120" s="562">
        <f t="shared" si="1"/>
        <v>0</v>
      </c>
      <c r="N120" s="557"/>
      <c r="O120" s="557"/>
      <c r="P120" s="654"/>
      <c r="Q120" s="558"/>
    </row>
    <row r="121" spans="1:17" hidden="1">
      <c r="A121" s="654"/>
      <c r="B121" s="654"/>
      <c r="C121" s="657"/>
      <c r="D121" s="561"/>
      <c r="F121" s="562"/>
      <c r="G121" s="562"/>
      <c r="H121" s="562"/>
      <c r="I121" s="562"/>
      <c r="J121" s="562"/>
      <c r="K121" s="562"/>
      <c r="L121" s="562">
        <f t="shared" si="1"/>
        <v>0</v>
      </c>
      <c r="N121" s="557"/>
      <c r="O121" s="557"/>
      <c r="P121" s="654"/>
      <c r="Q121" s="558"/>
    </row>
    <row r="122" spans="1:17" hidden="1">
      <c r="A122" s="654"/>
      <c r="B122" s="654"/>
      <c r="C122" s="657"/>
      <c r="D122" s="561"/>
      <c r="F122" s="562"/>
      <c r="G122" s="562"/>
      <c r="H122" s="562"/>
      <c r="I122" s="562"/>
      <c r="J122" s="562"/>
      <c r="K122" s="562"/>
      <c r="L122" s="562">
        <f t="shared" si="1"/>
        <v>0</v>
      </c>
      <c r="N122" s="557"/>
      <c r="O122" s="557"/>
      <c r="P122" s="654"/>
      <c r="Q122" s="558"/>
    </row>
    <row r="123" spans="1:17" hidden="1">
      <c r="A123" s="654"/>
      <c r="B123" s="654"/>
      <c r="C123" s="657"/>
      <c r="D123" s="561"/>
      <c r="F123" s="562"/>
      <c r="G123" s="562"/>
      <c r="H123" s="562"/>
      <c r="I123" s="562"/>
      <c r="J123" s="562"/>
      <c r="K123" s="562"/>
      <c r="L123" s="562">
        <f t="shared" si="1"/>
        <v>0</v>
      </c>
      <c r="N123" s="557"/>
      <c r="O123" s="557"/>
      <c r="P123" s="654"/>
      <c r="Q123" s="558"/>
    </row>
    <row r="124" spans="1:17" hidden="1">
      <c r="A124" s="654"/>
      <c r="B124" s="654"/>
      <c r="C124" s="657"/>
      <c r="D124" s="561"/>
      <c r="F124" s="562"/>
      <c r="G124" s="562"/>
      <c r="H124" s="562"/>
      <c r="I124" s="562"/>
      <c r="J124" s="562"/>
      <c r="K124" s="562"/>
      <c r="L124" s="562">
        <f t="shared" si="1"/>
        <v>0</v>
      </c>
      <c r="N124" s="557"/>
      <c r="O124" s="557"/>
      <c r="P124" s="654"/>
      <c r="Q124" s="558"/>
    </row>
    <row r="125" spans="1:17" hidden="1">
      <c r="A125" s="654"/>
      <c r="B125" s="654"/>
      <c r="C125" s="657"/>
      <c r="D125" s="561"/>
      <c r="F125" s="562"/>
      <c r="G125" s="562"/>
      <c r="H125" s="562"/>
      <c r="I125" s="562"/>
      <c r="J125" s="562"/>
      <c r="K125" s="562"/>
      <c r="L125" s="562">
        <f t="shared" si="1"/>
        <v>0</v>
      </c>
      <c r="N125" s="557"/>
      <c r="O125" s="557"/>
      <c r="P125" s="654"/>
      <c r="Q125" s="558"/>
    </row>
    <row r="126" spans="1:17" hidden="1">
      <c r="A126" s="654"/>
      <c r="B126" s="654"/>
      <c r="C126" s="657"/>
      <c r="D126" s="561"/>
      <c r="F126" s="562"/>
      <c r="G126" s="562"/>
      <c r="H126" s="562"/>
      <c r="I126" s="562"/>
      <c r="J126" s="562"/>
      <c r="K126" s="562"/>
      <c r="L126" s="562">
        <f t="shared" si="1"/>
        <v>0</v>
      </c>
      <c r="N126" s="557"/>
      <c r="O126" s="557"/>
      <c r="P126" s="654"/>
      <c r="Q126" s="558"/>
    </row>
    <row r="127" spans="1:17" hidden="1">
      <c r="A127" s="654"/>
      <c r="B127" s="654"/>
      <c r="C127" s="657"/>
      <c r="D127" s="561"/>
      <c r="F127" s="562"/>
      <c r="G127" s="562"/>
      <c r="H127" s="562"/>
      <c r="I127" s="562"/>
      <c r="J127" s="562"/>
      <c r="K127" s="562"/>
      <c r="L127" s="562">
        <f t="shared" si="1"/>
        <v>0</v>
      </c>
      <c r="N127" s="557"/>
      <c r="O127" s="557"/>
      <c r="P127" s="654"/>
      <c r="Q127" s="558"/>
    </row>
    <row r="128" spans="1:17" hidden="1">
      <c r="A128" s="654"/>
      <c r="B128" s="654"/>
      <c r="C128" s="657"/>
      <c r="D128" s="561"/>
      <c r="F128" s="562"/>
      <c r="G128" s="562"/>
      <c r="H128" s="562"/>
      <c r="I128" s="562"/>
      <c r="J128" s="562"/>
      <c r="K128" s="562"/>
      <c r="L128" s="562">
        <f t="shared" si="1"/>
        <v>0</v>
      </c>
      <c r="N128" s="557"/>
      <c r="O128" s="557"/>
      <c r="P128" s="654"/>
      <c r="Q128" s="558"/>
    </row>
    <row r="129" spans="1:17" hidden="1">
      <c r="A129" s="654"/>
      <c r="B129" s="654"/>
      <c r="C129" s="657"/>
      <c r="D129" s="561"/>
      <c r="F129" s="562"/>
      <c r="G129" s="562"/>
      <c r="H129" s="562"/>
      <c r="I129" s="562"/>
      <c r="J129" s="562"/>
      <c r="K129" s="562"/>
      <c r="L129" s="562">
        <f t="shared" si="1"/>
        <v>0</v>
      </c>
      <c r="N129" s="557"/>
      <c r="O129" s="557"/>
      <c r="P129" s="654"/>
      <c r="Q129" s="558"/>
    </row>
    <row r="130" spans="1:17" hidden="1">
      <c r="A130" s="654"/>
      <c r="B130" s="654"/>
      <c r="C130" s="657"/>
      <c r="D130" s="561"/>
      <c r="F130" s="562"/>
      <c r="G130" s="562"/>
      <c r="H130" s="562"/>
      <c r="I130" s="562"/>
      <c r="J130" s="562"/>
      <c r="K130" s="562"/>
      <c r="L130" s="562">
        <f t="shared" si="1"/>
        <v>0</v>
      </c>
      <c r="N130" s="557"/>
      <c r="O130" s="557"/>
      <c r="P130" s="654"/>
      <c r="Q130" s="558"/>
    </row>
    <row r="131" spans="1:17" hidden="1">
      <c r="A131" s="654"/>
      <c r="B131" s="654"/>
      <c r="C131" s="657"/>
      <c r="D131" s="561"/>
      <c r="F131" s="562"/>
      <c r="G131" s="562"/>
      <c r="H131" s="562"/>
      <c r="I131" s="562"/>
      <c r="J131" s="562"/>
      <c r="K131" s="562"/>
      <c r="L131" s="562">
        <f t="shared" si="1"/>
        <v>0</v>
      </c>
      <c r="N131" s="557"/>
      <c r="O131" s="557"/>
      <c r="P131" s="654"/>
      <c r="Q131" s="558"/>
    </row>
    <row r="132" spans="1:17" hidden="1">
      <c r="A132" s="654"/>
      <c r="B132" s="654"/>
      <c r="C132" s="657"/>
      <c r="D132" s="556"/>
      <c r="F132" s="562"/>
      <c r="G132" s="562"/>
      <c r="H132" s="562"/>
      <c r="I132" s="562"/>
      <c r="J132" s="562"/>
      <c r="K132" s="562"/>
      <c r="L132" s="562">
        <f t="shared" si="1"/>
        <v>0</v>
      </c>
      <c r="N132" s="557"/>
      <c r="O132" s="557"/>
      <c r="P132" s="654"/>
      <c r="Q132" s="558"/>
    </row>
    <row r="133" spans="1:17" hidden="1">
      <c r="A133" s="654"/>
      <c r="B133" s="654"/>
      <c r="C133" s="657"/>
      <c r="D133" s="556"/>
      <c r="F133" s="562"/>
      <c r="G133" s="562"/>
      <c r="H133" s="562"/>
      <c r="I133" s="562"/>
      <c r="J133" s="562"/>
      <c r="K133" s="562"/>
      <c r="L133" s="562">
        <f t="shared" si="1"/>
        <v>0</v>
      </c>
      <c r="N133" s="557"/>
      <c r="O133" s="557"/>
      <c r="P133" s="654"/>
      <c r="Q133" s="558"/>
    </row>
    <row r="134" spans="1:17" hidden="1">
      <c r="A134" s="654"/>
      <c r="B134" s="654"/>
      <c r="C134" s="657"/>
      <c r="D134" s="556"/>
      <c r="F134" s="553"/>
      <c r="G134" s="553"/>
      <c r="H134" s="553"/>
      <c r="I134" s="553"/>
      <c r="J134" s="553"/>
      <c r="K134" s="553"/>
      <c r="L134" s="553">
        <f t="shared" si="1"/>
        <v>0</v>
      </c>
      <c r="N134" s="557"/>
      <c r="O134" s="557"/>
      <c r="P134" s="654"/>
      <c r="Q134" s="558"/>
    </row>
    <row r="135" spans="1:17">
      <c r="A135" s="658"/>
      <c r="B135" s="659"/>
      <c r="C135" s="660"/>
      <c r="D135" s="563"/>
      <c r="F135" s="564"/>
      <c r="G135" s="564"/>
      <c r="H135" s="564"/>
      <c r="I135" s="564"/>
      <c r="J135" s="564"/>
      <c r="K135" s="564"/>
      <c r="L135" s="564">
        <f t="shared" si="1"/>
        <v>0</v>
      </c>
      <c r="N135" s="565"/>
      <c r="O135" s="565"/>
      <c r="P135" s="658"/>
      <c r="Q135" s="566"/>
    </row>
    <row r="136" spans="1:17">
      <c r="A136" s="567"/>
      <c r="B136" s="567"/>
      <c r="C136" s="568"/>
      <c r="D136" s="567"/>
      <c r="F136" s="569"/>
      <c r="G136" s="569"/>
      <c r="H136" s="569"/>
      <c r="I136" s="569"/>
      <c r="J136" s="569"/>
      <c r="K136" s="569"/>
      <c r="L136" s="569"/>
      <c r="M136" s="567"/>
      <c r="N136" s="567"/>
      <c r="O136" s="567"/>
    </row>
    <row r="137" spans="1:17">
      <c r="F137" s="571" t="s">
        <v>243</v>
      </c>
      <c r="G137" s="572">
        <f>SUM(G18:G135)</f>
        <v>16.112229820000003</v>
      </c>
      <c r="H137" s="572">
        <f t="shared" ref="H137:L137" si="2">SUM(H18:H135)</f>
        <v>20.078102719999997</v>
      </c>
      <c r="I137" s="573">
        <f t="shared" si="2"/>
        <v>0</v>
      </c>
      <c r="J137" s="573">
        <f t="shared" si="2"/>
        <v>0</v>
      </c>
      <c r="K137" s="573">
        <f t="shared" si="2"/>
        <v>0</v>
      </c>
      <c r="L137" s="573">
        <f t="shared" si="2"/>
        <v>36.19033254</v>
      </c>
      <c r="M137" s="567"/>
    </row>
    <row r="139" spans="1:17">
      <c r="D139" s="535" t="s">
        <v>281</v>
      </c>
      <c r="J139" s="535" t="s">
        <v>252</v>
      </c>
    </row>
  </sheetData>
  <protectedRanges>
    <protectedRange sqref="N103:O103" name="Range8"/>
    <protectedRange sqref="N103:O103" name="Range6"/>
    <protectedRange sqref="N80:O100" name="Range5"/>
    <protectedRange sqref="L80" name="Range4_1"/>
    <protectedRange sqref="L134:L135 K139:L140 K138:M138 L136:N136 M137 L60:L70 L31:L52" name="Range3_1"/>
    <protectedRange sqref="F80:H80" name="Range2_1"/>
    <protectedRange sqref="F66 F77:H77 F67:G70 F31:H46 F138:H138 F134:H136 F62:G65 H62:H70 F60:H61" name="Range1_1"/>
  </protectedRanges>
  <mergeCells count="4">
    <mergeCell ref="B2:P2"/>
    <mergeCell ref="E11:E12"/>
    <mergeCell ref="I11:K12"/>
    <mergeCell ref="F15:L16"/>
  </mergeCells>
  <phoneticPr fontId="0" type="noConversion"/>
  <printOptions horizontalCentered="1"/>
  <pageMargins left="0.39370078740157483" right="0.39370078740157483" top="0.11811023622047245" bottom="0.11811023622047245" header="0.51181102362204722" footer="0.11811023622047245"/>
  <pageSetup paperSize="9" scale="47" orientation="landscape" r:id="rId1"/>
  <headerFooter alignWithMargins="0">
    <oddHeader xml:space="preserve">&amp;R&amp;"Times,Bold"&amp;12
</oddHeader>
  </headerFooter>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40968" r:id="rId5" name="Button 8">
              <controlPr defaultSize="0" print="0" autoFill="0" autoPict="0" macro="[0]!Macro16">
                <anchor moveWithCells="1" sizeWithCells="1">
                  <from>
                    <xdr:col>5</xdr:col>
                    <xdr:colOff>390525</xdr:colOff>
                    <xdr:row>1</xdr:row>
                    <xdr:rowOff>142875</xdr:rowOff>
                  </from>
                  <to>
                    <xdr:col>5</xdr:col>
                    <xdr:colOff>771525</xdr:colOff>
                    <xdr:row>1</xdr:row>
                    <xdr:rowOff>219075</xdr:rowOff>
                  </to>
                </anchor>
              </controlPr>
            </control>
          </mc:Choice>
        </mc:AlternateContent>
        <mc:AlternateContent xmlns:mc="http://schemas.openxmlformats.org/markup-compatibility/2006">
          <mc:Choice Requires="x14">
            <control shapeId="40969" r:id="rId6" name="Button 9">
              <controlPr defaultSize="0" print="0" autoFill="0" autoPict="0" macro="[0]!HistoricCapexInstructions">
                <anchor moveWithCells="1" sizeWithCells="1">
                  <from>
                    <xdr:col>5</xdr:col>
                    <xdr:colOff>390525</xdr:colOff>
                    <xdr:row>1</xdr:row>
                    <xdr:rowOff>257175</xdr:rowOff>
                  </from>
                  <to>
                    <xdr:col>5</xdr:col>
                    <xdr:colOff>771525</xdr:colOff>
                    <xdr:row>2</xdr:row>
                    <xdr:rowOff>85725</xdr:rowOff>
                  </to>
                </anchor>
              </controlPr>
            </control>
          </mc:Choice>
        </mc:AlternateContent>
        <mc:AlternateContent xmlns:mc="http://schemas.openxmlformats.org/markup-compatibility/2006">
          <mc:Choice Requires="x14">
            <control shapeId="40970" r:id="rId7" name="Button 10">
              <controlPr defaultSize="0" print="0" autoFill="0" autoPict="0" macro="[0]!CommentaryonHistoricCapex">
                <anchor moveWithCells="1" sizeWithCells="1">
                  <from>
                    <xdr:col>5</xdr:col>
                    <xdr:colOff>390525</xdr:colOff>
                    <xdr:row>2</xdr:row>
                    <xdr:rowOff>104775</xdr:rowOff>
                  </from>
                  <to>
                    <xdr:col>5</xdr:col>
                    <xdr:colOff>771525</xdr:colOff>
                    <xdr:row>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P86"/>
  <sheetViews>
    <sheetView showGridLines="0" showZeros="0" view="pageBreakPreview" zoomScale="76" zoomScaleNormal="100" zoomScaleSheetLayoutView="76" workbookViewId="0">
      <selection sqref="A1:H1"/>
    </sheetView>
  </sheetViews>
  <sheetFormatPr defaultColWidth="8.140625" defaultRowHeight="12.75"/>
  <cols>
    <col min="1" max="1" width="20.140625" style="3" customWidth="1"/>
    <col min="2" max="2" width="1.85546875" style="4" customWidth="1"/>
    <col min="3" max="3" width="59.140625" style="4" customWidth="1"/>
    <col min="4" max="4" width="17.85546875" style="2" customWidth="1"/>
    <col min="5" max="5" width="17.85546875" style="1" customWidth="1"/>
    <col min="6" max="8" width="17.85546875" style="2" customWidth="1"/>
    <col min="9" max="9" width="5.85546875" style="2" customWidth="1"/>
    <col min="10" max="10" width="18.85546875" style="2" customWidth="1"/>
    <col min="11" max="11" width="5.85546875" style="2" customWidth="1"/>
    <col min="12" max="12" width="9.5703125" style="2" customWidth="1"/>
    <col min="13" max="13" width="5.85546875" style="2" customWidth="1"/>
    <col min="14" max="15" width="9.5703125" style="2" customWidth="1"/>
    <col min="16" max="16384" width="8.140625" style="2"/>
  </cols>
  <sheetData>
    <row r="1" spans="1:16" ht="18.75">
      <c r="A1" s="751" t="s">
        <v>371</v>
      </c>
      <c r="B1" s="751"/>
      <c r="C1" s="751"/>
      <c r="D1" s="751"/>
      <c r="E1" s="751"/>
      <c r="F1" s="751"/>
      <c r="G1" s="751"/>
      <c r="H1" s="751"/>
    </row>
    <row r="2" spans="1:16" ht="18">
      <c r="A2" s="679" t="s">
        <v>222</v>
      </c>
      <c r="B2" s="680"/>
      <c r="C2" s="680"/>
      <c r="D2" s="680"/>
      <c r="E2" s="680"/>
      <c r="F2" s="680"/>
      <c r="G2" s="680"/>
      <c r="H2" s="680"/>
    </row>
    <row r="3" spans="1:16" ht="15">
      <c r="D3" s="70"/>
      <c r="E3" s="70"/>
      <c r="F3" s="70"/>
      <c r="G3" s="71"/>
      <c r="H3" s="71"/>
    </row>
    <row r="5" spans="1:16" ht="15.75">
      <c r="A5" s="678"/>
      <c r="B5" s="678"/>
      <c r="C5" s="678"/>
      <c r="D5" s="678"/>
      <c r="E5" s="678"/>
      <c r="F5" s="678"/>
      <c r="G5" s="678"/>
      <c r="H5" s="678"/>
    </row>
    <row r="6" spans="1:16" ht="12.75" customHeight="1">
      <c r="B6" s="5"/>
      <c r="D6" s="6"/>
      <c r="E6" s="7"/>
      <c r="F6" s="6"/>
      <c r="H6" s="9"/>
    </row>
    <row r="7" spans="1:16" ht="14.25" customHeight="1">
      <c r="A7" s="19" t="s">
        <v>301</v>
      </c>
      <c r="B7" s="5"/>
      <c r="C7" s="424" t="s">
        <v>367</v>
      </c>
      <c r="D7" s="109"/>
      <c r="E7" s="7"/>
      <c r="F7" s="6"/>
      <c r="G7" s="8"/>
      <c r="H7" s="8"/>
    </row>
    <row r="8" spans="1:16" ht="15">
      <c r="A8" s="10"/>
      <c r="B8" s="11"/>
      <c r="C8" s="11"/>
    </row>
    <row r="9" spans="1:16" s="12" customFormat="1" ht="84.75" customHeight="1">
      <c r="A9" s="111" t="s">
        <v>54</v>
      </c>
      <c r="B9" s="113"/>
      <c r="C9" s="114" t="s">
        <v>115</v>
      </c>
      <c r="D9" s="115" t="s">
        <v>4</v>
      </c>
      <c r="E9" s="116" t="s">
        <v>116</v>
      </c>
      <c r="F9" s="117" t="s">
        <v>117</v>
      </c>
      <c r="G9" s="116" t="s">
        <v>114</v>
      </c>
      <c r="H9" s="116" t="s">
        <v>118</v>
      </c>
      <c r="I9" s="2"/>
      <c r="J9" s="2"/>
      <c r="K9" s="2"/>
      <c r="L9" s="2"/>
      <c r="M9" s="2"/>
      <c r="N9" s="2"/>
      <c r="O9" s="2"/>
      <c r="P9" s="2"/>
    </row>
    <row r="10" spans="1:16" ht="14.1" customHeight="1">
      <c r="A10" s="85"/>
      <c r="B10" s="118"/>
      <c r="C10" s="119"/>
      <c r="D10" s="120" t="s">
        <v>119</v>
      </c>
      <c r="E10" s="121"/>
      <c r="F10" s="122" t="s">
        <v>119</v>
      </c>
      <c r="G10" s="123" t="s">
        <v>119</v>
      </c>
      <c r="H10" s="121"/>
    </row>
    <row r="11" spans="1:16" ht="14.1" customHeight="1">
      <c r="A11" s="85"/>
      <c r="B11" s="35"/>
      <c r="C11" s="124"/>
      <c r="D11" s="125"/>
      <c r="E11" s="126"/>
      <c r="F11" s="127" t="s">
        <v>120</v>
      </c>
      <c r="G11" s="128"/>
      <c r="H11" s="126"/>
    </row>
    <row r="12" spans="1:16" ht="6" customHeight="1">
      <c r="A12" s="85"/>
      <c r="B12" s="35"/>
      <c r="C12" s="124"/>
      <c r="D12" s="125"/>
      <c r="E12" s="129"/>
      <c r="F12" s="130"/>
      <c r="G12" s="131"/>
      <c r="H12" s="132"/>
    </row>
    <row r="13" spans="1:16" ht="14.1" customHeight="1">
      <c r="A13" s="85"/>
      <c r="B13" s="415" t="s">
        <v>359</v>
      </c>
      <c r="C13" s="133"/>
      <c r="D13" s="437">
        <f>'DISAGG Inc'!F12</f>
        <v>769681</v>
      </c>
      <c r="E13" s="129"/>
      <c r="F13" s="468"/>
      <c r="G13" s="470">
        <f>D13+F13</f>
        <v>769681</v>
      </c>
      <c r="H13" s="132"/>
    </row>
    <row r="14" spans="1:16" ht="14.1" customHeight="1">
      <c r="A14" s="85"/>
      <c r="B14" s="415" t="s">
        <v>288</v>
      </c>
      <c r="C14" s="133"/>
      <c r="D14" s="437">
        <f>'DISAGG Inc'!F13</f>
        <v>0</v>
      </c>
      <c r="E14" s="129"/>
      <c r="F14" s="468"/>
      <c r="G14" s="470"/>
      <c r="H14" s="132"/>
    </row>
    <row r="15" spans="1:16" ht="14.1" customHeight="1">
      <c r="A15" s="85"/>
      <c r="B15" s="415" t="s">
        <v>289</v>
      </c>
      <c r="C15" s="133"/>
      <c r="D15" s="437">
        <f>'DISAGG Inc'!F14</f>
        <v>0</v>
      </c>
      <c r="E15" s="129"/>
      <c r="F15" s="468"/>
      <c r="G15" s="470"/>
      <c r="H15" s="132"/>
    </row>
    <row r="16" spans="1:16" ht="14.1" customHeight="1">
      <c r="A16" s="85"/>
      <c r="B16" s="415" t="s">
        <v>360</v>
      </c>
      <c r="C16" s="133"/>
      <c r="D16" s="437">
        <f>'DISAGG Inc'!F15</f>
        <v>0</v>
      </c>
      <c r="E16" s="129"/>
      <c r="F16" s="468"/>
      <c r="G16" s="470"/>
      <c r="H16" s="132"/>
    </row>
    <row r="17" spans="1:8" ht="14.1" customHeight="1">
      <c r="A17" s="85"/>
      <c r="B17" s="20"/>
      <c r="C17" s="416" t="s">
        <v>282</v>
      </c>
      <c r="D17" s="437">
        <f>'DISAGG Inc'!F16</f>
        <v>0</v>
      </c>
      <c r="E17" s="129"/>
      <c r="F17" s="468"/>
      <c r="G17" s="470"/>
      <c r="H17" s="132"/>
    </row>
    <row r="18" spans="1:8" ht="14.1" customHeight="1">
      <c r="A18" s="85"/>
      <c r="B18" s="20"/>
      <c r="C18" s="416" t="s">
        <v>59</v>
      </c>
      <c r="D18" s="437">
        <f>'DISAGG Inc'!F17</f>
        <v>6014</v>
      </c>
      <c r="E18" s="418" t="s">
        <v>368</v>
      </c>
      <c r="F18" s="468">
        <f>-'PTS Adj'!D16</f>
        <v>-3.6909100000000001</v>
      </c>
      <c r="G18" s="470">
        <f>D18+F18</f>
        <v>6010.3090899999997</v>
      </c>
      <c r="H18" s="132"/>
    </row>
    <row r="19" spans="1:8" ht="14.1" customHeight="1">
      <c r="A19" s="85"/>
      <c r="B19" s="20"/>
      <c r="C19" s="133"/>
      <c r="D19" s="437"/>
      <c r="E19" s="129"/>
      <c r="F19" s="468"/>
      <c r="G19" s="470"/>
      <c r="H19" s="132"/>
    </row>
    <row r="20" spans="1:8" ht="14.1" customHeight="1" thickBot="1">
      <c r="A20" s="85"/>
      <c r="B20" s="24" t="s">
        <v>13</v>
      </c>
      <c r="C20" s="134"/>
      <c r="D20" s="467">
        <f>SUM(D12:D19)</f>
        <v>775695</v>
      </c>
      <c r="E20" s="135"/>
      <c r="F20" s="467">
        <f>SUM(F12:F19)</f>
        <v>-3.6909100000000001</v>
      </c>
      <c r="G20" s="467">
        <f>SUM(G12:G19)</f>
        <v>775691.30909</v>
      </c>
      <c r="H20" s="132"/>
    </row>
    <row r="21" spans="1:8" ht="14.1" customHeight="1" thickTop="1">
      <c r="A21" s="85"/>
      <c r="B21" s="20"/>
      <c r="C21" s="133"/>
      <c r="D21" s="444"/>
      <c r="E21" s="135"/>
      <c r="F21" s="460"/>
      <c r="G21" s="471"/>
      <c r="H21" s="132"/>
    </row>
    <row r="22" spans="1:8" ht="6" customHeight="1">
      <c r="A22" s="85"/>
      <c r="B22" s="20"/>
      <c r="C22" s="133"/>
      <c r="D22" s="444"/>
      <c r="E22" s="135"/>
      <c r="F22" s="460"/>
      <c r="G22" s="471"/>
      <c r="H22" s="132"/>
    </row>
    <row r="23" spans="1:8" ht="14.1" customHeight="1">
      <c r="A23" s="85"/>
      <c r="B23" s="522" t="s">
        <v>361</v>
      </c>
      <c r="C23" s="133"/>
      <c r="D23" s="444"/>
      <c r="E23" s="135"/>
      <c r="F23" s="460"/>
      <c r="G23" s="471"/>
      <c r="H23" s="132"/>
    </row>
    <row r="24" spans="1:8" ht="14.1" customHeight="1">
      <c r="A24" s="85"/>
      <c r="B24" s="20" t="s">
        <v>121</v>
      </c>
      <c r="C24" s="416" t="s">
        <v>299</v>
      </c>
      <c r="D24" s="444">
        <f>'DISAGG Inc'!F21</f>
        <v>15652</v>
      </c>
      <c r="E24" s="135"/>
      <c r="F24" s="460"/>
      <c r="G24" s="471">
        <f t="shared" ref="G24:G32" si="0">D24+F24</f>
        <v>15652</v>
      </c>
      <c r="H24" s="132"/>
    </row>
    <row r="25" spans="1:8" ht="14.1" customHeight="1">
      <c r="A25" s="85"/>
      <c r="B25" s="20" t="s">
        <v>121</v>
      </c>
      <c r="C25" s="523" t="s">
        <v>362</v>
      </c>
      <c r="D25" s="444">
        <f>'DISAGG Inc'!F22</f>
        <v>116981</v>
      </c>
      <c r="E25" s="419" t="s">
        <v>368</v>
      </c>
      <c r="F25" s="460">
        <f>-'PTS Adj'!E17</f>
        <v>-460</v>
      </c>
      <c r="G25" s="471">
        <f>D25+F25</f>
        <v>116521</v>
      </c>
      <c r="H25" s="132"/>
    </row>
    <row r="26" spans="1:8" ht="14.1" customHeight="1">
      <c r="A26" s="85"/>
      <c r="B26" s="20" t="s">
        <v>121</v>
      </c>
      <c r="C26" s="138" t="s">
        <v>284</v>
      </c>
      <c r="D26" s="444">
        <f>'DISAGG Inc'!F23</f>
        <v>58190</v>
      </c>
      <c r="E26" s="135"/>
      <c r="F26" s="460"/>
      <c r="G26" s="471">
        <f t="shared" si="0"/>
        <v>58190</v>
      </c>
      <c r="H26" s="132"/>
    </row>
    <row r="27" spans="1:8" ht="14.1" customHeight="1">
      <c r="A27" s="85"/>
      <c r="B27" s="20" t="s">
        <v>121</v>
      </c>
      <c r="C27" s="522" t="s">
        <v>285</v>
      </c>
      <c r="D27" s="444">
        <f>'DISAGG Inc'!F24</f>
        <v>7066</v>
      </c>
      <c r="E27" s="419" t="s">
        <v>368</v>
      </c>
      <c r="F27" s="468">
        <f>'PTS Adj'!D15</f>
        <v>1293</v>
      </c>
      <c r="G27" s="471">
        <f>D27+F27</f>
        <v>8359</v>
      </c>
      <c r="H27" s="132"/>
    </row>
    <row r="28" spans="1:8" ht="14.1" customHeight="1">
      <c r="A28" s="85"/>
      <c r="B28" s="20" t="s">
        <v>121</v>
      </c>
      <c r="C28" s="138" t="s">
        <v>286</v>
      </c>
      <c r="D28" s="444">
        <f>'DISAGG Inc'!F25</f>
        <v>645</v>
      </c>
      <c r="E28" s="135"/>
      <c r="F28" s="460"/>
      <c r="G28" s="471">
        <f t="shared" si="0"/>
        <v>645</v>
      </c>
      <c r="H28" s="132"/>
    </row>
    <row r="29" spans="1:8" ht="14.1" customHeight="1">
      <c r="A29" s="85"/>
      <c r="B29" s="20" t="s">
        <v>121</v>
      </c>
      <c r="C29" s="139" t="s">
        <v>287</v>
      </c>
      <c r="D29" s="444">
        <f>'DISAGG Inc'!F26</f>
        <v>0</v>
      </c>
      <c r="E29" s="135"/>
      <c r="F29" s="472"/>
      <c r="G29" s="471">
        <f t="shared" si="0"/>
        <v>0</v>
      </c>
      <c r="H29" s="132"/>
    </row>
    <row r="30" spans="1:8" ht="14.1" customHeight="1">
      <c r="A30" s="85"/>
      <c r="B30" s="2" t="s">
        <v>121</v>
      </c>
      <c r="C30" s="417" t="s">
        <v>363</v>
      </c>
      <c r="D30" s="444">
        <f>'DISAGG Inc'!F27</f>
        <v>0</v>
      </c>
      <c r="E30" s="135"/>
      <c r="F30" s="472"/>
      <c r="G30" s="471">
        <f t="shared" si="0"/>
        <v>0</v>
      </c>
      <c r="H30" s="132"/>
    </row>
    <row r="31" spans="1:8" ht="14.1" customHeight="1">
      <c r="A31" s="85"/>
      <c r="B31" s="2" t="s">
        <v>122</v>
      </c>
      <c r="C31" s="140"/>
      <c r="D31" s="444">
        <f>'DISAGG Inc'!F28</f>
        <v>331267</v>
      </c>
      <c r="E31" s="135"/>
      <c r="F31" s="472"/>
      <c r="G31" s="471">
        <f t="shared" si="0"/>
        <v>331267</v>
      </c>
      <c r="H31" s="132"/>
    </row>
    <row r="32" spans="1:8" ht="14.1" customHeight="1">
      <c r="A32" s="85"/>
      <c r="B32" s="415" t="s">
        <v>290</v>
      </c>
      <c r="C32" s="133"/>
      <c r="D32" s="468">
        <f>'DISAGG Inc'!F29</f>
        <v>-442</v>
      </c>
      <c r="E32" s="135"/>
      <c r="F32" s="472"/>
      <c r="G32" s="471">
        <f t="shared" si="0"/>
        <v>-442</v>
      </c>
      <c r="H32" s="132"/>
    </row>
    <row r="33" spans="1:8" ht="14.1" customHeight="1" thickBot="1">
      <c r="A33" s="85"/>
      <c r="B33" s="24" t="s">
        <v>291</v>
      </c>
      <c r="C33" s="133"/>
      <c r="D33" s="449">
        <f>SUM(D24:D32)</f>
        <v>529359</v>
      </c>
      <c r="E33" s="135"/>
      <c r="F33" s="467">
        <f>SUM(F24:F32)</f>
        <v>833</v>
      </c>
      <c r="G33" s="473">
        <f>SUM(G24:G32)</f>
        <v>530192</v>
      </c>
      <c r="H33" s="137"/>
    </row>
    <row r="34" spans="1:8" ht="14.1" customHeight="1" thickTop="1">
      <c r="A34" s="85"/>
      <c r="C34" s="133"/>
      <c r="D34" s="444"/>
      <c r="E34" s="135"/>
      <c r="F34" s="474"/>
      <c r="G34" s="475"/>
      <c r="H34" s="137"/>
    </row>
    <row r="35" spans="1:8" ht="14.1" customHeight="1" thickBot="1">
      <c r="A35" s="85"/>
      <c r="B35" s="134" t="s">
        <v>12</v>
      </c>
      <c r="C35" s="134"/>
      <c r="D35" s="440">
        <f>D20-D33</f>
        <v>246336</v>
      </c>
      <c r="E35" s="135"/>
      <c r="F35" s="440">
        <f>F20-F33</f>
        <v>-836.69091000000003</v>
      </c>
      <c r="G35" s="440">
        <f>G20-G33</f>
        <v>245499.30909</v>
      </c>
      <c r="H35" s="132"/>
    </row>
    <row r="36" spans="1:8" ht="14.1" customHeight="1" thickTop="1">
      <c r="A36" s="85"/>
      <c r="B36" s="20"/>
      <c r="C36" s="133"/>
      <c r="D36" s="444"/>
      <c r="E36" s="135"/>
      <c r="F36" s="472"/>
      <c r="G36" s="471"/>
      <c r="H36" s="141"/>
    </row>
    <row r="37" spans="1:8" ht="14.1" customHeight="1" thickBot="1">
      <c r="A37" s="85"/>
      <c r="B37" s="24" t="s">
        <v>11</v>
      </c>
      <c r="C37" s="20"/>
      <c r="D37" s="469"/>
      <c r="E37" s="135"/>
      <c r="F37" s="476"/>
      <c r="G37" s="469"/>
      <c r="H37" s="141"/>
    </row>
    <row r="38" spans="1:8" ht="13.5" thickTop="1">
      <c r="A38" s="142"/>
      <c r="B38" s="91"/>
      <c r="C38" s="91"/>
      <c r="D38" s="95"/>
      <c r="E38" s="142"/>
      <c r="F38" s="143"/>
      <c r="G38" s="100"/>
      <c r="H38" s="144"/>
    </row>
    <row r="39" spans="1:8">
      <c r="A39" s="35"/>
      <c r="B39" s="35"/>
      <c r="C39" s="35"/>
      <c r="D39" s="35"/>
      <c r="E39" s="35"/>
      <c r="F39" s="35"/>
      <c r="G39" s="35"/>
      <c r="H39" s="288"/>
    </row>
    <row r="40" spans="1:8">
      <c r="A40" s="505" t="s">
        <v>317</v>
      </c>
      <c r="B40" s="35"/>
      <c r="C40" s="35"/>
      <c r="D40" s="35"/>
      <c r="E40" s="35"/>
      <c r="F40" s="35"/>
      <c r="G40" s="35"/>
      <c r="H40" s="288"/>
    </row>
    <row r="41" spans="1:8">
      <c r="A41" s="2"/>
      <c r="B41" s="2"/>
      <c r="C41" s="2"/>
      <c r="E41" s="2"/>
      <c r="H41" s="15"/>
    </row>
    <row r="42" spans="1:8" ht="15" customHeight="1">
      <c r="A42" s="12" t="s">
        <v>123</v>
      </c>
      <c r="B42" s="2"/>
      <c r="C42" s="2"/>
      <c r="H42" s="15"/>
    </row>
    <row r="43" spans="1:8" s="14" customFormat="1" ht="30" customHeight="1">
      <c r="A43" s="681" t="s">
        <v>195</v>
      </c>
      <c r="B43" s="682"/>
      <c r="C43" s="682"/>
      <c r="D43" s="682"/>
      <c r="E43" s="682"/>
      <c r="F43" s="682"/>
      <c r="G43" s="682"/>
      <c r="H43" s="682"/>
    </row>
    <row r="44" spans="1:8" s="14" customFormat="1" ht="15" customHeight="1">
      <c r="A44" s="145" t="s">
        <v>196</v>
      </c>
    </row>
    <row r="45" spans="1:8" s="14" customFormat="1" ht="15" customHeight="1">
      <c r="A45" s="145" t="s">
        <v>197</v>
      </c>
    </row>
    <row r="46" spans="1:8" s="14" customFormat="1" ht="15" customHeight="1">
      <c r="A46" s="36" t="s">
        <v>124</v>
      </c>
    </row>
    <row r="47" spans="1:8" s="14" customFormat="1" ht="15" customHeight="1">
      <c r="A47" s="36" t="s">
        <v>125</v>
      </c>
    </row>
    <row r="48" spans="1:8">
      <c r="A48" s="2"/>
      <c r="B48" s="2"/>
      <c r="C48" s="2"/>
      <c r="E48" s="2"/>
      <c r="H48" s="15"/>
    </row>
    <row r="49" spans="1:8">
      <c r="A49" s="2"/>
      <c r="B49" s="2"/>
      <c r="C49" s="2"/>
      <c r="E49" s="2"/>
      <c r="H49" s="15"/>
    </row>
    <row r="50" spans="1:8">
      <c r="A50" s="2"/>
      <c r="B50" s="2"/>
      <c r="C50" s="2"/>
      <c r="E50" s="2"/>
      <c r="H50" s="15"/>
    </row>
    <row r="51" spans="1:8">
      <c r="A51" s="2"/>
      <c r="B51" s="2"/>
      <c r="C51" s="2"/>
      <c r="E51" s="2"/>
      <c r="H51" s="15"/>
    </row>
    <row r="52" spans="1:8">
      <c r="A52" s="2"/>
      <c r="B52" s="2"/>
      <c r="E52" s="2"/>
      <c r="H52" s="15"/>
    </row>
    <row r="53" spans="1:8">
      <c r="E53" s="2"/>
    </row>
    <row r="60" spans="1:8">
      <c r="B60" s="16"/>
    </row>
    <row r="61" spans="1:8">
      <c r="B61" s="16"/>
    </row>
    <row r="62" spans="1:8">
      <c r="B62" s="16"/>
    </row>
    <row r="86" spans="7:7">
      <c r="G86" s="583"/>
    </row>
  </sheetData>
  <mergeCells count="4">
    <mergeCell ref="A5:H5"/>
    <mergeCell ref="A2:H2"/>
    <mergeCell ref="A43:H43"/>
    <mergeCell ref="A1:H1"/>
  </mergeCells>
  <phoneticPr fontId="9" type="noConversion"/>
  <printOptions horizontalCentered="1" gridLinesSet="0"/>
  <pageMargins left="0.39370078740157483" right="0.39370078740157483" top="0.11811023622047245" bottom="0.11811023622047245" header="0.51181102362204722" footer="0.11811023622047245"/>
  <pageSetup paperSize="9" scale="83" orientation="landscape" r:id="rId1"/>
  <headerFooter alignWithMargins="0">
    <oddHeader xml:space="preserve">&amp;R&amp;"Times,Bold"&amp;12
</oddHeader>
  </headerFooter>
  <colBreaks count="1" manualBreakCount="1">
    <brk id="8" max="1048575" man="1"/>
  </colBreaks>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Button 1">
              <controlPr defaultSize="0" print="0" autoFill="0" autoPict="0" macro="[0]!Macro16">
                <anchor moveWithCells="1" sizeWithCells="1">
                  <from>
                    <xdr:col>4</xdr:col>
                    <xdr:colOff>381000</xdr:colOff>
                    <xdr:row>3</xdr:row>
                    <xdr:rowOff>9525</xdr:rowOff>
                  </from>
                  <to>
                    <xdr:col>5</xdr:col>
                    <xdr:colOff>28575</xdr:colOff>
                    <xdr:row>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Z86"/>
  <sheetViews>
    <sheetView showGridLines="0" showZeros="0" view="pageBreakPreview" zoomScale="85" zoomScaleNormal="91" zoomScaleSheetLayoutView="85" workbookViewId="0">
      <selection sqref="A1:J1"/>
    </sheetView>
  </sheetViews>
  <sheetFormatPr defaultColWidth="8.140625" defaultRowHeight="12.75"/>
  <cols>
    <col min="1" max="1" width="20.5703125" style="3" customWidth="1"/>
    <col min="2" max="2" width="1.85546875" style="4" customWidth="1"/>
    <col min="3" max="3" width="49.42578125" style="4" customWidth="1"/>
    <col min="4" max="4" width="17.85546875" style="2" customWidth="1"/>
    <col min="5" max="5" width="4.140625" style="2" customWidth="1"/>
    <col min="6" max="9" width="17.85546875" style="2" customWidth="1"/>
    <col min="10" max="10" width="17.85546875" style="18" customWidth="1"/>
    <col min="11" max="12" width="9.5703125" style="2" customWidth="1"/>
    <col min="13" max="13" width="6" style="1" customWidth="1"/>
    <col min="14" max="14" width="9.5703125" style="2" customWidth="1"/>
    <col min="15" max="15" width="5.85546875" style="1" customWidth="1"/>
    <col min="16" max="18" width="9.5703125" style="2" customWidth="1"/>
    <col min="19" max="20" width="8.140625" style="2" customWidth="1"/>
    <col min="21" max="21" width="5.85546875" style="2" customWidth="1"/>
    <col min="22" max="22" width="9.5703125" style="2" customWidth="1"/>
    <col min="23" max="23" width="5.85546875" style="2" customWidth="1"/>
    <col min="24" max="25" width="9.5703125" style="2" customWidth="1"/>
    <col min="26" max="16384" width="8.140625" style="2"/>
  </cols>
  <sheetData>
    <row r="1" spans="1:26" ht="18.75">
      <c r="A1" s="752" t="s">
        <v>371</v>
      </c>
      <c r="B1" s="752"/>
      <c r="C1" s="752"/>
      <c r="D1" s="752"/>
      <c r="E1" s="752"/>
      <c r="F1" s="752"/>
      <c r="G1" s="752"/>
      <c r="H1" s="752"/>
      <c r="I1" s="754"/>
      <c r="J1" s="755"/>
    </row>
    <row r="2" spans="1:26" ht="18">
      <c r="A2" s="679" t="s">
        <v>223</v>
      </c>
      <c r="B2" s="680"/>
      <c r="C2" s="680"/>
      <c r="D2" s="680"/>
      <c r="E2" s="680"/>
      <c r="F2" s="680"/>
      <c r="G2" s="680"/>
      <c r="H2" s="680"/>
      <c r="I2" s="680"/>
      <c r="J2" s="683"/>
    </row>
    <row r="3" spans="1:26" ht="15">
      <c r="D3" s="70"/>
      <c r="E3" s="70"/>
      <c r="F3" s="70"/>
      <c r="G3" s="71"/>
      <c r="H3" s="71"/>
      <c r="I3" s="71"/>
      <c r="J3" s="2"/>
      <c r="M3" s="2"/>
      <c r="O3" s="2"/>
    </row>
    <row r="4" spans="1:26">
      <c r="E4" s="1"/>
      <c r="J4" s="2"/>
      <c r="M4" s="2"/>
      <c r="O4" s="2"/>
    </row>
    <row r="5" spans="1:26" ht="15.75">
      <c r="A5" s="678"/>
      <c r="B5" s="678"/>
      <c r="C5" s="678"/>
      <c r="D5" s="678"/>
      <c r="E5" s="678"/>
      <c r="F5" s="678"/>
      <c r="G5" s="678"/>
      <c r="H5" s="678"/>
      <c r="I5" s="678"/>
      <c r="J5" s="684"/>
      <c r="M5" s="2"/>
      <c r="O5" s="2"/>
    </row>
    <row r="6" spans="1:26" ht="12.75" customHeight="1">
      <c r="B6" s="5"/>
      <c r="D6" s="6"/>
      <c r="E6" s="7"/>
      <c r="F6" s="6"/>
      <c r="H6" s="9"/>
      <c r="I6" s="9"/>
      <c r="J6" s="2"/>
      <c r="M6" s="2"/>
      <c r="O6" s="2"/>
    </row>
    <row r="7" spans="1:26" ht="12.75" customHeight="1">
      <c r="A7" s="19" t="s">
        <v>302</v>
      </c>
      <c r="C7" s="423" t="s">
        <v>367</v>
      </c>
      <c r="D7" s="109"/>
      <c r="E7" s="33"/>
      <c r="F7" s="21"/>
      <c r="J7" s="2"/>
      <c r="M7" s="2"/>
      <c r="O7" s="2"/>
    </row>
    <row r="8" spans="1:26">
      <c r="A8" s="154"/>
      <c r="C8" s="155"/>
      <c r="E8" s="1"/>
      <c r="J8" s="2"/>
      <c r="M8" s="2"/>
      <c r="O8" s="2"/>
    </row>
    <row r="9" spans="1:26" s="12" customFormat="1" ht="38.25">
      <c r="A9" s="153" t="s">
        <v>54</v>
      </c>
      <c r="B9" s="113"/>
      <c r="C9" s="114" t="s">
        <v>115</v>
      </c>
      <c r="D9" s="116" t="s">
        <v>126</v>
      </c>
      <c r="E9" s="161"/>
      <c r="F9" s="176" t="s">
        <v>94</v>
      </c>
      <c r="G9" s="116" t="s">
        <v>16</v>
      </c>
      <c r="H9" s="177" t="s">
        <v>17</v>
      </c>
      <c r="I9" s="177" t="s">
        <v>25</v>
      </c>
      <c r="J9" s="178" t="s">
        <v>127</v>
      </c>
      <c r="K9" s="2"/>
      <c r="L9" s="2"/>
      <c r="M9" s="2"/>
      <c r="N9" s="2"/>
      <c r="O9" s="2"/>
      <c r="P9" s="2"/>
      <c r="Q9" s="2"/>
      <c r="R9" s="2"/>
      <c r="S9" s="2"/>
      <c r="T9" s="2"/>
      <c r="U9" s="2"/>
      <c r="V9" s="2"/>
      <c r="W9" s="2"/>
      <c r="X9" s="2"/>
      <c r="Y9" s="2"/>
      <c r="Z9" s="2"/>
    </row>
    <row r="10" spans="1:26" ht="14.1" customHeight="1">
      <c r="A10" s="85"/>
      <c r="B10" s="118"/>
      <c r="C10" s="119"/>
      <c r="D10" s="121" t="s">
        <v>119</v>
      </c>
      <c r="E10" s="21"/>
      <c r="F10" s="120" t="s">
        <v>119</v>
      </c>
      <c r="G10" s="589" t="s">
        <v>119</v>
      </c>
      <c r="H10" s="590" t="s">
        <v>119</v>
      </c>
      <c r="I10" s="122" t="s">
        <v>119</v>
      </c>
      <c r="J10" s="162"/>
      <c r="M10" s="2"/>
      <c r="O10" s="2"/>
    </row>
    <row r="11" spans="1:26" ht="14.1" customHeight="1">
      <c r="A11" s="85"/>
      <c r="B11" s="35"/>
      <c r="C11" s="124"/>
      <c r="D11" s="163"/>
      <c r="E11" s="21"/>
      <c r="F11" s="125"/>
      <c r="G11" s="591"/>
      <c r="H11" s="592"/>
      <c r="I11" s="164"/>
      <c r="J11" s="162"/>
      <c r="M11" s="2"/>
      <c r="O11" s="2"/>
    </row>
    <row r="12" spans="1:26" ht="14.1" customHeight="1">
      <c r="A12" s="85"/>
      <c r="B12" s="415" t="s">
        <v>359</v>
      </c>
      <c r="C12" s="133"/>
      <c r="D12" s="435">
        <v>955156</v>
      </c>
      <c r="E12" s="21"/>
      <c r="F12" s="437">
        <v>769681</v>
      </c>
      <c r="G12" s="593"/>
      <c r="H12" s="594"/>
      <c r="I12" s="438"/>
      <c r="J12" s="162"/>
      <c r="M12" s="2"/>
      <c r="O12" s="2"/>
    </row>
    <row r="13" spans="1:26" ht="14.1" customHeight="1">
      <c r="A13" s="85"/>
      <c r="B13" s="20" t="s">
        <v>288</v>
      </c>
      <c r="C13" s="133"/>
      <c r="D13" s="435"/>
      <c r="E13" s="21"/>
      <c r="F13" s="437"/>
      <c r="G13" s="593"/>
      <c r="H13" s="595"/>
      <c r="I13" s="439"/>
      <c r="J13" s="162"/>
      <c r="M13" s="2"/>
      <c r="O13" s="2"/>
    </row>
    <row r="14" spans="1:26" ht="14.1" customHeight="1">
      <c r="A14" s="85"/>
      <c r="B14" s="2" t="s">
        <v>289</v>
      </c>
      <c r="C14" s="133"/>
      <c r="D14" s="435"/>
      <c r="E14" s="21"/>
      <c r="F14" s="437"/>
      <c r="G14" s="593"/>
      <c r="H14" s="595"/>
      <c r="I14" s="439"/>
      <c r="J14" s="162"/>
      <c r="M14" s="2"/>
      <c r="O14" s="2"/>
    </row>
    <row r="15" spans="1:26" ht="14.1" customHeight="1">
      <c r="A15" s="85"/>
      <c r="B15" s="415" t="s">
        <v>360</v>
      </c>
      <c r="C15" s="133"/>
      <c r="D15" s="435"/>
      <c r="E15" s="21"/>
      <c r="F15" s="437"/>
      <c r="G15" s="593"/>
      <c r="H15" s="595"/>
      <c r="I15" s="439"/>
      <c r="J15" s="162"/>
      <c r="M15" s="2"/>
      <c r="O15" s="2"/>
    </row>
    <row r="16" spans="1:26" ht="14.1" customHeight="1">
      <c r="A16" s="85"/>
      <c r="B16" s="20"/>
      <c r="C16" s="133" t="s">
        <v>282</v>
      </c>
      <c r="D16" s="435">
        <v>15027</v>
      </c>
      <c r="E16" s="21"/>
      <c r="F16" s="437">
        <v>0</v>
      </c>
      <c r="G16" s="593"/>
      <c r="H16" s="595"/>
      <c r="I16" s="439"/>
      <c r="J16" s="162"/>
      <c r="M16" s="2"/>
      <c r="O16" s="2"/>
    </row>
    <row r="17" spans="1:15" ht="14.1" customHeight="1">
      <c r="A17" s="85"/>
      <c r="B17" s="20"/>
      <c r="C17" s="133" t="s">
        <v>59</v>
      </c>
      <c r="D17" s="435">
        <v>18276</v>
      </c>
      <c r="E17" s="21"/>
      <c r="F17" s="437">
        <v>6014</v>
      </c>
      <c r="G17" s="593"/>
      <c r="H17" s="595"/>
      <c r="I17" s="439"/>
      <c r="J17" s="162"/>
      <c r="M17" s="2"/>
      <c r="O17" s="2"/>
    </row>
    <row r="18" spans="1:15" ht="14.1" customHeight="1" thickBot="1">
      <c r="A18" s="85"/>
      <c r="B18" s="24" t="s">
        <v>13</v>
      </c>
      <c r="C18" s="134"/>
      <c r="D18" s="436">
        <v>988459</v>
      </c>
      <c r="E18" s="165"/>
      <c r="F18" s="440">
        <v>775695</v>
      </c>
      <c r="G18" s="596">
        <f t="shared" ref="G18:I18" si="0">SUM(G12:G17)</f>
        <v>0</v>
      </c>
      <c r="H18" s="597">
        <f t="shared" si="0"/>
        <v>0</v>
      </c>
      <c r="I18" s="441">
        <f t="shared" si="0"/>
        <v>0</v>
      </c>
      <c r="J18" s="162"/>
      <c r="M18" s="2"/>
      <c r="O18" s="2"/>
    </row>
    <row r="19" spans="1:15" ht="14.1" customHeight="1" thickTop="1">
      <c r="A19" s="85"/>
      <c r="B19" s="20"/>
      <c r="C19" s="133"/>
      <c r="D19" s="166"/>
      <c r="E19" s="165"/>
      <c r="F19" s="136"/>
      <c r="G19" s="591"/>
      <c r="H19" s="592"/>
      <c r="I19" s="167"/>
      <c r="J19" s="162"/>
      <c r="M19" s="2"/>
      <c r="O19" s="2"/>
    </row>
    <row r="20" spans="1:15" ht="14.1" customHeight="1">
      <c r="A20" s="85"/>
      <c r="B20" s="522" t="s">
        <v>361</v>
      </c>
      <c r="C20" s="133"/>
      <c r="D20" s="166"/>
      <c r="E20" s="165"/>
      <c r="F20" s="136"/>
      <c r="G20" s="591"/>
      <c r="H20" s="592"/>
      <c r="I20" s="167"/>
      <c r="J20" s="162"/>
      <c r="M20" s="2"/>
      <c r="O20" s="2"/>
    </row>
    <row r="21" spans="1:15" ht="14.1" customHeight="1">
      <c r="A21" s="85"/>
      <c r="B21" s="20" t="s">
        <v>121</v>
      </c>
      <c r="C21" s="416" t="s">
        <v>364</v>
      </c>
      <c r="D21" s="525">
        <v>17368</v>
      </c>
      <c r="E21" s="443"/>
      <c r="F21" s="444">
        <v>15652</v>
      </c>
      <c r="G21" s="593"/>
      <c r="H21" s="595"/>
      <c r="I21" s="446"/>
      <c r="J21" s="162"/>
      <c r="M21" s="2"/>
      <c r="O21" s="2"/>
    </row>
    <row r="22" spans="1:15" ht="14.1" customHeight="1">
      <c r="A22" s="85"/>
      <c r="B22" s="20" t="s">
        <v>121</v>
      </c>
      <c r="C22" s="523" t="s">
        <v>362</v>
      </c>
      <c r="D22" s="442">
        <v>126435</v>
      </c>
      <c r="E22" s="443"/>
      <c r="F22" s="444">
        <v>116981</v>
      </c>
      <c r="G22" s="593"/>
      <c r="H22" s="595"/>
      <c r="I22" s="446"/>
      <c r="J22" s="162"/>
      <c r="M22" s="2"/>
      <c r="O22" s="2"/>
    </row>
    <row r="23" spans="1:15" ht="14.1" customHeight="1">
      <c r="A23" s="85"/>
      <c r="B23" s="20" t="s">
        <v>121</v>
      </c>
      <c r="C23" s="138" t="s">
        <v>284</v>
      </c>
      <c r="D23" s="442">
        <v>65991</v>
      </c>
      <c r="E23" s="443"/>
      <c r="F23" s="444">
        <v>58190</v>
      </c>
      <c r="G23" s="593"/>
      <c r="H23" s="595"/>
      <c r="I23" s="446"/>
      <c r="J23" s="162"/>
      <c r="M23" s="2"/>
      <c r="O23" s="2"/>
    </row>
    <row r="24" spans="1:15" ht="14.1" customHeight="1">
      <c r="A24" s="85"/>
      <c r="B24" s="20" t="s">
        <v>121</v>
      </c>
      <c r="C24" s="138" t="s">
        <v>285</v>
      </c>
      <c r="D24" s="442">
        <v>7066</v>
      </c>
      <c r="E24" s="443"/>
      <c r="F24" s="444">
        <v>7066</v>
      </c>
      <c r="G24" s="593"/>
      <c r="H24" s="595"/>
      <c r="I24" s="446"/>
      <c r="J24" s="162"/>
      <c r="M24" s="2"/>
      <c r="O24" s="2"/>
    </row>
    <row r="25" spans="1:15" ht="14.1" customHeight="1">
      <c r="A25" s="85"/>
      <c r="B25" s="20" t="s">
        <v>121</v>
      </c>
      <c r="C25" s="138" t="s">
        <v>286</v>
      </c>
      <c r="D25" s="442">
        <v>645</v>
      </c>
      <c r="E25" s="443"/>
      <c r="F25" s="444">
        <v>645</v>
      </c>
      <c r="G25" s="593"/>
      <c r="H25" s="595"/>
      <c r="I25" s="446"/>
      <c r="J25" s="162"/>
      <c r="M25" s="2"/>
      <c r="O25" s="2"/>
    </row>
    <row r="26" spans="1:15" ht="14.1" customHeight="1">
      <c r="A26" s="85"/>
      <c r="B26" s="20" t="s">
        <v>121</v>
      </c>
      <c r="C26" s="139" t="s">
        <v>287</v>
      </c>
      <c r="D26" s="442">
        <v>0</v>
      </c>
      <c r="E26" s="443"/>
      <c r="F26" s="444">
        <v>0</v>
      </c>
      <c r="G26" s="593"/>
      <c r="H26" s="595"/>
      <c r="I26" s="446"/>
      <c r="J26" s="162"/>
      <c r="M26" s="2"/>
      <c r="O26" s="2"/>
    </row>
    <row r="27" spans="1:15" ht="14.1" customHeight="1">
      <c r="A27" s="85"/>
      <c r="B27" s="2" t="s">
        <v>121</v>
      </c>
      <c r="C27" s="417" t="s">
        <v>363</v>
      </c>
      <c r="D27" s="442">
        <v>16789</v>
      </c>
      <c r="E27" s="443"/>
      <c r="F27" s="444">
        <v>0</v>
      </c>
      <c r="G27" s="593"/>
      <c r="H27" s="595"/>
      <c r="I27" s="446"/>
      <c r="J27" s="162"/>
      <c r="M27" s="2"/>
      <c r="O27" s="2"/>
    </row>
    <row r="28" spans="1:15" ht="14.1" customHeight="1">
      <c r="A28" s="85"/>
      <c r="B28" s="20" t="s">
        <v>128</v>
      </c>
      <c r="C28" s="133"/>
      <c r="D28" s="442">
        <v>368441</v>
      </c>
      <c r="E28" s="443"/>
      <c r="F28" s="444">
        <v>331267</v>
      </c>
      <c r="G28" s="593"/>
      <c r="H28" s="595"/>
      <c r="I28" s="446"/>
      <c r="J28" s="162"/>
      <c r="M28" s="2"/>
      <c r="O28" s="2"/>
    </row>
    <row r="29" spans="1:15" ht="14.1" customHeight="1">
      <c r="A29" s="85"/>
      <c r="B29" s="20" t="s">
        <v>290</v>
      </c>
      <c r="C29" s="133"/>
      <c r="D29" s="442">
        <v>-442</v>
      </c>
      <c r="E29" s="443"/>
      <c r="F29" s="444">
        <v>-442</v>
      </c>
      <c r="G29" s="593"/>
      <c r="H29" s="595"/>
      <c r="I29" s="446"/>
      <c r="J29" s="162"/>
      <c r="M29" s="2"/>
      <c r="O29" s="2"/>
    </row>
    <row r="30" spans="1:15" ht="14.1" customHeight="1">
      <c r="A30" s="85"/>
      <c r="B30" s="24" t="s">
        <v>291</v>
      </c>
      <c r="C30" s="133"/>
      <c r="D30" s="447">
        <v>602293</v>
      </c>
      <c r="E30" s="443"/>
      <c r="F30" s="448">
        <v>529359</v>
      </c>
      <c r="G30" s="598">
        <f t="shared" ref="G30:H30" si="1">SUM(G21:G29)</f>
        <v>0</v>
      </c>
      <c r="H30" s="599">
        <f t="shared" si="1"/>
        <v>0</v>
      </c>
      <c r="I30" s="450">
        <f>SUM(I21:I29)</f>
        <v>0</v>
      </c>
      <c r="J30" s="168"/>
      <c r="M30" s="2"/>
      <c r="O30" s="2"/>
    </row>
    <row r="31" spans="1:15" ht="14.1" customHeight="1">
      <c r="A31" s="85"/>
      <c r="B31" s="20"/>
      <c r="C31" s="133"/>
      <c r="D31" s="442"/>
      <c r="E31" s="443"/>
      <c r="F31" s="444"/>
      <c r="G31" s="593"/>
      <c r="H31" s="595"/>
      <c r="I31" s="446"/>
      <c r="J31" s="168"/>
      <c r="M31" s="2"/>
      <c r="O31" s="2"/>
    </row>
    <row r="32" spans="1:15" ht="14.1" customHeight="1" thickBot="1">
      <c r="A32" s="85"/>
      <c r="B32" s="134" t="s">
        <v>12</v>
      </c>
      <c r="C32" s="134"/>
      <c r="D32" s="451">
        <v>386166</v>
      </c>
      <c r="E32" s="443"/>
      <c r="F32" s="452">
        <v>246336</v>
      </c>
      <c r="G32" s="600">
        <f t="shared" ref="G32:I32" si="2">G18-G30</f>
        <v>0</v>
      </c>
      <c r="H32" s="601">
        <f t="shared" si="2"/>
        <v>0</v>
      </c>
      <c r="I32" s="453">
        <f t="shared" si="2"/>
        <v>0</v>
      </c>
      <c r="J32" s="168"/>
      <c r="M32" s="2"/>
      <c r="O32" s="2"/>
    </row>
    <row r="33" spans="1:17" ht="14.1" customHeight="1" thickTop="1">
      <c r="A33" s="85"/>
      <c r="B33" s="20"/>
      <c r="C33" s="133"/>
      <c r="D33" s="435"/>
      <c r="E33" s="454"/>
      <c r="F33" s="455"/>
      <c r="G33" s="456"/>
      <c r="H33" s="456"/>
      <c r="I33" s="446"/>
      <c r="J33" s="168"/>
      <c r="M33" s="2"/>
      <c r="O33" s="2"/>
    </row>
    <row r="34" spans="1:17" ht="14.1" customHeight="1">
      <c r="A34" s="85"/>
      <c r="B34" s="417" t="s">
        <v>365</v>
      </c>
      <c r="C34" s="133"/>
      <c r="D34" s="435">
        <v>6830</v>
      </c>
      <c r="E34" s="454"/>
      <c r="F34" s="455"/>
      <c r="G34" s="456"/>
      <c r="H34" s="456"/>
      <c r="I34" s="446">
        <v>6830</v>
      </c>
      <c r="J34" s="167"/>
      <c r="M34" s="2"/>
      <c r="O34" s="2"/>
    </row>
    <row r="35" spans="1:17" ht="14.1" customHeight="1">
      <c r="A35" s="85"/>
      <c r="B35" s="415" t="s">
        <v>366</v>
      </c>
      <c r="C35" s="133"/>
      <c r="D35" s="435">
        <v>-229928</v>
      </c>
      <c r="E35" s="454"/>
      <c r="F35" s="455"/>
      <c r="G35" s="456"/>
      <c r="H35" s="456"/>
      <c r="I35" s="435">
        <v>-229928</v>
      </c>
      <c r="J35" s="167"/>
      <c r="K35" s="686"/>
      <c r="L35" s="687"/>
      <c r="M35" s="687"/>
      <c r="N35" s="687"/>
      <c r="O35" s="687"/>
      <c r="P35" s="687"/>
      <c r="Q35" s="687"/>
    </row>
    <row r="36" spans="1:17" ht="14.1" customHeight="1">
      <c r="A36" s="128"/>
      <c r="B36" s="35" t="s">
        <v>292</v>
      </c>
      <c r="C36" s="119"/>
      <c r="D36" s="457"/>
      <c r="E36" s="454"/>
      <c r="F36" s="458"/>
      <c r="G36" s="459"/>
      <c r="H36" s="459"/>
      <c r="I36" s="460"/>
      <c r="J36" s="169"/>
      <c r="K36" s="686"/>
      <c r="L36" s="687"/>
      <c r="M36" s="687"/>
      <c r="N36" s="687"/>
      <c r="O36" s="687"/>
      <c r="P36" s="687"/>
      <c r="Q36" s="687"/>
    </row>
    <row r="37" spans="1:17" ht="14.1" customHeight="1" thickBot="1">
      <c r="A37" s="85"/>
      <c r="B37" s="24" t="s">
        <v>14</v>
      </c>
      <c r="C37" s="134"/>
      <c r="D37" s="451">
        <v>163068</v>
      </c>
      <c r="E37" s="454"/>
      <c r="F37" s="461"/>
      <c r="G37" s="462"/>
      <c r="H37" s="463"/>
      <c r="I37" s="463"/>
      <c r="J37" s="168"/>
      <c r="K37" s="686"/>
      <c r="L37" s="687"/>
      <c r="M37" s="687"/>
      <c r="N37" s="687"/>
      <c r="O37" s="687"/>
      <c r="P37" s="687"/>
      <c r="Q37" s="687"/>
    </row>
    <row r="38" spans="1:17" ht="14.1" customHeight="1" thickTop="1">
      <c r="A38" s="85"/>
      <c r="B38" s="24"/>
      <c r="C38" s="134"/>
      <c r="D38" s="442"/>
      <c r="E38" s="454"/>
      <c r="F38" s="444"/>
      <c r="G38" s="445"/>
      <c r="H38" s="446"/>
      <c r="I38" s="446"/>
      <c r="J38" s="168"/>
      <c r="K38" s="686"/>
      <c r="L38" s="687"/>
      <c r="M38" s="687"/>
      <c r="N38" s="687"/>
      <c r="O38" s="687"/>
      <c r="P38" s="687"/>
      <c r="Q38" s="687"/>
    </row>
    <row r="39" spans="1:17" ht="14.1" customHeight="1">
      <c r="A39" s="85"/>
      <c r="B39" s="20" t="s">
        <v>129</v>
      </c>
      <c r="C39" s="133"/>
      <c r="D39" s="442">
        <v>73338</v>
      </c>
      <c r="E39" s="454"/>
      <c r="F39" s="455"/>
      <c r="G39" s="456"/>
      <c r="H39" s="456"/>
      <c r="I39" s="446">
        <v>73338</v>
      </c>
      <c r="J39" s="167"/>
      <c r="K39" s="686"/>
      <c r="L39" s="687"/>
      <c r="M39" s="687"/>
      <c r="N39" s="687"/>
      <c r="O39" s="687"/>
      <c r="P39" s="687"/>
      <c r="Q39" s="687"/>
    </row>
    <row r="40" spans="1:17" ht="14.1" customHeight="1">
      <c r="A40" s="85"/>
      <c r="B40" s="20" t="s">
        <v>130</v>
      </c>
      <c r="C40" s="133"/>
      <c r="D40" s="442">
        <v>-24309</v>
      </c>
      <c r="E40" s="454"/>
      <c r="F40" s="455"/>
      <c r="G40" s="456"/>
      <c r="H40" s="456"/>
      <c r="I40" s="442">
        <v>-24309</v>
      </c>
      <c r="J40" s="167"/>
      <c r="K40" s="686"/>
      <c r="L40" s="687"/>
      <c r="M40" s="687"/>
      <c r="N40" s="687"/>
      <c r="O40" s="687"/>
      <c r="P40" s="687"/>
      <c r="Q40" s="687"/>
    </row>
    <row r="41" spans="1:17" ht="13.5" customHeight="1">
      <c r="A41" s="85"/>
      <c r="B41" s="20" t="s">
        <v>174</v>
      </c>
      <c r="C41" s="133"/>
      <c r="D41" s="442"/>
      <c r="E41" s="454"/>
      <c r="F41" s="455"/>
      <c r="G41" s="456"/>
      <c r="H41" s="456"/>
      <c r="I41" s="446">
        <v>0</v>
      </c>
      <c r="J41" s="167"/>
      <c r="K41" s="686"/>
      <c r="L41" s="687"/>
      <c r="M41" s="687"/>
      <c r="N41" s="687"/>
      <c r="O41" s="687"/>
      <c r="P41" s="687"/>
      <c r="Q41" s="687"/>
    </row>
    <row r="42" spans="1:17" ht="13.5" customHeight="1">
      <c r="A42" s="85"/>
      <c r="B42" s="118"/>
      <c r="C42" s="133"/>
      <c r="D42" s="442"/>
      <c r="E42" s="454"/>
      <c r="F42" s="444"/>
      <c r="G42" s="445"/>
      <c r="H42" s="446"/>
      <c r="I42" s="446"/>
      <c r="J42" s="167"/>
      <c r="K42" s="22"/>
      <c r="M42" s="2"/>
      <c r="O42" s="2"/>
    </row>
    <row r="43" spans="1:17" ht="14.1" customHeight="1">
      <c r="A43" s="85"/>
      <c r="B43" s="20"/>
      <c r="C43" s="133"/>
      <c r="D43" s="442"/>
      <c r="E43" s="454"/>
      <c r="F43" s="444"/>
      <c r="G43" s="445"/>
      <c r="H43" s="446"/>
      <c r="I43" s="446"/>
      <c r="J43" s="168"/>
      <c r="K43" s="22"/>
      <c r="M43" s="2"/>
      <c r="O43" s="2"/>
    </row>
    <row r="44" spans="1:17" ht="14.1" customHeight="1">
      <c r="A44" s="85"/>
      <c r="B44" s="20"/>
      <c r="C44" s="133"/>
      <c r="D44" s="442"/>
      <c r="E44" s="454"/>
      <c r="F44" s="444"/>
      <c r="G44" s="445"/>
      <c r="H44" s="446"/>
      <c r="I44" s="446"/>
      <c r="J44" s="168"/>
      <c r="K44" s="22"/>
      <c r="M44" s="2"/>
      <c r="O44" s="2"/>
    </row>
    <row r="45" spans="1:17" ht="14.1" customHeight="1" thickBot="1">
      <c r="A45" s="85"/>
      <c r="B45" s="24" t="s">
        <v>131</v>
      </c>
      <c r="C45" s="134"/>
      <c r="D45" s="451">
        <v>114039</v>
      </c>
      <c r="E45" s="454"/>
      <c r="F45" s="461"/>
      <c r="G45" s="462"/>
      <c r="H45" s="463"/>
      <c r="I45" s="463"/>
      <c r="J45" s="168"/>
      <c r="K45" s="22"/>
      <c r="M45" s="2"/>
      <c r="O45" s="2"/>
    </row>
    <row r="46" spans="1:17" ht="14.1" customHeight="1" thickTop="1">
      <c r="A46" s="148"/>
      <c r="B46" s="20"/>
      <c r="C46" s="133"/>
      <c r="D46" s="442"/>
      <c r="E46" s="454"/>
      <c r="F46" s="444"/>
      <c r="G46" s="445"/>
      <c r="H46" s="446"/>
      <c r="I46" s="446"/>
      <c r="J46" s="168"/>
      <c r="K46" s="22"/>
      <c r="M46" s="2"/>
      <c r="O46" s="2"/>
    </row>
    <row r="47" spans="1:17" ht="14.1" customHeight="1">
      <c r="A47" s="85"/>
      <c r="B47" s="20" t="s">
        <v>294</v>
      </c>
      <c r="C47" s="133"/>
      <c r="D47" s="445">
        <v>114039</v>
      </c>
      <c r="E47" s="454"/>
      <c r="F47" s="455"/>
      <c r="G47" s="456"/>
      <c r="H47" s="456"/>
      <c r="I47" s="446">
        <v>114039</v>
      </c>
      <c r="J47" s="167"/>
      <c r="K47" s="22"/>
      <c r="M47" s="2"/>
      <c r="O47" s="2"/>
    </row>
    <row r="48" spans="1:17" ht="14.1" customHeight="1">
      <c r="A48" s="85"/>
      <c r="B48" s="20" t="s">
        <v>293</v>
      </c>
      <c r="C48" s="133"/>
      <c r="D48" s="445">
        <v>-14478</v>
      </c>
      <c r="E48" s="454"/>
      <c r="F48" s="455"/>
      <c r="G48" s="456"/>
      <c r="H48" s="456"/>
      <c r="I48" s="446">
        <v>-14478</v>
      </c>
      <c r="J48" s="168"/>
      <c r="K48" s="22"/>
      <c r="M48" s="2"/>
      <c r="O48" s="2"/>
    </row>
    <row r="49" spans="1:15" ht="14.1" customHeight="1" thickBot="1">
      <c r="A49" s="148"/>
      <c r="B49" s="24" t="s">
        <v>15</v>
      </c>
      <c r="C49" s="133"/>
      <c r="D49" s="436">
        <v>-14478</v>
      </c>
      <c r="E49" s="454"/>
      <c r="F49" s="464"/>
      <c r="G49" s="465"/>
      <c r="H49" s="466"/>
      <c r="I49" s="466"/>
      <c r="J49" s="168"/>
      <c r="K49" s="22"/>
      <c r="M49" s="2"/>
      <c r="O49" s="2"/>
    </row>
    <row r="50" spans="1:15" ht="14.1" customHeight="1" thickTop="1">
      <c r="A50" s="149"/>
      <c r="B50" s="150"/>
      <c r="C50" s="151"/>
      <c r="D50" s="170"/>
      <c r="E50" s="21"/>
      <c r="F50" s="171"/>
      <c r="G50" s="172"/>
      <c r="H50" s="173"/>
      <c r="I50" s="174"/>
      <c r="J50" s="175"/>
      <c r="K50" s="22"/>
      <c r="M50" s="2"/>
      <c r="O50" s="2"/>
    </row>
    <row r="51" spans="1:15" ht="14.1" customHeight="1">
      <c r="A51" s="23"/>
      <c r="B51" s="24"/>
      <c r="C51" s="20"/>
      <c r="D51" s="25"/>
      <c r="E51" s="21"/>
      <c r="F51" s="26"/>
      <c r="G51" s="26"/>
      <c r="H51" s="27"/>
      <c r="I51" s="27"/>
      <c r="J51" s="28"/>
      <c r="K51" s="22"/>
      <c r="M51" s="2"/>
      <c r="O51" s="2"/>
    </row>
    <row r="52" spans="1:15" ht="14.1" customHeight="1">
      <c r="A52" s="505" t="s">
        <v>317</v>
      </c>
      <c r="B52" s="24"/>
      <c r="C52" s="20"/>
      <c r="D52" s="25"/>
      <c r="E52" s="21"/>
      <c r="F52" s="26"/>
      <c r="G52" s="26"/>
      <c r="H52" s="27"/>
      <c r="I52" s="27"/>
      <c r="J52" s="28"/>
      <c r="K52" s="22"/>
      <c r="M52" s="2"/>
      <c r="O52" s="2"/>
    </row>
    <row r="53" spans="1:15">
      <c r="A53" s="12" t="s">
        <v>123</v>
      </c>
      <c r="E53" s="21"/>
      <c r="K53" s="21"/>
      <c r="M53" s="2"/>
      <c r="O53" s="2"/>
    </row>
    <row r="54" spans="1:15" s="29" customFormat="1" ht="36.75" customHeight="1">
      <c r="A54" s="681" t="s">
        <v>198</v>
      </c>
      <c r="B54" s="685"/>
      <c r="C54" s="685"/>
      <c r="D54" s="685"/>
      <c r="E54" s="685"/>
      <c r="F54" s="685"/>
      <c r="G54" s="685"/>
      <c r="H54" s="685"/>
      <c r="I54" s="685"/>
      <c r="J54" s="685"/>
    </row>
    <row r="55" spans="1:15" s="14" customFormat="1" ht="18" customHeight="1">
      <c r="A55" s="145" t="s">
        <v>196</v>
      </c>
      <c r="B55" s="31"/>
      <c r="C55" s="31"/>
      <c r="J55" s="30"/>
      <c r="M55" s="32"/>
      <c r="O55" s="32"/>
    </row>
    <row r="56" spans="1:15" s="14" customFormat="1" ht="18" customHeight="1">
      <c r="A56" s="145" t="s">
        <v>199</v>
      </c>
      <c r="B56" s="31"/>
      <c r="C56" s="31"/>
      <c r="J56" s="30"/>
      <c r="M56" s="32"/>
      <c r="O56" s="32"/>
    </row>
    <row r="57" spans="1:15" s="14" customFormat="1" ht="16.5" customHeight="1">
      <c r="A57" s="36" t="s">
        <v>124</v>
      </c>
      <c r="B57" s="31"/>
      <c r="C57" s="31"/>
      <c r="J57" s="30"/>
      <c r="M57" s="32"/>
      <c r="O57" s="32"/>
    </row>
    <row r="58" spans="1:15" s="14" customFormat="1">
      <c r="A58" s="36" t="s">
        <v>125</v>
      </c>
      <c r="B58" s="31"/>
      <c r="C58" s="31"/>
      <c r="J58" s="30"/>
      <c r="M58" s="32"/>
      <c r="O58" s="32"/>
    </row>
    <row r="61" spans="1:15">
      <c r="B61" s="16"/>
    </row>
    <row r="62" spans="1:15">
      <c r="B62" s="16"/>
    </row>
    <row r="63" spans="1:15">
      <c r="B63" s="16"/>
    </row>
    <row r="86" spans="7:7">
      <c r="G86" s="583"/>
    </row>
  </sheetData>
  <mergeCells count="4">
    <mergeCell ref="A2:J2"/>
    <mergeCell ref="A5:J5"/>
    <mergeCell ref="A54:J54"/>
    <mergeCell ref="K35:Q41"/>
  </mergeCells>
  <phoneticPr fontId="9" type="noConversion"/>
  <printOptions horizontalCentered="1" gridLinesSet="0"/>
  <pageMargins left="0.39370078740157483" right="0.39370078740157483" top="0.11811023622047245" bottom="0.11811023622047245" header="0.51181102362204722" footer="0.11811023622047245"/>
  <pageSetup paperSize="9" scale="77" orientation="landscape" r:id="rId1"/>
  <headerFooter alignWithMargins="0">
    <oddHeader xml:space="preserve">&amp;R&amp;"Times,Bold"&amp;12
</oddHeader>
  </headerFooter>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4099" r:id="rId5" name="Button 3">
              <controlPr defaultSize="0" print="0" autoFill="0" autoPict="0" macro="[0]!Macro16">
                <anchor moveWithCells="1" sizeWithCells="1">
                  <from>
                    <xdr:col>3</xdr:col>
                    <xdr:colOff>1095375</xdr:colOff>
                    <xdr:row>2</xdr:row>
                    <xdr:rowOff>66675</xdr:rowOff>
                  </from>
                  <to>
                    <xdr:col>5</xdr:col>
                    <xdr:colOff>276225</xdr:colOff>
                    <xdr:row>3</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AE86"/>
  <sheetViews>
    <sheetView showGridLines="0" showZeros="0" view="pageBreakPreview" zoomScale="69" zoomScaleNormal="100" zoomScaleSheetLayoutView="69" workbookViewId="0">
      <selection sqref="A1:M1"/>
    </sheetView>
  </sheetViews>
  <sheetFormatPr defaultColWidth="8.140625" defaultRowHeight="12.75"/>
  <cols>
    <col min="1" max="1" width="11.85546875" style="35" customWidth="1"/>
    <col min="2" max="2" width="1.42578125" style="35" customWidth="1"/>
    <col min="3" max="3" width="6.85546875" style="35" customWidth="1"/>
    <col min="4" max="4" width="25.140625" style="35" customWidth="1"/>
    <col min="5" max="6" width="15" style="35" customWidth="1"/>
    <col min="7" max="7" width="15.140625" style="35" customWidth="1"/>
    <col min="8" max="8" width="5.140625" style="35" customWidth="1"/>
    <col min="9" max="13" width="17.85546875" style="35" customWidth="1"/>
    <col min="14" max="16384" width="8.140625" style="35"/>
  </cols>
  <sheetData>
    <row r="1" spans="1:31" ht="18.75">
      <c r="A1" s="752" t="s">
        <v>371</v>
      </c>
      <c r="B1" s="752"/>
      <c r="C1" s="752"/>
      <c r="D1" s="752"/>
      <c r="E1" s="752"/>
      <c r="F1" s="752"/>
      <c r="G1" s="752"/>
      <c r="H1" s="752"/>
      <c r="I1" s="754"/>
      <c r="J1" s="755"/>
      <c r="K1" s="756"/>
      <c r="L1" s="756"/>
      <c r="M1" s="756"/>
    </row>
    <row r="2" spans="1:31" s="36" customFormat="1" ht="18">
      <c r="A2" s="689" t="s">
        <v>224</v>
      </c>
      <c r="B2" s="690"/>
      <c r="C2" s="690"/>
      <c r="D2" s="690"/>
      <c r="E2" s="690"/>
      <c r="F2" s="690"/>
      <c r="G2" s="690"/>
      <c r="H2" s="690"/>
      <c r="I2" s="691"/>
      <c r="J2" s="691"/>
      <c r="K2" s="691"/>
      <c r="L2" s="691"/>
      <c r="M2" s="691"/>
    </row>
    <row r="3" spans="1:31" s="78" customFormat="1" ht="18">
      <c r="A3" s="75"/>
      <c r="B3" s="76"/>
      <c r="C3" s="76"/>
      <c r="D3" s="76"/>
      <c r="E3" s="76"/>
      <c r="F3" s="76"/>
      <c r="G3" s="76"/>
      <c r="H3" s="76"/>
      <c r="I3" s="77"/>
      <c r="J3" s="77"/>
      <c r="K3" s="77"/>
      <c r="L3" s="77"/>
      <c r="M3" s="77"/>
    </row>
    <row r="5" spans="1:31" ht="15.75">
      <c r="A5" s="688"/>
      <c r="B5" s="688"/>
      <c r="C5" s="688"/>
      <c r="D5" s="688"/>
      <c r="E5" s="688"/>
      <c r="F5" s="688"/>
      <c r="G5" s="688"/>
      <c r="H5" s="688"/>
      <c r="I5" s="688"/>
      <c r="J5" s="688"/>
      <c r="K5" s="688"/>
      <c r="L5" s="688"/>
      <c r="M5" s="688"/>
    </row>
    <row r="6" spans="1:31" ht="12.75" customHeight="1">
      <c r="A6" s="74"/>
      <c r="B6" s="74"/>
      <c r="C6" s="74"/>
      <c r="D6" s="74"/>
      <c r="E6" s="74"/>
      <c r="F6" s="74"/>
      <c r="G6" s="74"/>
      <c r="H6" s="74"/>
      <c r="I6" s="74"/>
      <c r="J6" s="74"/>
      <c r="K6" s="74"/>
      <c r="L6" s="74"/>
      <c r="M6" s="74"/>
    </row>
    <row r="7" spans="1:31" ht="12.75" customHeight="1">
      <c r="A7" s="19" t="s">
        <v>301</v>
      </c>
      <c r="D7" s="24" t="str">
        <f>'RFS Inc'!C7</f>
        <v>30 June 2019</v>
      </c>
      <c r="I7" s="109"/>
      <c r="J7" s="33"/>
      <c r="K7" s="33"/>
      <c r="L7" s="33"/>
    </row>
    <row r="8" spans="1:31">
      <c r="A8" s="19"/>
      <c r="I8" s="33"/>
      <c r="J8" s="33"/>
      <c r="K8" s="33"/>
      <c r="L8" s="33"/>
      <c r="M8" s="2"/>
      <c r="N8" s="2"/>
      <c r="O8" s="2"/>
      <c r="P8" s="2"/>
      <c r="Q8" s="2"/>
      <c r="R8" s="2"/>
      <c r="S8" s="2"/>
      <c r="T8" s="2"/>
      <c r="U8" s="2"/>
      <c r="V8" s="2"/>
      <c r="W8" s="2"/>
      <c r="X8" s="2"/>
      <c r="Y8" s="2"/>
      <c r="Z8" s="2"/>
      <c r="AA8" s="2"/>
      <c r="AB8" s="2"/>
      <c r="AC8" s="2"/>
      <c r="AD8" s="2"/>
    </row>
    <row r="9" spans="1:31" ht="63.75">
      <c r="A9" s="209" t="s">
        <v>132</v>
      </c>
      <c r="B9" s="210"/>
      <c r="C9" s="210"/>
      <c r="D9" s="211" t="s">
        <v>133</v>
      </c>
      <c r="E9" s="212"/>
      <c r="F9" s="212"/>
      <c r="G9" s="214" t="s">
        <v>134</v>
      </c>
      <c r="H9" s="213"/>
      <c r="I9" s="176" t="s">
        <v>94</v>
      </c>
      <c r="J9" s="116" t="s">
        <v>16</v>
      </c>
      <c r="K9" s="177" t="s">
        <v>17</v>
      </c>
      <c r="L9" s="177" t="s">
        <v>25</v>
      </c>
      <c r="M9" s="180" t="s">
        <v>58</v>
      </c>
      <c r="N9" s="2"/>
      <c r="O9" s="2"/>
      <c r="P9" s="2"/>
      <c r="Q9" s="2"/>
      <c r="R9" s="2"/>
      <c r="S9" s="2"/>
      <c r="T9" s="2"/>
      <c r="U9" s="2"/>
      <c r="V9" s="2"/>
      <c r="W9" s="2"/>
      <c r="X9" s="2"/>
      <c r="Y9" s="2"/>
      <c r="Z9" s="2"/>
      <c r="AA9" s="2"/>
      <c r="AB9" s="2"/>
      <c r="AC9" s="2"/>
      <c r="AD9" s="2"/>
      <c r="AE9" s="2"/>
    </row>
    <row r="10" spans="1:31" ht="13.5" customHeight="1">
      <c r="A10" s="183"/>
      <c r="D10" s="184"/>
      <c r="E10" s="89"/>
      <c r="F10" s="89"/>
      <c r="G10" s="89"/>
      <c r="H10" s="156"/>
      <c r="I10" s="121" t="s">
        <v>119</v>
      </c>
      <c r="J10" s="589" t="s">
        <v>119</v>
      </c>
      <c r="K10" s="589" t="s">
        <v>119</v>
      </c>
      <c r="L10" s="121" t="s">
        <v>119</v>
      </c>
      <c r="M10" s="126" t="s">
        <v>119</v>
      </c>
      <c r="N10" s="2"/>
      <c r="O10" s="2"/>
      <c r="P10" s="2"/>
      <c r="Q10" s="2"/>
      <c r="R10" s="2"/>
      <c r="S10" s="2"/>
      <c r="T10" s="2"/>
      <c r="U10" s="2"/>
      <c r="V10" s="2"/>
      <c r="W10" s="2"/>
      <c r="X10" s="2"/>
      <c r="Y10" s="2"/>
      <c r="Z10" s="2"/>
      <c r="AA10" s="2"/>
      <c r="AB10" s="2"/>
      <c r="AC10" s="2"/>
      <c r="AD10" s="2"/>
      <c r="AE10" s="2"/>
    </row>
    <row r="11" spans="1:31" ht="6" customHeight="1">
      <c r="A11" s="183"/>
      <c r="D11" s="79"/>
      <c r="H11" s="119"/>
      <c r="I11" s="126"/>
      <c r="J11" s="602"/>
      <c r="K11" s="602"/>
      <c r="L11" s="126"/>
      <c r="M11" s="126"/>
      <c r="N11" s="2"/>
      <c r="O11" s="2"/>
      <c r="P11" s="2"/>
      <c r="Q11" s="2"/>
      <c r="R11" s="2"/>
      <c r="S11" s="2"/>
      <c r="T11" s="2"/>
      <c r="U11" s="2"/>
      <c r="V11" s="2"/>
      <c r="W11" s="2"/>
      <c r="X11" s="2"/>
      <c r="Y11" s="2"/>
      <c r="Z11" s="2"/>
      <c r="AA11" s="2"/>
      <c r="AB11" s="2"/>
      <c r="AC11" s="2"/>
      <c r="AD11" s="2"/>
      <c r="AE11" s="2"/>
    </row>
    <row r="12" spans="1:31">
      <c r="A12" s="79"/>
      <c r="D12" s="185" t="s">
        <v>135</v>
      </c>
      <c r="H12" s="119"/>
      <c r="I12" s="189"/>
      <c r="J12" s="603"/>
      <c r="K12" s="603"/>
      <c r="L12" s="189"/>
      <c r="M12" s="189"/>
      <c r="N12" s="2"/>
      <c r="O12" s="2"/>
      <c r="P12" s="2"/>
      <c r="Q12" s="2"/>
      <c r="R12" s="2"/>
      <c r="S12" s="2"/>
      <c r="T12" s="2"/>
      <c r="U12" s="2"/>
      <c r="V12" s="2"/>
      <c r="W12" s="2"/>
      <c r="X12" s="2"/>
      <c r="Y12" s="2"/>
      <c r="Z12" s="2"/>
      <c r="AA12" s="2"/>
      <c r="AB12" s="2"/>
      <c r="AC12" s="2"/>
      <c r="AD12" s="2"/>
      <c r="AE12" s="2"/>
    </row>
    <row r="13" spans="1:31">
      <c r="A13" s="79"/>
      <c r="D13" s="524" t="s">
        <v>364</v>
      </c>
      <c r="H13" s="119"/>
      <c r="I13" s="477">
        <f>'RFS Inc'!G24</f>
        <v>15652</v>
      </c>
      <c r="J13" s="604"/>
      <c r="K13" s="604"/>
      <c r="L13" s="477"/>
      <c r="M13" s="477">
        <v>17368</v>
      </c>
      <c r="N13" s="2"/>
      <c r="O13" s="2"/>
      <c r="P13" s="2"/>
      <c r="Q13" s="2"/>
      <c r="R13" s="2"/>
      <c r="S13" s="2"/>
      <c r="T13" s="2"/>
      <c r="U13" s="2"/>
      <c r="V13" s="2"/>
      <c r="W13" s="2"/>
      <c r="X13" s="2"/>
      <c r="Y13" s="2"/>
      <c r="Z13" s="2"/>
      <c r="AA13" s="2"/>
      <c r="AB13" s="2"/>
      <c r="AC13" s="2"/>
      <c r="AD13" s="2"/>
      <c r="AE13" s="2"/>
    </row>
    <row r="14" spans="1:31">
      <c r="A14" s="79"/>
      <c r="D14" s="524" t="s">
        <v>300</v>
      </c>
      <c r="H14" s="119"/>
      <c r="I14" s="478">
        <f>'RFS Inc'!G25</f>
        <v>116521</v>
      </c>
      <c r="J14" s="605"/>
      <c r="K14" s="605"/>
      <c r="L14" s="478"/>
      <c r="M14" s="478">
        <v>125975</v>
      </c>
      <c r="N14" s="2"/>
      <c r="O14" s="2"/>
      <c r="P14" s="2"/>
      <c r="Q14" s="2"/>
      <c r="R14" s="2"/>
      <c r="S14" s="2"/>
      <c r="T14" s="2"/>
      <c r="U14" s="2"/>
      <c r="V14" s="2"/>
      <c r="W14" s="2"/>
      <c r="X14" s="2"/>
      <c r="Y14" s="2"/>
      <c r="Z14" s="2"/>
      <c r="AA14" s="2"/>
      <c r="AB14" s="2"/>
      <c r="AC14" s="2"/>
      <c r="AD14" s="2"/>
      <c r="AE14" s="2"/>
    </row>
    <row r="15" spans="1:31">
      <c r="A15" s="79"/>
      <c r="D15" s="79" t="s">
        <v>284</v>
      </c>
      <c r="H15" s="119"/>
      <c r="I15" s="478">
        <f>'RFS Inc'!G26</f>
        <v>58190</v>
      </c>
      <c r="J15" s="605"/>
      <c r="K15" s="605"/>
      <c r="L15" s="478"/>
      <c r="M15" s="478">
        <v>58190</v>
      </c>
      <c r="N15" s="2"/>
      <c r="O15" s="2"/>
      <c r="P15" s="2"/>
      <c r="Q15" s="2"/>
      <c r="R15" s="2"/>
      <c r="S15" s="2"/>
      <c r="T15" s="2"/>
      <c r="U15" s="2"/>
      <c r="V15" s="2"/>
      <c r="W15" s="2"/>
      <c r="X15" s="2"/>
      <c r="Y15" s="2"/>
      <c r="Z15" s="2"/>
      <c r="AA15" s="2"/>
      <c r="AB15" s="2"/>
      <c r="AC15" s="2"/>
      <c r="AD15" s="2"/>
      <c r="AE15" s="2"/>
    </row>
    <row r="16" spans="1:31" s="36" customFormat="1">
      <c r="A16" s="186"/>
      <c r="B16" s="187"/>
      <c r="D16" s="79" t="s">
        <v>285</v>
      </c>
      <c r="H16" s="188"/>
      <c r="I16" s="478">
        <f>'RFS Inc'!G27</f>
        <v>8359</v>
      </c>
      <c r="J16" s="605"/>
      <c r="K16" s="605"/>
      <c r="L16" s="478"/>
      <c r="M16" s="478">
        <v>8359</v>
      </c>
      <c r="N16" s="14"/>
      <c r="O16" s="14"/>
      <c r="P16" s="14"/>
      <c r="Q16" s="14"/>
      <c r="R16" s="14"/>
      <c r="S16" s="14"/>
      <c r="T16" s="14"/>
      <c r="U16" s="14"/>
      <c r="V16" s="14"/>
      <c r="W16" s="14"/>
      <c r="X16" s="14"/>
      <c r="Y16" s="14"/>
      <c r="Z16" s="14"/>
      <c r="AA16" s="14"/>
      <c r="AB16" s="14"/>
      <c r="AC16" s="14"/>
      <c r="AD16" s="14"/>
      <c r="AE16" s="14"/>
    </row>
    <row r="17" spans="1:31">
      <c r="A17" s="183"/>
      <c r="B17" s="20"/>
      <c r="C17" s="139"/>
      <c r="D17" s="79" t="s">
        <v>286</v>
      </c>
      <c r="H17" s="119"/>
      <c r="I17" s="477">
        <f>'RFS Inc'!G28</f>
        <v>645</v>
      </c>
      <c r="J17" s="604"/>
      <c r="K17" s="604"/>
      <c r="L17" s="477"/>
      <c r="M17" s="477">
        <v>645</v>
      </c>
      <c r="N17" s="2"/>
      <c r="O17" s="2"/>
      <c r="P17" s="2"/>
      <c r="Q17" s="2"/>
      <c r="R17" s="2"/>
      <c r="S17" s="2"/>
      <c r="T17" s="2"/>
      <c r="U17" s="2"/>
      <c r="V17" s="2"/>
      <c r="W17" s="2"/>
      <c r="X17" s="2"/>
      <c r="Y17" s="2"/>
      <c r="Z17" s="2"/>
      <c r="AA17" s="2"/>
      <c r="AB17" s="2"/>
      <c r="AC17" s="2"/>
      <c r="AD17" s="2"/>
      <c r="AE17" s="2"/>
    </row>
    <row r="18" spans="1:31" s="36" customFormat="1">
      <c r="A18" s="186"/>
      <c r="D18" s="190" t="s">
        <v>287</v>
      </c>
      <c r="H18" s="188"/>
      <c r="I18" s="478">
        <f>'RFS Inc'!G29</f>
        <v>0</v>
      </c>
      <c r="J18" s="605"/>
      <c r="K18" s="605"/>
      <c r="L18" s="478"/>
      <c r="M18" s="478">
        <v>0</v>
      </c>
      <c r="N18" s="14"/>
      <c r="O18" s="14"/>
      <c r="P18" s="14"/>
      <c r="Q18" s="14"/>
      <c r="R18" s="14"/>
      <c r="S18" s="14"/>
      <c r="T18" s="14"/>
      <c r="U18" s="14"/>
      <c r="V18" s="14"/>
      <c r="W18" s="14"/>
      <c r="X18" s="14"/>
      <c r="Y18" s="14"/>
      <c r="Z18" s="14"/>
      <c r="AA18" s="14"/>
      <c r="AB18" s="14"/>
      <c r="AC18" s="14"/>
      <c r="AD18" s="14"/>
      <c r="AE18" s="14"/>
    </row>
    <row r="19" spans="1:31" s="36" customFormat="1">
      <c r="A19" s="186"/>
      <c r="C19" s="191"/>
      <c r="D19" s="80" t="s">
        <v>283</v>
      </c>
      <c r="H19" s="188"/>
      <c r="I19" s="478">
        <f>'RFS Inc'!G30</f>
        <v>0</v>
      </c>
      <c r="J19" s="605"/>
      <c r="K19" s="605"/>
      <c r="L19" s="478"/>
      <c r="M19" s="478">
        <v>16789</v>
      </c>
      <c r="N19" s="14"/>
      <c r="O19" s="14"/>
      <c r="P19" s="14"/>
      <c r="Q19" s="14"/>
      <c r="R19" s="14"/>
      <c r="S19" s="14"/>
      <c r="T19" s="14"/>
      <c r="U19" s="14"/>
      <c r="V19" s="14"/>
      <c r="W19" s="14"/>
      <c r="X19" s="14"/>
      <c r="Y19" s="14"/>
      <c r="Z19" s="14"/>
      <c r="AA19" s="14"/>
      <c r="AB19" s="14"/>
      <c r="AC19" s="14"/>
      <c r="AD19" s="14"/>
      <c r="AE19" s="14"/>
    </row>
    <row r="20" spans="1:31" s="36" customFormat="1">
      <c r="A20" s="186"/>
      <c r="C20" s="191"/>
      <c r="D20" s="80" t="s">
        <v>128</v>
      </c>
      <c r="H20" s="188"/>
      <c r="I20" s="478">
        <f>'RFS Inc'!G31</f>
        <v>331267</v>
      </c>
      <c r="J20" s="605"/>
      <c r="K20" s="605"/>
      <c r="L20" s="478"/>
      <c r="M20" s="478">
        <v>368441</v>
      </c>
      <c r="N20" s="14"/>
      <c r="O20" s="14"/>
      <c r="P20" s="14"/>
      <c r="Q20" s="14"/>
      <c r="R20" s="14"/>
      <c r="S20" s="14"/>
      <c r="T20" s="14"/>
      <c r="U20" s="14"/>
      <c r="V20" s="14"/>
      <c r="W20" s="14"/>
      <c r="X20" s="14"/>
      <c r="Y20" s="14"/>
      <c r="Z20" s="14"/>
      <c r="AA20" s="14"/>
      <c r="AB20" s="14"/>
      <c r="AC20" s="14"/>
      <c r="AD20" s="14"/>
      <c r="AE20" s="14"/>
    </row>
    <row r="21" spans="1:31">
      <c r="A21" s="183"/>
      <c r="B21" s="192"/>
      <c r="C21" s="193"/>
      <c r="D21" s="79" t="s">
        <v>290</v>
      </c>
      <c r="H21" s="119"/>
      <c r="I21" s="479">
        <f>'RFS Inc'!G32</f>
        <v>-442</v>
      </c>
      <c r="J21" s="606"/>
      <c r="K21" s="606"/>
      <c r="L21" s="479"/>
      <c r="M21" s="479">
        <v>-442</v>
      </c>
      <c r="N21" s="2"/>
      <c r="O21" s="2"/>
      <c r="P21" s="2"/>
      <c r="Q21" s="2"/>
      <c r="R21" s="2"/>
      <c r="S21" s="2"/>
      <c r="T21" s="2"/>
      <c r="U21" s="2"/>
      <c r="V21" s="2"/>
      <c r="W21" s="2"/>
      <c r="X21" s="2"/>
      <c r="Y21" s="2"/>
      <c r="Z21" s="2"/>
      <c r="AA21" s="2"/>
      <c r="AB21" s="2"/>
      <c r="AC21" s="2"/>
      <c r="AD21" s="2"/>
      <c r="AE21" s="2"/>
    </row>
    <row r="22" spans="1:31" s="36" customFormat="1" ht="12.75" customHeight="1">
      <c r="A22" s="186"/>
      <c r="C22" s="194"/>
      <c r="D22" s="80"/>
      <c r="G22" s="195" t="s">
        <v>200</v>
      </c>
      <c r="H22" s="188"/>
      <c r="I22" s="480">
        <f>SUM(I13:I21)</f>
        <v>530192</v>
      </c>
      <c r="J22" s="607"/>
      <c r="K22" s="607"/>
      <c r="L22" s="480">
        <f t="shared" ref="L22:M22" si="0">SUM(L13:L21)</f>
        <v>0</v>
      </c>
      <c r="M22" s="480">
        <f t="shared" si="0"/>
        <v>595325</v>
      </c>
      <c r="N22" s="14"/>
      <c r="O22" s="14"/>
      <c r="P22" s="14"/>
      <c r="Q22" s="14"/>
      <c r="R22" s="14"/>
      <c r="S22" s="14"/>
      <c r="T22" s="14"/>
      <c r="U22" s="14"/>
      <c r="V22" s="14"/>
      <c r="W22" s="14"/>
      <c r="X22" s="14"/>
      <c r="Y22" s="14"/>
      <c r="Z22" s="14"/>
      <c r="AA22" s="14"/>
      <c r="AB22" s="14"/>
      <c r="AC22" s="14"/>
      <c r="AD22" s="14"/>
      <c r="AE22" s="14"/>
    </row>
    <row r="23" spans="1:31" ht="19.5" customHeight="1">
      <c r="A23" s="183"/>
      <c r="C23" s="193"/>
      <c r="D23" s="79"/>
      <c r="G23" s="196"/>
      <c r="H23" s="119"/>
      <c r="I23" s="477"/>
      <c r="J23" s="604"/>
      <c r="K23" s="604"/>
      <c r="L23" s="477"/>
      <c r="M23" s="477"/>
      <c r="N23" s="2"/>
      <c r="O23" s="2"/>
      <c r="P23" s="2"/>
      <c r="Q23" s="2"/>
      <c r="R23" s="2"/>
      <c r="S23" s="2"/>
      <c r="T23" s="2"/>
      <c r="U23" s="2"/>
      <c r="V23" s="2"/>
      <c r="W23" s="2"/>
      <c r="X23" s="2"/>
      <c r="Y23" s="2"/>
      <c r="Z23" s="2"/>
      <c r="AA23" s="2"/>
      <c r="AB23" s="2"/>
      <c r="AC23" s="2"/>
      <c r="AD23" s="2"/>
      <c r="AE23" s="2"/>
    </row>
    <row r="24" spans="1:31" ht="19.5" customHeight="1">
      <c r="A24" s="183"/>
      <c r="C24" s="193"/>
      <c r="D24" s="79"/>
      <c r="G24" s="196"/>
      <c r="H24" s="119"/>
      <c r="I24" s="477"/>
      <c r="J24" s="604"/>
      <c r="K24" s="604"/>
      <c r="L24" s="477"/>
      <c r="M24" s="477"/>
      <c r="N24" s="2"/>
      <c r="O24" s="2"/>
      <c r="P24" s="2"/>
      <c r="Q24" s="2"/>
      <c r="R24" s="2"/>
      <c r="S24" s="2"/>
      <c r="T24" s="2"/>
      <c r="U24" s="2"/>
      <c r="V24" s="2"/>
      <c r="W24" s="2"/>
      <c r="X24" s="2"/>
      <c r="Y24" s="2"/>
      <c r="Z24" s="2"/>
      <c r="AA24" s="2"/>
      <c r="AB24" s="2"/>
      <c r="AC24" s="2"/>
      <c r="AD24" s="2"/>
      <c r="AE24" s="2"/>
    </row>
    <row r="25" spans="1:31" s="36" customFormat="1" ht="15" customHeight="1">
      <c r="A25" s="186"/>
      <c r="B25" s="197"/>
      <c r="C25" s="194"/>
      <c r="D25" s="80"/>
      <c r="H25" s="188"/>
      <c r="I25" s="478"/>
      <c r="J25" s="605"/>
      <c r="K25" s="605"/>
      <c r="L25" s="478"/>
      <c r="M25" s="478"/>
      <c r="N25" s="14"/>
      <c r="O25" s="14"/>
      <c r="P25" s="14"/>
      <c r="Q25" s="14"/>
      <c r="R25" s="14"/>
      <c r="S25" s="14"/>
      <c r="T25" s="14"/>
      <c r="U25" s="14"/>
      <c r="V25" s="14"/>
      <c r="W25" s="14"/>
      <c r="X25" s="14"/>
      <c r="Y25" s="14"/>
      <c r="Z25" s="14"/>
      <c r="AA25" s="14"/>
      <c r="AB25" s="14"/>
      <c r="AC25" s="14"/>
      <c r="AD25" s="14"/>
      <c r="AE25" s="14"/>
    </row>
    <row r="26" spans="1:31" s="36" customFormat="1" ht="15" customHeight="1">
      <c r="A26" s="80"/>
      <c r="D26" s="198" t="s">
        <v>136</v>
      </c>
      <c r="E26" s="194" t="s">
        <v>137</v>
      </c>
      <c r="F26" s="194"/>
      <c r="G26" s="197" t="s">
        <v>318</v>
      </c>
      <c r="H26" s="188"/>
      <c r="I26" s="481"/>
      <c r="J26" s="608"/>
      <c r="K26" s="608"/>
      <c r="L26" s="481"/>
      <c r="M26" s="482"/>
      <c r="N26" s="14"/>
      <c r="O26" s="14"/>
      <c r="P26" s="14"/>
      <c r="Q26" s="14"/>
      <c r="R26" s="14"/>
      <c r="S26" s="14"/>
      <c r="T26" s="14"/>
      <c r="U26" s="14"/>
      <c r="V26" s="14"/>
      <c r="W26" s="14"/>
      <c r="X26" s="14"/>
      <c r="Y26" s="14"/>
      <c r="Z26" s="14"/>
      <c r="AA26" s="14"/>
      <c r="AB26" s="14"/>
      <c r="AC26" s="14"/>
      <c r="AD26" s="14"/>
      <c r="AE26" s="14"/>
    </row>
    <row r="27" spans="1:31" s="36" customFormat="1" ht="15" customHeight="1">
      <c r="A27" s="186"/>
      <c r="B27" s="187"/>
      <c r="D27" s="426" t="s">
        <v>299</v>
      </c>
      <c r="E27" s="197" t="s">
        <v>303</v>
      </c>
      <c r="F27" s="197"/>
      <c r="G27" s="194"/>
      <c r="H27" s="188"/>
      <c r="I27" s="478">
        <f>'DISAGG Aloc1'!D23</f>
        <v>0</v>
      </c>
      <c r="J27" s="605"/>
      <c r="K27" s="605"/>
      <c r="L27" s="478">
        <f>'DISAGG Aloc1'!G23</f>
        <v>0</v>
      </c>
      <c r="M27" s="478">
        <f t="shared" ref="M27:M28" si="1">SUM(I27:L27)</f>
        <v>0</v>
      </c>
      <c r="N27" s="14"/>
      <c r="O27" s="14"/>
      <c r="P27" s="14"/>
      <c r="Q27" s="14"/>
      <c r="R27" s="14"/>
      <c r="S27" s="14"/>
      <c r="T27" s="14"/>
      <c r="U27" s="14"/>
      <c r="V27" s="14"/>
      <c r="W27" s="14"/>
      <c r="X27" s="14"/>
      <c r="Y27" s="14"/>
      <c r="Z27" s="14"/>
      <c r="AA27" s="14"/>
      <c r="AB27" s="14"/>
      <c r="AC27" s="14"/>
      <c r="AD27" s="14"/>
      <c r="AE27" s="14"/>
    </row>
    <row r="28" spans="1:31" s="36" customFormat="1" ht="15" customHeight="1">
      <c r="A28" s="186"/>
      <c r="B28" s="187"/>
      <c r="C28" s="200"/>
      <c r="D28" s="80" t="s">
        <v>300</v>
      </c>
      <c r="E28" s="197" t="s">
        <v>303</v>
      </c>
      <c r="F28" s="197"/>
      <c r="G28" s="194"/>
      <c r="H28" s="188"/>
      <c r="I28" s="478">
        <f>'DISAGG Aloc1'!D24</f>
        <v>0</v>
      </c>
      <c r="J28" s="605"/>
      <c r="K28" s="605"/>
      <c r="L28" s="478">
        <f>'DISAGG Aloc1'!G24</f>
        <v>0</v>
      </c>
      <c r="M28" s="478">
        <f t="shared" si="1"/>
        <v>0</v>
      </c>
      <c r="N28" s="14"/>
      <c r="O28" s="14"/>
      <c r="P28" s="14"/>
      <c r="Q28" s="14"/>
      <c r="R28" s="14"/>
      <c r="S28" s="14"/>
      <c r="T28" s="14"/>
      <c r="U28" s="14"/>
      <c r="V28" s="14"/>
      <c r="W28" s="14"/>
      <c r="X28" s="14"/>
      <c r="Y28" s="14"/>
      <c r="Z28" s="14"/>
      <c r="AA28" s="14"/>
      <c r="AB28" s="14"/>
      <c r="AC28" s="14"/>
      <c r="AD28" s="14"/>
      <c r="AE28" s="14"/>
    </row>
    <row r="29" spans="1:31" s="36" customFormat="1" ht="15" customHeight="1">
      <c r="A29" s="186"/>
      <c r="B29" s="187"/>
      <c r="C29" s="200"/>
      <c r="D29" s="80" t="s">
        <v>284</v>
      </c>
      <c r="E29" s="197" t="s">
        <v>303</v>
      </c>
      <c r="F29" s="197"/>
      <c r="G29" s="194" t="s">
        <v>215</v>
      </c>
      <c r="H29" s="188"/>
      <c r="I29" s="478">
        <f>'DISAGG Aloc1'!D25</f>
        <v>0</v>
      </c>
      <c r="J29" s="605"/>
      <c r="K29" s="605"/>
      <c r="L29" s="478">
        <f>'DISAGG Aloc1'!G25</f>
        <v>0</v>
      </c>
      <c r="M29" s="478">
        <v>7801</v>
      </c>
      <c r="N29" s="14"/>
      <c r="O29" s="14"/>
      <c r="P29" s="14"/>
      <c r="Q29" s="14"/>
      <c r="R29" s="14"/>
      <c r="S29" s="14"/>
      <c r="T29" s="14"/>
      <c r="U29" s="14"/>
      <c r="V29" s="14"/>
      <c r="W29" s="14"/>
      <c r="X29" s="14"/>
      <c r="Y29" s="14"/>
      <c r="Z29" s="14"/>
      <c r="AA29" s="14"/>
      <c r="AB29" s="14"/>
      <c r="AC29" s="14"/>
      <c r="AD29" s="14"/>
      <c r="AE29" s="14"/>
    </row>
    <row r="30" spans="1:31" s="36" customFormat="1" ht="15" customHeight="1">
      <c r="A30" s="186"/>
      <c r="D30" s="190"/>
      <c r="F30" s="160"/>
      <c r="H30" s="188"/>
      <c r="I30" s="478"/>
      <c r="J30" s="605"/>
      <c r="K30" s="605"/>
      <c r="L30" s="478"/>
      <c r="M30" s="478"/>
      <c r="N30" s="14"/>
      <c r="O30" s="14"/>
      <c r="P30" s="14"/>
      <c r="Q30" s="14"/>
      <c r="R30" s="14"/>
      <c r="S30" s="14"/>
      <c r="T30" s="14"/>
      <c r="U30" s="14"/>
      <c r="V30" s="14"/>
      <c r="W30" s="14"/>
      <c r="X30" s="14"/>
      <c r="Y30" s="14"/>
      <c r="Z30" s="14"/>
      <c r="AA30" s="14"/>
      <c r="AB30" s="14"/>
      <c r="AC30" s="14"/>
      <c r="AD30" s="14"/>
      <c r="AE30" s="14"/>
    </row>
    <row r="31" spans="1:31" s="36" customFormat="1" ht="15" customHeight="1">
      <c r="A31" s="186"/>
      <c r="C31" s="191"/>
      <c r="D31" s="80"/>
      <c r="E31" s="160"/>
      <c r="H31" s="188"/>
      <c r="I31" s="478"/>
      <c r="J31" s="605"/>
      <c r="K31" s="605"/>
      <c r="L31" s="478"/>
      <c r="M31" s="478"/>
      <c r="N31" s="14"/>
      <c r="O31" s="14"/>
      <c r="P31" s="14"/>
      <c r="Q31" s="14"/>
      <c r="R31" s="14"/>
      <c r="S31" s="14"/>
      <c r="T31" s="14"/>
      <c r="U31" s="14"/>
      <c r="V31" s="14"/>
      <c r="W31" s="14"/>
      <c r="X31" s="14"/>
      <c r="Y31" s="14"/>
      <c r="Z31" s="14"/>
      <c r="AA31" s="14"/>
      <c r="AB31" s="14"/>
      <c r="AC31" s="14"/>
      <c r="AD31" s="14"/>
      <c r="AE31" s="14"/>
    </row>
    <row r="32" spans="1:31" s="36" customFormat="1" ht="15" customHeight="1">
      <c r="A32" s="186"/>
      <c r="C32" s="191"/>
      <c r="D32" s="80"/>
      <c r="E32" s="160"/>
      <c r="H32" s="188"/>
      <c r="I32" s="479"/>
      <c r="J32" s="606"/>
      <c r="K32" s="606"/>
      <c r="L32" s="479"/>
      <c r="M32" s="479"/>
      <c r="N32" s="14"/>
      <c r="O32" s="14"/>
      <c r="P32" s="14"/>
      <c r="Q32" s="14"/>
      <c r="R32" s="14"/>
      <c r="S32" s="14"/>
      <c r="T32" s="14"/>
      <c r="U32" s="14"/>
      <c r="V32" s="14"/>
      <c r="W32" s="14"/>
      <c r="X32" s="14"/>
      <c r="Y32" s="14"/>
      <c r="Z32" s="14"/>
      <c r="AA32" s="14"/>
      <c r="AB32" s="14"/>
      <c r="AC32" s="14"/>
      <c r="AD32" s="14"/>
      <c r="AE32" s="14"/>
    </row>
    <row r="33" spans="1:31" s="36" customFormat="1">
      <c r="A33" s="186"/>
      <c r="C33" s="194"/>
      <c r="D33" s="80"/>
      <c r="G33" s="427" t="s">
        <v>304</v>
      </c>
      <c r="H33" s="188"/>
      <c r="I33" s="480">
        <f>SUM(I27:I32)</f>
        <v>0</v>
      </c>
      <c r="J33" s="607"/>
      <c r="K33" s="607"/>
      <c r="L33" s="480">
        <f t="shared" ref="L33:M33" si="2">SUM(L27:L32)</f>
        <v>0</v>
      </c>
      <c r="M33" s="480">
        <f t="shared" si="2"/>
        <v>7801</v>
      </c>
      <c r="N33" s="14"/>
      <c r="O33" s="14"/>
      <c r="P33" s="14"/>
      <c r="Q33" s="14"/>
      <c r="R33" s="14"/>
      <c r="S33" s="14"/>
      <c r="T33" s="14"/>
      <c r="U33" s="14"/>
      <c r="V33" s="14"/>
      <c r="W33" s="14"/>
      <c r="X33" s="14"/>
      <c r="Y33" s="14"/>
      <c r="Z33" s="14"/>
      <c r="AA33" s="14"/>
      <c r="AB33" s="14"/>
      <c r="AC33" s="14"/>
      <c r="AD33" s="14"/>
      <c r="AE33" s="14"/>
    </row>
    <row r="34" spans="1:31" s="36" customFormat="1" ht="15" customHeight="1">
      <c r="A34" s="186"/>
      <c r="D34" s="80"/>
      <c r="H34" s="188"/>
      <c r="I34" s="483"/>
      <c r="J34" s="609"/>
      <c r="K34" s="609"/>
      <c r="L34" s="483"/>
      <c r="M34" s="483"/>
      <c r="N34" s="14"/>
      <c r="O34" s="14"/>
      <c r="P34" s="14"/>
      <c r="Q34" s="14"/>
      <c r="R34" s="14"/>
      <c r="S34" s="14"/>
      <c r="T34" s="14"/>
      <c r="U34" s="14"/>
      <c r="V34" s="14"/>
      <c r="W34" s="14"/>
      <c r="X34" s="14"/>
      <c r="Y34" s="14"/>
      <c r="Z34" s="14"/>
      <c r="AA34" s="14"/>
      <c r="AB34" s="14"/>
      <c r="AC34" s="14"/>
      <c r="AD34" s="14"/>
      <c r="AE34" s="14"/>
    </row>
    <row r="35" spans="1:31" s="36" customFormat="1" ht="15" customHeight="1">
      <c r="A35" s="80"/>
      <c r="D35" s="80"/>
      <c r="H35" s="188"/>
      <c r="I35" s="484"/>
      <c r="J35" s="610"/>
      <c r="K35" s="610"/>
      <c r="L35" s="484"/>
      <c r="M35" s="484"/>
      <c r="N35" s="14"/>
      <c r="O35" s="14"/>
      <c r="P35" s="14"/>
      <c r="Q35" s="14"/>
      <c r="R35" s="14"/>
      <c r="S35" s="14"/>
      <c r="T35" s="14"/>
      <c r="U35" s="14"/>
      <c r="V35" s="14"/>
      <c r="W35" s="14"/>
      <c r="X35" s="14"/>
      <c r="Y35" s="14"/>
      <c r="Z35" s="14"/>
      <c r="AA35" s="14"/>
      <c r="AB35" s="14"/>
      <c r="AC35" s="14"/>
      <c r="AD35" s="14"/>
      <c r="AE35" s="14"/>
    </row>
    <row r="36" spans="1:31" s="36" customFormat="1" ht="15" customHeight="1" thickBot="1">
      <c r="A36" s="80"/>
      <c r="D36" s="80"/>
      <c r="E36" s="201"/>
      <c r="F36" s="201"/>
      <c r="G36" s="201" t="s">
        <v>305</v>
      </c>
      <c r="H36" s="202"/>
      <c r="I36" s="485">
        <f>I22+I33</f>
        <v>530192</v>
      </c>
      <c r="J36" s="611"/>
      <c r="K36" s="611"/>
      <c r="L36" s="485">
        <f t="shared" ref="L36" si="3">L22+L33</f>
        <v>0</v>
      </c>
      <c r="M36" s="486"/>
      <c r="N36" s="14"/>
      <c r="O36" s="14"/>
      <c r="P36" s="14"/>
      <c r="Q36" s="14"/>
      <c r="R36" s="14"/>
      <c r="S36" s="14"/>
      <c r="T36" s="14"/>
      <c r="U36" s="14"/>
      <c r="V36" s="14"/>
      <c r="W36" s="14"/>
      <c r="X36" s="14"/>
      <c r="Y36" s="14"/>
      <c r="Z36" s="14"/>
      <c r="AA36" s="14"/>
      <c r="AB36" s="14"/>
      <c r="AC36" s="14"/>
      <c r="AD36" s="14"/>
      <c r="AE36" s="14"/>
    </row>
    <row r="37" spans="1:31" s="36" customFormat="1" ht="15" customHeight="1" thickTop="1">
      <c r="A37" s="80"/>
      <c r="D37" s="80"/>
      <c r="H37" s="188"/>
      <c r="I37" s="487"/>
      <c r="J37" s="487"/>
      <c r="K37" s="487"/>
      <c r="L37" s="487"/>
      <c r="M37" s="478"/>
      <c r="N37" s="14"/>
      <c r="O37" s="14"/>
      <c r="P37" s="14"/>
      <c r="Q37" s="14"/>
      <c r="R37" s="14"/>
      <c r="S37" s="14"/>
      <c r="T37" s="14"/>
      <c r="U37" s="14"/>
      <c r="V37" s="14"/>
      <c r="W37" s="14"/>
      <c r="X37" s="14"/>
      <c r="Y37" s="14"/>
      <c r="Z37" s="14"/>
      <c r="AA37" s="14"/>
      <c r="AB37" s="14"/>
      <c r="AC37" s="14"/>
      <c r="AD37" s="14"/>
      <c r="AE37" s="14"/>
    </row>
    <row r="38" spans="1:31">
      <c r="A38" s="79"/>
      <c r="D38" s="79"/>
      <c r="H38" s="119"/>
      <c r="I38" s="477"/>
      <c r="J38" s="477"/>
      <c r="K38" s="477"/>
      <c r="L38" s="477"/>
      <c r="M38" s="488"/>
      <c r="N38" s="2"/>
      <c r="O38" s="2"/>
      <c r="P38" s="2"/>
      <c r="Q38" s="2"/>
      <c r="R38" s="2"/>
      <c r="S38" s="2"/>
      <c r="T38" s="2"/>
      <c r="U38" s="2"/>
      <c r="V38" s="2"/>
      <c r="W38" s="2"/>
      <c r="X38" s="2"/>
      <c r="Y38" s="2"/>
      <c r="Z38" s="2"/>
      <c r="AA38" s="2"/>
      <c r="AB38" s="2"/>
      <c r="AC38" s="2"/>
      <c r="AD38" s="2"/>
    </row>
    <row r="39" spans="1:31">
      <c r="A39" s="79"/>
      <c r="D39" s="79"/>
      <c r="H39" s="119"/>
      <c r="I39" s="477"/>
      <c r="J39" s="477"/>
      <c r="K39" s="477"/>
      <c r="L39" s="477"/>
      <c r="M39" s="477"/>
      <c r="N39" s="2"/>
      <c r="O39" s="2"/>
      <c r="P39" s="2"/>
      <c r="Q39" s="2"/>
      <c r="R39" s="2"/>
      <c r="S39" s="2"/>
      <c r="T39" s="2"/>
      <c r="U39" s="2"/>
      <c r="V39" s="2"/>
      <c r="W39" s="2"/>
      <c r="X39" s="2"/>
      <c r="Y39" s="2"/>
      <c r="Z39" s="2"/>
      <c r="AA39" s="2"/>
      <c r="AB39" s="2"/>
      <c r="AC39" s="2"/>
      <c r="AD39" s="2"/>
    </row>
    <row r="40" spans="1:31" ht="13.5" thickBot="1">
      <c r="A40" s="79"/>
      <c r="D40" s="79"/>
      <c r="H40" s="119"/>
      <c r="I40" s="488"/>
      <c r="J40" s="488"/>
      <c r="K40" s="488"/>
      <c r="L40" s="489" t="s">
        <v>138</v>
      </c>
      <c r="M40" s="490">
        <f>M22+M33</f>
        <v>603126</v>
      </c>
      <c r="N40" s="2"/>
      <c r="O40" s="2"/>
      <c r="P40" s="2"/>
      <c r="Q40" s="2"/>
      <c r="R40" s="2"/>
      <c r="S40" s="2"/>
      <c r="T40" s="2"/>
      <c r="U40" s="2"/>
      <c r="V40" s="2"/>
      <c r="W40" s="2"/>
      <c r="X40" s="2"/>
      <c r="Y40" s="2"/>
      <c r="Z40" s="2"/>
      <c r="AA40" s="2"/>
      <c r="AB40" s="2"/>
      <c r="AC40" s="2"/>
      <c r="AD40" s="2"/>
    </row>
    <row r="41" spans="1:31" ht="13.5" thickTop="1">
      <c r="A41" s="95"/>
      <c r="B41" s="91"/>
      <c r="C41" s="91"/>
      <c r="D41" s="95"/>
      <c r="E41" s="91"/>
      <c r="F41" s="91"/>
      <c r="G41" s="91"/>
      <c r="H41" s="92"/>
      <c r="I41" s="91"/>
      <c r="J41" s="91"/>
      <c r="K41" s="91"/>
      <c r="L41" s="204"/>
      <c r="M41" s="92"/>
      <c r="N41" s="2"/>
      <c r="O41" s="2"/>
      <c r="P41" s="2"/>
      <c r="Q41" s="2"/>
      <c r="R41" s="2"/>
      <c r="S41" s="2"/>
      <c r="T41" s="2"/>
      <c r="U41" s="2"/>
      <c r="V41" s="2"/>
      <c r="W41" s="2"/>
      <c r="X41" s="2"/>
      <c r="Y41" s="2"/>
      <c r="Z41" s="2"/>
      <c r="AA41" s="2"/>
      <c r="AB41" s="2"/>
      <c r="AC41" s="2"/>
      <c r="AD41" s="2"/>
    </row>
    <row r="42" spans="1:31">
      <c r="L42" s="205"/>
      <c r="N42" s="2"/>
      <c r="O42" s="2"/>
      <c r="P42" s="2"/>
      <c r="Q42" s="2"/>
      <c r="R42" s="2"/>
      <c r="S42" s="2"/>
      <c r="T42" s="2"/>
      <c r="U42" s="2"/>
      <c r="V42" s="2"/>
      <c r="W42" s="2"/>
      <c r="X42" s="2"/>
      <c r="Y42" s="2"/>
      <c r="Z42" s="2"/>
      <c r="AA42" s="2"/>
      <c r="AB42" s="2"/>
      <c r="AC42" s="2"/>
      <c r="AD42" s="2"/>
    </row>
    <row r="43" spans="1:31">
      <c r="A43" s="35" t="s">
        <v>201</v>
      </c>
      <c r="L43" s="205"/>
      <c r="N43" s="2"/>
      <c r="O43" s="2"/>
      <c r="P43" s="2"/>
      <c r="Q43" s="2"/>
      <c r="R43" s="2"/>
      <c r="S43" s="2"/>
      <c r="T43" s="2"/>
      <c r="U43" s="2"/>
      <c r="V43" s="2"/>
      <c r="W43" s="2"/>
      <c r="X43" s="2"/>
      <c r="Y43" s="2"/>
      <c r="Z43" s="2"/>
      <c r="AA43" s="2"/>
      <c r="AB43" s="2"/>
      <c r="AC43" s="2"/>
      <c r="AD43" s="2"/>
    </row>
    <row r="44" spans="1:31" ht="6" customHeight="1">
      <c r="B44" s="91"/>
      <c r="C44" s="91"/>
      <c r="L44" s="205"/>
      <c r="N44" s="2"/>
      <c r="O44" s="2"/>
      <c r="P44" s="2"/>
      <c r="Q44" s="2"/>
      <c r="R44" s="2"/>
      <c r="S44" s="2"/>
      <c r="T44" s="2"/>
      <c r="U44" s="2"/>
      <c r="V44" s="2"/>
      <c r="W44" s="2"/>
      <c r="X44" s="2"/>
      <c r="Y44" s="2"/>
      <c r="Z44" s="2"/>
      <c r="AA44" s="2"/>
      <c r="AB44" s="2"/>
      <c r="AC44" s="2"/>
      <c r="AD44" s="2"/>
    </row>
    <row r="45" spans="1:31">
      <c r="B45" s="184"/>
      <c r="C45" s="89"/>
      <c r="D45" s="89"/>
      <c r="E45" s="89"/>
      <c r="F45" s="89"/>
      <c r="G45" s="89"/>
      <c r="H45" s="89"/>
      <c r="I45" s="89"/>
      <c r="J45" s="89"/>
      <c r="K45" s="89"/>
      <c r="L45" s="206"/>
      <c r="O45" s="2"/>
      <c r="P45" s="2"/>
      <c r="Q45" s="2"/>
      <c r="R45" s="2"/>
      <c r="S45" s="2"/>
      <c r="T45" s="2"/>
      <c r="U45" s="2"/>
      <c r="V45" s="2"/>
      <c r="W45" s="2"/>
      <c r="X45" s="2"/>
      <c r="Y45" s="2"/>
      <c r="Z45" s="2"/>
      <c r="AA45" s="2"/>
      <c r="AB45" s="2"/>
      <c r="AC45" s="2"/>
      <c r="AD45" s="2"/>
    </row>
    <row r="46" spans="1:31">
      <c r="B46" s="79"/>
      <c r="L46" s="207"/>
      <c r="O46" s="2"/>
      <c r="P46" s="2"/>
      <c r="Q46" s="2"/>
      <c r="R46" s="2"/>
      <c r="S46" s="2"/>
      <c r="T46" s="2"/>
      <c r="U46" s="2"/>
      <c r="V46" s="2"/>
      <c r="W46" s="2"/>
      <c r="X46" s="2"/>
      <c r="Y46" s="2"/>
      <c r="Z46" s="2"/>
      <c r="AA46" s="2"/>
      <c r="AB46" s="2"/>
      <c r="AC46" s="2"/>
      <c r="AD46" s="2"/>
    </row>
    <row r="47" spans="1:31" ht="25.7" customHeight="1">
      <c r="B47" s="95"/>
      <c r="C47" s="91"/>
      <c r="D47" s="91"/>
      <c r="E47" s="91"/>
      <c r="F47" s="91"/>
      <c r="G47" s="91"/>
      <c r="H47" s="91"/>
      <c r="I47" s="91"/>
      <c r="J47" s="91"/>
      <c r="K47" s="91"/>
      <c r="L47" s="208"/>
      <c r="O47" s="2"/>
      <c r="P47" s="2"/>
      <c r="Q47" s="2"/>
      <c r="R47" s="2"/>
      <c r="S47" s="2"/>
      <c r="T47" s="2"/>
      <c r="U47" s="2"/>
      <c r="V47" s="2"/>
      <c r="W47" s="2"/>
      <c r="X47" s="2"/>
      <c r="Y47" s="2"/>
      <c r="Z47" s="2"/>
      <c r="AA47" s="2"/>
      <c r="AB47" s="2"/>
      <c r="AC47" s="2"/>
      <c r="AD47" s="2"/>
    </row>
    <row r="48" spans="1:31" s="492" customFormat="1" ht="37.35" customHeight="1">
      <c r="A48" s="491"/>
      <c r="C48" s="493" t="s">
        <v>306</v>
      </c>
      <c r="E48" s="494"/>
      <c r="F48" s="494"/>
      <c r="G48" s="494"/>
      <c r="H48" s="494"/>
      <c r="M48" s="59"/>
      <c r="N48" s="59"/>
      <c r="O48" s="59"/>
      <c r="P48" s="59"/>
      <c r="Q48" s="59"/>
      <c r="R48" s="59"/>
      <c r="S48" s="59"/>
      <c r="T48" s="59"/>
      <c r="U48" s="59"/>
      <c r="V48" s="59"/>
      <c r="W48" s="59"/>
      <c r="X48" s="59"/>
      <c r="Y48" s="59"/>
      <c r="Z48" s="59"/>
      <c r="AA48" s="59"/>
      <c r="AB48" s="59"/>
      <c r="AC48" s="59"/>
      <c r="AD48" s="59"/>
    </row>
    <row r="49" spans="1:30" ht="13.5" customHeight="1">
      <c r="A49" s="179"/>
      <c r="B49" s="184"/>
      <c r="C49" s="89" t="s">
        <v>139</v>
      </c>
      <c r="D49" s="89" t="s">
        <v>140</v>
      </c>
      <c r="E49" s="89"/>
      <c r="F49" s="89"/>
      <c r="G49" s="89"/>
      <c r="H49" s="89"/>
      <c r="I49" s="89"/>
      <c r="J49" s="89"/>
      <c r="K49" s="89"/>
      <c r="L49" s="156"/>
      <c r="M49" s="2"/>
      <c r="N49" s="2"/>
      <c r="O49" s="2"/>
      <c r="P49" s="2"/>
      <c r="Q49" s="2"/>
      <c r="R49" s="2"/>
      <c r="S49" s="2"/>
      <c r="T49" s="2"/>
      <c r="U49" s="2"/>
      <c r="V49" s="2"/>
      <c r="W49" s="2"/>
      <c r="X49" s="2"/>
      <c r="Y49" s="2"/>
      <c r="Z49" s="2"/>
      <c r="AA49" s="2"/>
      <c r="AB49" s="2"/>
      <c r="AC49" s="2"/>
      <c r="AD49" s="2"/>
    </row>
    <row r="50" spans="1:30">
      <c r="A50" s="179"/>
      <c r="B50" s="79"/>
      <c r="C50" s="35" t="s">
        <v>141</v>
      </c>
      <c r="D50" s="179" t="s">
        <v>202</v>
      </c>
      <c r="L50" s="119"/>
      <c r="M50" s="2"/>
      <c r="N50" s="2"/>
      <c r="O50" s="2"/>
      <c r="P50" s="2"/>
      <c r="Q50" s="2"/>
      <c r="R50" s="2"/>
      <c r="S50" s="2"/>
      <c r="T50" s="2"/>
      <c r="U50" s="2"/>
      <c r="V50" s="2"/>
      <c r="W50" s="2"/>
      <c r="X50" s="2"/>
      <c r="Y50" s="2"/>
      <c r="Z50" s="2"/>
      <c r="AA50" s="2"/>
      <c r="AB50" s="2"/>
      <c r="AC50" s="2"/>
      <c r="AD50" s="2"/>
    </row>
    <row r="51" spans="1:30">
      <c r="B51" s="79"/>
      <c r="C51" s="24"/>
      <c r="D51" s="179" t="s">
        <v>203</v>
      </c>
      <c r="L51" s="119"/>
      <c r="M51" s="2"/>
      <c r="N51" s="2"/>
      <c r="O51" s="2"/>
      <c r="P51" s="2"/>
      <c r="Q51" s="2"/>
      <c r="R51" s="2"/>
      <c r="S51" s="2"/>
      <c r="T51" s="2"/>
      <c r="U51" s="2"/>
      <c r="V51" s="2"/>
      <c r="W51" s="2"/>
      <c r="X51" s="2"/>
      <c r="Y51" s="2"/>
      <c r="Z51" s="2"/>
      <c r="AA51" s="2"/>
      <c r="AB51" s="2"/>
      <c r="AC51" s="2"/>
      <c r="AD51" s="2"/>
    </row>
    <row r="52" spans="1:30" ht="25.5" customHeight="1">
      <c r="B52" s="79"/>
      <c r="C52" s="692" t="s">
        <v>204</v>
      </c>
      <c r="D52" s="693"/>
      <c r="E52" s="693"/>
      <c r="F52" s="693"/>
      <c r="G52" s="693"/>
      <c r="H52" s="693"/>
      <c r="I52" s="693"/>
      <c r="J52" s="693"/>
      <c r="K52" s="693"/>
      <c r="L52" s="694"/>
      <c r="M52" s="2"/>
      <c r="N52" s="2"/>
      <c r="O52" s="2"/>
      <c r="P52" s="2"/>
      <c r="Q52" s="2"/>
      <c r="R52" s="2"/>
      <c r="S52" s="2"/>
      <c r="T52" s="2"/>
      <c r="U52" s="2"/>
      <c r="V52" s="2"/>
      <c r="W52" s="2"/>
      <c r="X52" s="2"/>
      <c r="Y52" s="2"/>
      <c r="Z52" s="2"/>
      <c r="AA52" s="2"/>
      <c r="AB52" s="2"/>
      <c r="AC52" s="2"/>
      <c r="AD52" s="2"/>
    </row>
    <row r="53" spans="1:30">
      <c r="B53" s="95"/>
      <c r="C53" s="91"/>
      <c r="D53" s="91"/>
      <c r="E53" s="91"/>
      <c r="F53" s="91"/>
      <c r="G53" s="91"/>
      <c r="H53" s="91"/>
      <c r="I53" s="91"/>
      <c r="J53" s="91"/>
      <c r="K53" s="91"/>
      <c r="L53" s="92"/>
      <c r="M53" s="2"/>
      <c r="N53" s="2"/>
      <c r="O53" s="2"/>
      <c r="P53" s="2"/>
      <c r="Q53" s="2"/>
      <c r="R53" s="2"/>
      <c r="S53" s="2"/>
      <c r="T53" s="2"/>
      <c r="U53" s="2"/>
      <c r="V53" s="2"/>
      <c r="W53" s="2"/>
      <c r="X53" s="2"/>
      <c r="Y53" s="2"/>
      <c r="Z53" s="2"/>
      <c r="AA53" s="2"/>
      <c r="AB53" s="2"/>
      <c r="AC53" s="2"/>
      <c r="AD53" s="2"/>
    </row>
    <row r="54" spans="1:30" ht="6.6" customHeight="1">
      <c r="M54" s="2"/>
      <c r="N54" s="2"/>
      <c r="O54" s="2"/>
      <c r="P54" s="2"/>
      <c r="Q54" s="2"/>
      <c r="R54" s="2"/>
      <c r="S54" s="2"/>
      <c r="T54" s="2"/>
      <c r="U54" s="2"/>
      <c r="V54" s="2"/>
      <c r="W54" s="2"/>
      <c r="X54" s="2"/>
      <c r="Y54" s="2"/>
      <c r="Z54" s="2"/>
      <c r="AA54" s="2"/>
      <c r="AB54" s="2"/>
      <c r="AC54" s="2"/>
      <c r="AD54" s="2"/>
    </row>
    <row r="86" spans="7:7">
      <c r="G86" s="585"/>
    </row>
  </sheetData>
  <mergeCells count="3">
    <mergeCell ref="A5:M5"/>
    <mergeCell ref="A2:M2"/>
    <mergeCell ref="C52:L52"/>
  </mergeCells>
  <phoneticPr fontId="9" type="noConversion"/>
  <printOptions horizontalCentered="1" gridLinesSet="0"/>
  <pageMargins left="0.39370078740157483" right="0.39370078740157483" top="0.11811023622047245" bottom="0.11811023622047245" header="0.51181102362204722" footer="0.11811023622047245"/>
  <pageSetup paperSize="9" scale="76" orientation="landscape" r:id="rId1"/>
  <headerFooter alignWithMargins="0">
    <oddHeader xml:space="preserve">&amp;R&amp;"Times,Bold"&amp;12
</oddHeader>
  </headerFooter>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7170" r:id="rId5" name="Button 2">
              <controlPr defaultSize="0" print="0" autoFill="0" autoPict="0" macro="[0]!Macro16">
                <anchor moveWithCells="1" sizeWithCells="1">
                  <from>
                    <xdr:col>9</xdr:col>
                    <xdr:colOff>752475</xdr:colOff>
                    <xdr:row>3</xdr:row>
                    <xdr:rowOff>66675</xdr:rowOff>
                  </from>
                  <to>
                    <xdr:col>10</xdr:col>
                    <xdr:colOff>523875</xdr:colOff>
                    <xdr:row>4</xdr:row>
                    <xdr:rowOff>85725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M86"/>
  <sheetViews>
    <sheetView showGridLines="0" view="pageBreakPreview" zoomScaleNormal="100" zoomScaleSheetLayoutView="100" workbookViewId="0">
      <selection activeCell="L11" sqref="L11"/>
    </sheetView>
  </sheetViews>
  <sheetFormatPr defaultColWidth="7" defaultRowHeight="12.75"/>
  <cols>
    <col min="1" max="1" width="11.140625" style="37" customWidth="1"/>
    <col min="2" max="2" width="27.140625" style="37" customWidth="1"/>
    <col min="3" max="3" width="32" style="37" customWidth="1"/>
    <col min="4" max="8" width="17.85546875" style="37" customWidth="1"/>
    <col min="9" max="9" width="11.5703125" style="105" customWidth="1"/>
    <col min="10" max="10" width="7" style="105" customWidth="1"/>
    <col min="11" max="16384" width="7" style="37"/>
  </cols>
  <sheetData>
    <row r="1" spans="1:13" s="35" customFormat="1" ht="18.75">
      <c r="A1" s="752" t="s">
        <v>371</v>
      </c>
      <c r="B1" s="752"/>
      <c r="C1" s="752"/>
      <c r="D1" s="752"/>
      <c r="E1" s="752"/>
      <c r="F1" s="752"/>
      <c r="G1" s="752"/>
      <c r="H1" s="752"/>
      <c r="I1" s="754"/>
      <c r="J1" s="755"/>
      <c r="K1" s="756"/>
      <c r="L1" s="756"/>
      <c r="M1" s="756"/>
    </row>
    <row r="2" spans="1:13" s="36" customFormat="1" ht="16.5" customHeight="1">
      <c r="A2" s="695" t="s">
        <v>225</v>
      </c>
      <c r="B2" s="696"/>
      <c r="C2" s="696"/>
      <c r="D2" s="696"/>
      <c r="E2" s="696"/>
      <c r="F2" s="696"/>
      <c r="G2" s="696"/>
      <c r="H2" s="696"/>
      <c r="I2" s="102"/>
      <c r="J2" s="102"/>
      <c r="K2" s="81"/>
      <c r="L2" s="81"/>
    </row>
    <row r="3" spans="1:13" s="78" customFormat="1" ht="12.75" customHeight="1">
      <c r="A3" s="75"/>
      <c r="B3" s="76"/>
      <c r="C3" s="76"/>
      <c r="D3" s="76"/>
      <c r="E3" s="76"/>
      <c r="F3" s="76"/>
      <c r="G3" s="76"/>
      <c r="H3" s="76"/>
      <c r="I3" s="76"/>
      <c r="J3" s="77"/>
      <c r="K3" s="77"/>
      <c r="L3" s="77"/>
    </row>
    <row r="4" spans="1:13" s="35" customFormat="1" ht="12.75" customHeight="1">
      <c r="I4" s="96"/>
      <c r="J4" s="96"/>
    </row>
    <row r="5" spans="1:13" s="35" customFormat="1" ht="15.75">
      <c r="A5" s="688"/>
      <c r="B5" s="688"/>
      <c r="C5" s="688"/>
      <c r="D5" s="688"/>
      <c r="E5" s="688"/>
      <c r="F5" s="688"/>
      <c r="G5" s="688"/>
      <c r="H5" s="688"/>
      <c r="I5" s="103"/>
      <c r="J5" s="103"/>
      <c r="K5" s="697"/>
      <c r="L5" s="697"/>
    </row>
    <row r="6" spans="1:13" ht="12.75" customHeight="1">
      <c r="A6" s="17"/>
      <c r="B6" s="17"/>
      <c r="C6" s="17"/>
      <c r="D6" s="17"/>
      <c r="E6" s="17"/>
      <c r="F6" s="17"/>
      <c r="G6" s="17"/>
      <c r="H6" s="17"/>
      <c r="I6" s="104"/>
    </row>
    <row r="7" spans="1:13" ht="12.75" customHeight="1">
      <c r="A7" s="216" t="s">
        <v>302</v>
      </c>
      <c r="C7" s="425" t="str">
        <f>'RFS Inc'!C7</f>
        <v>30 June 2019</v>
      </c>
      <c r="D7" s="109"/>
    </row>
    <row r="8" spans="1:13" ht="12.75" customHeight="1">
      <c r="A8" s="216"/>
    </row>
    <row r="9" spans="1:13" ht="12.75" customHeight="1">
      <c r="A9" s="698" t="s">
        <v>205</v>
      </c>
      <c r="B9" s="699"/>
      <c r="C9" s="699"/>
      <c r="D9" s="699"/>
      <c r="E9" s="699"/>
      <c r="F9" s="699"/>
      <c r="G9" s="699"/>
      <c r="H9" s="699"/>
      <c r="I9" s="112"/>
    </row>
    <row r="10" spans="1:13" ht="12.75" customHeight="1">
      <c r="A10" s="216"/>
    </row>
    <row r="11" spans="1:13" ht="12.75" customHeight="1">
      <c r="B11" s="217" t="s">
        <v>295</v>
      </c>
      <c r="C11" s="420" t="s">
        <v>296</v>
      </c>
    </row>
    <row r="12" spans="1:13" ht="12.75" customHeight="1"/>
    <row r="13" spans="1:13" ht="12.75" customHeight="1">
      <c r="B13" s="41" t="s">
        <v>142</v>
      </c>
    </row>
    <row r="14" spans="1:13" ht="12.75" customHeight="1">
      <c r="B14" s="217" t="s">
        <v>206</v>
      </c>
    </row>
    <row r="15" spans="1:13" ht="12.75" customHeight="1">
      <c r="B15" s="217" t="s">
        <v>207</v>
      </c>
    </row>
    <row r="17" spans="1:10" ht="63.75">
      <c r="A17" s="218" t="s">
        <v>132</v>
      </c>
      <c r="B17" s="219" t="s">
        <v>133</v>
      </c>
      <c r="C17" s="220"/>
      <c r="D17" s="221" t="s">
        <v>94</v>
      </c>
      <c r="E17" s="222" t="s">
        <v>16</v>
      </c>
      <c r="F17" s="223" t="s">
        <v>17</v>
      </c>
      <c r="G17" s="223" t="s">
        <v>25</v>
      </c>
      <c r="H17" s="224" t="s">
        <v>58</v>
      </c>
    </row>
    <row r="18" spans="1:10">
      <c r="A18" s="225"/>
      <c r="B18" s="226"/>
      <c r="C18" s="227"/>
      <c r="D18" s="228" t="s">
        <v>119</v>
      </c>
      <c r="E18" s="612" t="s">
        <v>119</v>
      </c>
      <c r="F18" s="612" t="s">
        <v>119</v>
      </c>
      <c r="G18" s="228" t="s">
        <v>119</v>
      </c>
      <c r="H18" s="229" t="s">
        <v>119</v>
      </c>
    </row>
    <row r="19" spans="1:10" s="40" customFormat="1" ht="15" customHeight="1">
      <c r="A19" s="98"/>
      <c r="B19" s="230"/>
      <c r="C19" s="231"/>
      <c r="D19" s="98"/>
      <c r="E19" s="613"/>
      <c r="F19" s="613"/>
      <c r="G19" s="98"/>
      <c r="H19" s="98"/>
      <c r="I19" s="107"/>
      <c r="J19" s="107"/>
    </row>
    <row r="20" spans="1:10" s="40" customFormat="1" ht="15" customHeight="1">
      <c r="A20" s="98"/>
      <c r="B20" s="230"/>
      <c r="C20" s="231"/>
      <c r="D20" s="482"/>
      <c r="E20" s="605"/>
      <c r="F20" s="605"/>
      <c r="G20" s="482"/>
      <c r="H20" s="482"/>
      <c r="I20" s="107"/>
      <c r="J20" s="107"/>
    </row>
    <row r="21" spans="1:10" ht="27.75" customHeight="1">
      <c r="A21" s="232"/>
      <c r="B21" s="233"/>
      <c r="C21" s="234"/>
      <c r="D21" s="457"/>
      <c r="E21" s="604"/>
      <c r="F21" s="604"/>
      <c r="G21" s="457"/>
      <c r="H21" s="457"/>
    </row>
    <row r="22" spans="1:10">
      <c r="A22" s="99"/>
      <c r="B22" s="235" t="s">
        <v>0</v>
      </c>
      <c r="C22" s="234"/>
      <c r="D22" s="488"/>
      <c r="E22" s="606"/>
      <c r="F22" s="606"/>
      <c r="G22" s="488"/>
      <c r="H22" s="488">
        <v>1208144</v>
      </c>
      <c r="I22" s="237"/>
    </row>
    <row r="23" spans="1:10">
      <c r="A23" s="99"/>
      <c r="B23" s="235" t="s">
        <v>299</v>
      </c>
      <c r="C23" s="234"/>
      <c r="D23" s="457"/>
      <c r="E23" s="604"/>
      <c r="F23" s="604"/>
      <c r="G23" s="457"/>
      <c r="H23" s="457">
        <v>0</v>
      </c>
      <c r="I23" s="237"/>
    </row>
    <row r="24" spans="1:10">
      <c r="A24" s="99"/>
      <c r="B24" s="235" t="s">
        <v>300</v>
      </c>
      <c r="C24" s="234"/>
      <c r="D24" s="457"/>
      <c r="E24" s="604"/>
      <c r="F24" s="604"/>
      <c r="G24" s="457"/>
      <c r="H24" s="457">
        <v>0</v>
      </c>
      <c r="I24" s="237"/>
    </row>
    <row r="25" spans="1:10">
      <c r="A25" s="99"/>
      <c r="B25" s="233" t="s">
        <v>284</v>
      </c>
      <c r="C25" s="234"/>
      <c r="D25" s="457"/>
      <c r="E25" s="604"/>
      <c r="F25" s="604"/>
      <c r="G25" s="457"/>
      <c r="H25" s="457">
        <v>7801</v>
      </c>
      <c r="I25" s="237"/>
    </row>
    <row r="26" spans="1:10" ht="13.5" thickBot="1">
      <c r="A26" s="99"/>
      <c r="B26" s="233"/>
      <c r="C26" s="238"/>
      <c r="D26" s="495">
        <f>SUM(D23:D25)</f>
        <v>0</v>
      </c>
      <c r="E26" s="614"/>
      <c r="F26" s="614"/>
      <c r="G26" s="495">
        <f t="shared" ref="G26" si="0">SUM(G23:G25)</f>
        <v>0</v>
      </c>
      <c r="H26" s="495">
        <v>7801</v>
      </c>
      <c r="I26" s="237"/>
    </row>
    <row r="27" spans="1:10" ht="13.5" thickTop="1">
      <c r="A27" s="236"/>
      <c r="B27" s="44"/>
      <c r="C27" s="45"/>
      <c r="D27" s="44"/>
      <c r="E27" s="44"/>
      <c r="F27" s="44"/>
      <c r="G27" s="44"/>
      <c r="H27" s="45"/>
    </row>
    <row r="28" spans="1:10">
      <c r="G28" s="234"/>
    </row>
    <row r="29" spans="1:10">
      <c r="D29" s="234"/>
      <c r="E29" s="234"/>
      <c r="F29" s="234"/>
      <c r="G29" s="234"/>
      <c r="H29" s="234"/>
      <c r="I29" s="237"/>
    </row>
    <row r="30" spans="1:10">
      <c r="A30" s="234"/>
      <c r="B30" s="217" t="s">
        <v>143</v>
      </c>
      <c r="C30" s="234"/>
      <c r="D30" s="234"/>
      <c r="E30" s="234"/>
      <c r="F30" s="234"/>
      <c r="G30" s="234"/>
      <c r="H30" s="234"/>
      <c r="I30" s="237"/>
    </row>
    <row r="31" spans="1:10">
      <c r="A31" s="234"/>
      <c r="B31" s="234"/>
      <c r="C31" s="234"/>
      <c r="D31" s="234"/>
      <c r="E31" s="234"/>
      <c r="F31" s="234"/>
    </row>
    <row r="32" spans="1:10">
      <c r="A32" s="234"/>
      <c r="B32" s="421" t="s">
        <v>297</v>
      </c>
      <c r="C32" s="241"/>
      <c r="D32" s="241"/>
      <c r="E32" s="241"/>
      <c r="F32" s="241"/>
      <c r="G32" s="242"/>
      <c r="H32" s="233"/>
      <c r="I32" s="237"/>
    </row>
    <row r="33" spans="1:9">
      <c r="A33" s="234"/>
      <c r="B33" s="422" t="s">
        <v>298</v>
      </c>
      <c r="C33" s="234"/>
      <c r="D33" s="234"/>
      <c r="E33" s="234"/>
      <c r="F33" s="234"/>
      <c r="G33" s="238"/>
      <c r="H33" s="233"/>
      <c r="I33" s="237"/>
    </row>
    <row r="34" spans="1:9">
      <c r="A34" s="234"/>
      <c r="B34" s="233"/>
      <c r="C34" s="234"/>
      <c r="D34" s="234"/>
      <c r="E34" s="234"/>
      <c r="F34" s="234"/>
      <c r="G34" s="238"/>
      <c r="H34" s="233"/>
      <c r="I34" s="237"/>
    </row>
    <row r="35" spans="1:9">
      <c r="A35" s="234"/>
      <c r="B35" s="233"/>
      <c r="C35" s="234"/>
      <c r="D35" s="234"/>
      <c r="E35" s="234"/>
      <c r="F35" s="234"/>
      <c r="G35" s="238"/>
      <c r="H35" s="233"/>
      <c r="I35" s="237"/>
    </row>
    <row r="36" spans="1:9">
      <c r="A36" s="234"/>
      <c r="B36" s="233"/>
      <c r="C36" s="234"/>
      <c r="D36" s="234"/>
      <c r="E36" s="234"/>
      <c r="F36" s="234"/>
      <c r="G36" s="238"/>
      <c r="H36" s="233"/>
      <c r="I36" s="237"/>
    </row>
    <row r="37" spans="1:9">
      <c r="A37" s="234"/>
      <c r="B37" s="233"/>
      <c r="C37" s="234"/>
      <c r="D37" s="234"/>
      <c r="E37" s="234"/>
      <c r="F37" s="234"/>
      <c r="G37" s="238"/>
      <c r="H37" s="233"/>
      <c r="I37" s="237"/>
    </row>
    <row r="38" spans="1:9">
      <c r="A38" s="234"/>
      <c r="B38" s="233"/>
      <c r="C38" s="234"/>
      <c r="D38" s="234"/>
      <c r="E38" s="234"/>
      <c r="F38" s="234"/>
      <c r="G38" s="238"/>
      <c r="H38" s="233"/>
      <c r="I38" s="237"/>
    </row>
    <row r="39" spans="1:9">
      <c r="A39" s="234"/>
      <c r="B39" s="233"/>
      <c r="C39" s="234"/>
      <c r="D39" s="234"/>
      <c r="E39" s="234"/>
      <c r="F39" s="234"/>
      <c r="G39" s="238"/>
      <c r="H39" s="233"/>
      <c r="I39" s="237"/>
    </row>
    <row r="40" spans="1:9">
      <c r="A40" s="234"/>
      <c r="B40" s="233"/>
      <c r="C40" s="234"/>
      <c r="D40" s="234"/>
      <c r="E40" s="234"/>
      <c r="F40" s="234"/>
      <c r="G40" s="238"/>
      <c r="H40" s="233"/>
      <c r="I40" s="237"/>
    </row>
    <row r="41" spans="1:9">
      <c r="A41" s="234"/>
      <c r="B41" s="233"/>
      <c r="C41" s="234"/>
      <c r="D41" s="234"/>
      <c r="E41" s="234"/>
      <c r="F41" s="234"/>
      <c r="G41" s="238"/>
      <c r="H41" s="233"/>
      <c r="I41" s="237"/>
    </row>
    <row r="42" spans="1:9">
      <c r="A42" s="234"/>
      <c r="B42" s="233"/>
      <c r="C42" s="234"/>
      <c r="D42" s="234"/>
      <c r="E42" s="234"/>
      <c r="F42" s="234"/>
      <c r="G42" s="238"/>
      <c r="H42" s="233"/>
      <c r="I42" s="237"/>
    </row>
    <row r="43" spans="1:9">
      <c r="A43" s="243"/>
      <c r="B43" s="43"/>
      <c r="C43" s="44"/>
      <c r="D43" s="44"/>
      <c r="E43" s="44"/>
      <c r="F43" s="44"/>
      <c r="G43" s="45"/>
      <c r="H43" s="233"/>
      <c r="I43" s="237"/>
    </row>
    <row r="44" spans="1:9">
      <c r="A44" s="243"/>
      <c r="B44" s="234"/>
      <c r="C44" s="234"/>
      <c r="D44" s="234"/>
      <c r="E44" s="234"/>
      <c r="F44" s="234"/>
    </row>
    <row r="45" spans="1:9" ht="14.25">
      <c r="A45" s="38"/>
      <c r="B45" s="38"/>
      <c r="C45" s="38"/>
      <c r="D45" s="38"/>
      <c r="E45" s="38"/>
      <c r="F45" s="38"/>
      <c r="G45" s="38"/>
      <c r="H45" s="38"/>
      <c r="I45" s="106"/>
    </row>
    <row r="46" spans="1:9" ht="14.25">
      <c r="A46" s="38"/>
      <c r="B46" s="38"/>
      <c r="C46" s="38"/>
      <c r="D46" s="38"/>
      <c r="E46" s="38"/>
      <c r="F46" s="38"/>
      <c r="G46" s="38"/>
      <c r="H46" s="38"/>
      <c r="I46" s="106"/>
    </row>
    <row r="47" spans="1:9" ht="14.25">
      <c r="A47" s="38"/>
      <c r="B47" s="38"/>
      <c r="C47" s="38"/>
      <c r="D47" s="38"/>
      <c r="E47" s="38"/>
      <c r="F47" s="38"/>
      <c r="G47" s="38"/>
      <c r="H47" s="38"/>
      <c r="I47" s="106"/>
    </row>
    <row r="63" spans="2:2">
      <c r="B63" s="41"/>
    </row>
    <row r="74" spans="2:2">
      <c r="B74" s="42"/>
    </row>
    <row r="75" spans="2:2">
      <c r="B75" s="42"/>
    </row>
    <row r="76" spans="2:2">
      <c r="B76" s="42"/>
    </row>
    <row r="86" spans="7:7">
      <c r="G86" s="583"/>
    </row>
  </sheetData>
  <mergeCells count="4">
    <mergeCell ref="A2:H2"/>
    <mergeCell ref="K5:L5"/>
    <mergeCell ref="A5:H5"/>
    <mergeCell ref="A9:H9"/>
  </mergeCells>
  <phoneticPr fontId="9" type="noConversion"/>
  <printOptions horizontalCentered="1" gridLinesSet="0"/>
  <pageMargins left="0.39370078740157483" right="0.39370078740157483" top="0.11811023622047245" bottom="0.11811023622047245" header="0.51181102362204722" footer="0.11811023622047245"/>
  <pageSetup paperSize="9" scale="88" orientation="landscape" r:id="rId1"/>
  <headerFooter alignWithMargins="0">
    <oddHeader xml:space="preserve">&amp;R&amp;"Times,Bold"&amp;12
</oddHeader>
  </headerFooter>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8194" r:id="rId5" name="Button 2">
              <controlPr defaultSize="0" print="0" autoFill="0" autoPict="0" macro="[0]!Macro16">
                <anchor moveWithCells="1" sizeWithCells="1">
                  <from>
                    <xdr:col>5</xdr:col>
                    <xdr:colOff>733425</xdr:colOff>
                    <xdr:row>4</xdr:row>
                    <xdr:rowOff>76200</xdr:rowOff>
                  </from>
                  <to>
                    <xdr:col>6</xdr:col>
                    <xdr:colOff>619125</xdr:colOff>
                    <xdr:row>5</xdr:row>
                    <xdr:rowOff>104775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M62"/>
  <sheetViews>
    <sheetView showGridLines="0" view="pageBreakPreview" zoomScaleNormal="60" zoomScaleSheetLayoutView="100" workbookViewId="0">
      <selection activeCell="K15" sqref="K15"/>
    </sheetView>
  </sheetViews>
  <sheetFormatPr defaultColWidth="8.140625" defaultRowHeight="12.75"/>
  <cols>
    <col min="1" max="1" width="12.140625" style="37" customWidth="1"/>
    <col min="2" max="2" width="19.85546875" style="37" customWidth="1"/>
    <col min="3" max="3" width="16.85546875" style="37" customWidth="1"/>
    <col min="4" max="8" width="17.85546875" style="37" customWidth="1"/>
    <col min="9" max="9" width="3.140625" style="37" customWidth="1"/>
    <col min="10" max="16384" width="8.140625" style="37"/>
  </cols>
  <sheetData>
    <row r="1" spans="1:13" s="35" customFormat="1" ht="18.75">
      <c r="A1" s="752" t="s">
        <v>371</v>
      </c>
      <c r="B1" s="752"/>
      <c r="C1" s="752"/>
      <c r="D1" s="752"/>
      <c r="E1" s="752"/>
      <c r="F1" s="752"/>
      <c r="G1" s="752"/>
      <c r="H1" s="752"/>
      <c r="I1" s="754"/>
      <c r="J1" s="755"/>
      <c r="K1" s="756"/>
      <c r="L1" s="756"/>
      <c r="M1" s="756"/>
    </row>
    <row r="2" spans="1:13" s="36" customFormat="1" ht="17.25" customHeight="1">
      <c r="A2" s="695" t="s">
        <v>226</v>
      </c>
      <c r="B2" s="700"/>
      <c r="C2" s="700"/>
      <c r="D2" s="700"/>
      <c r="E2" s="700"/>
      <c r="F2" s="700"/>
      <c r="G2" s="700"/>
      <c r="H2" s="251"/>
      <c r="I2" s="108"/>
      <c r="J2" s="81"/>
      <c r="K2" s="81"/>
    </row>
    <row r="3" spans="1:13" s="78" customFormat="1" ht="12.75" customHeight="1">
      <c r="A3" s="75"/>
      <c r="B3" s="76"/>
      <c r="C3" s="76"/>
      <c r="D3" s="76"/>
      <c r="E3" s="76"/>
      <c r="F3" s="76"/>
      <c r="G3" s="76"/>
      <c r="H3" s="76"/>
      <c r="I3" s="76"/>
      <c r="J3" s="77"/>
      <c r="K3" s="77"/>
    </row>
    <row r="4" spans="1:13" s="35" customFormat="1"/>
    <row r="5" spans="1:13" s="35" customFormat="1" ht="15.75">
      <c r="A5" s="688"/>
      <c r="B5" s="705"/>
      <c r="C5" s="705"/>
      <c r="D5" s="705"/>
      <c r="E5" s="705"/>
      <c r="F5" s="705"/>
      <c r="G5" s="705"/>
      <c r="H5" s="705"/>
      <c r="I5" s="110"/>
      <c r="J5" s="697"/>
      <c r="K5" s="697"/>
    </row>
    <row r="6" spans="1:13" ht="15">
      <c r="A6" s="39"/>
      <c r="B6" s="38"/>
      <c r="C6" s="38"/>
      <c r="D6" s="38"/>
      <c r="E6" s="38"/>
      <c r="F6" s="38"/>
      <c r="G6" s="38"/>
      <c r="H6" s="38"/>
      <c r="I6" s="38"/>
    </row>
    <row r="7" spans="1:13" ht="15">
      <c r="A7" s="216" t="s">
        <v>173</v>
      </c>
      <c r="D7" s="109"/>
    </row>
    <row r="8" spans="1:13">
      <c r="A8" s="216"/>
    </row>
    <row r="9" spans="1:13" ht="30.75" customHeight="1">
      <c r="A9" s="701" t="s">
        <v>1</v>
      </c>
      <c r="B9" s="702"/>
      <c r="C9" s="702"/>
      <c r="D9" s="702"/>
      <c r="E9" s="702"/>
      <c r="F9" s="702"/>
      <c r="G9" s="702"/>
      <c r="H9" s="702"/>
      <c r="I9" s="702"/>
    </row>
    <row r="10" spans="1:13">
      <c r="A10" s="216"/>
    </row>
    <row r="11" spans="1:13">
      <c r="B11" s="217" t="s">
        <v>144</v>
      </c>
    </row>
    <row r="13" spans="1:13" ht="31.5" customHeight="1">
      <c r="B13" s="701" t="s">
        <v>2</v>
      </c>
      <c r="C13" s="702"/>
      <c r="D13" s="702"/>
      <c r="E13" s="702"/>
      <c r="F13" s="702"/>
      <c r="G13" s="702"/>
      <c r="H13" s="702"/>
      <c r="I13" s="702"/>
    </row>
    <row r="14" spans="1:13">
      <c r="B14" s="244" t="s">
        <v>9</v>
      </c>
    </row>
    <row r="15" spans="1:13" s="40" customFormat="1" ht="63.75">
      <c r="A15" s="111" t="s">
        <v>132</v>
      </c>
      <c r="B15" s="706" t="s">
        <v>133</v>
      </c>
      <c r="C15" s="707"/>
      <c r="D15" s="176" t="s">
        <v>94</v>
      </c>
      <c r="E15" s="116" t="s">
        <v>16</v>
      </c>
      <c r="F15" s="177" t="s">
        <v>17</v>
      </c>
      <c r="G15" s="177" t="s">
        <v>25</v>
      </c>
      <c r="H15" s="180" t="s">
        <v>58</v>
      </c>
      <c r="I15" s="245"/>
    </row>
    <row r="16" spans="1:13">
      <c r="A16" s="240"/>
      <c r="B16" s="240"/>
      <c r="C16" s="242"/>
      <c r="D16" s="121" t="s">
        <v>119</v>
      </c>
      <c r="E16" s="121" t="s">
        <v>119</v>
      </c>
      <c r="F16" s="121" t="s">
        <v>119</v>
      </c>
      <c r="G16" s="121" t="s">
        <v>119</v>
      </c>
      <c r="H16" s="246" t="s">
        <v>119</v>
      </c>
      <c r="I16" s="233"/>
    </row>
    <row r="17" spans="1:9" ht="6" customHeight="1">
      <c r="A17" s="233"/>
      <c r="B17" s="233"/>
      <c r="C17" s="238"/>
      <c r="D17" s="238"/>
      <c r="E17" s="99"/>
      <c r="F17" s="99"/>
      <c r="G17" s="99"/>
      <c r="H17" s="99"/>
      <c r="I17" s="233"/>
    </row>
    <row r="18" spans="1:9" s="40" customFormat="1" ht="30.75" customHeight="1">
      <c r="A18" s="245"/>
      <c r="B18" s="703" t="s">
        <v>3</v>
      </c>
      <c r="C18" s="704"/>
      <c r="D18" s="247"/>
      <c r="E18" s="98"/>
      <c r="F18" s="98"/>
      <c r="G18" s="98"/>
      <c r="H18" s="98"/>
      <c r="I18" s="245"/>
    </row>
    <row r="19" spans="1:9" s="40" customFormat="1" ht="15" customHeight="1">
      <c r="A19" s="245"/>
      <c r="B19" s="248"/>
      <c r="C19" s="247"/>
      <c r="D19" s="247"/>
      <c r="E19" s="98"/>
      <c r="F19" s="98"/>
      <c r="G19" s="98"/>
      <c r="H19" s="98"/>
      <c r="I19" s="245"/>
    </row>
    <row r="20" spans="1:9">
      <c r="A20" s="233"/>
      <c r="B20" s="249"/>
      <c r="C20" s="238"/>
      <c r="D20" s="238"/>
      <c r="E20" s="99"/>
      <c r="F20" s="99"/>
      <c r="G20" s="99"/>
      <c r="H20" s="99"/>
      <c r="I20" s="233"/>
    </row>
    <row r="21" spans="1:9">
      <c r="A21" s="233"/>
      <c r="B21" s="249"/>
      <c r="C21" s="238"/>
      <c r="D21" s="238"/>
      <c r="E21" s="99"/>
      <c r="F21" s="99"/>
      <c r="G21" s="99"/>
      <c r="H21" s="99"/>
      <c r="I21" s="233"/>
    </row>
    <row r="22" spans="1:9">
      <c r="A22" s="233"/>
      <c r="B22" s="249"/>
      <c r="C22" s="238"/>
      <c r="D22" s="238"/>
      <c r="E22" s="99"/>
      <c r="F22" s="99"/>
      <c r="G22" s="99"/>
      <c r="H22" s="99"/>
      <c r="I22" s="233"/>
    </row>
    <row r="23" spans="1:9" ht="13.5" thickBot="1">
      <c r="A23" s="233"/>
      <c r="B23" s="233"/>
      <c r="C23" s="238"/>
      <c r="D23" s="250"/>
      <c r="E23" s="239"/>
      <c r="F23" s="239"/>
      <c r="G23" s="239"/>
      <c r="H23" s="239"/>
      <c r="I23" s="233"/>
    </row>
    <row r="24" spans="1:9" ht="13.5" thickTop="1">
      <c r="A24" s="43"/>
      <c r="B24" s="43"/>
      <c r="C24" s="45"/>
      <c r="D24" s="44"/>
      <c r="E24" s="44"/>
      <c r="F24" s="44"/>
      <c r="G24" s="44"/>
      <c r="H24" s="45"/>
    </row>
    <row r="25" spans="1:9">
      <c r="A25" s="234"/>
      <c r="B25" s="234"/>
      <c r="C25" s="234"/>
      <c r="D25" s="234"/>
      <c r="E25" s="234"/>
      <c r="F25" s="234"/>
      <c r="G25" s="234"/>
      <c r="H25" s="234"/>
    </row>
    <row r="26" spans="1:9">
      <c r="A26" s="234"/>
      <c r="B26" s="217" t="s">
        <v>143</v>
      </c>
      <c r="C26" s="234"/>
      <c r="D26" s="234"/>
      <c r="E26" s="234"/>
      <c r="F26" s="234"/>
      <c r="G26" s="234"/>
      <c r="H26" s="234"/>
      <c r="I26" s="234"/>
    </row>
    <row r="27" spans="1:9">
      <c r="A27" s="234"/>
      <c r="B27" s="234"/>
      <c r="C27" s="234"/>
      <c r="D27" s="234"/>
      <c r="E27" s="234"/>
      <c r="F27" s="234"/>
    </row>
    <row r="28" spans="1:9">
      <c r="A28" s="234"/>
      <c r="B28" s="240"/>
      <c r="C28" s="241"/>
      <c r="D28" s="241"/>
      <c r="E28" s="241"/>
      <c r="F28" s="241"/>
      <c r="G28" s="242"/>
      <c r="H28" s="234"/>
      <c r="I28" s="234"/>
    </row>
    <row r="29" spans="1:9">
      <c r="A29" s="234"/>
      <c r="B29" s="233"/>
      <c r="C29" s="234"/>
      <c r="D29" s="234"/>
      <c r="E29" s="234"/>
      <c r="F29" s="234"/>
      <c r="G29" s="238"/>
      <c r="H29" s="234"/>
      <c r="I29" s="234"/>
    </row>
    <row r="30" spans="1:9">
      <c r="A30" s="234"/>
      <c r="B30" s="233"/>
      <c r="C30" s="234"/>
      <c r="D30" s="234"/>
      <c r="E30" s="234"/>
      <c r="F30" s="234"/>
      <c r="G30" s="238"/>
      <c r="H30" s="234"/>
      <c r="I30" s="234"/>
    </row>
    <row r="31" spans="1:9">
      <c r="A31" s="234"/>
      <c r="B31" s="233"/>
      <c r="C31" s="234"/>
      <c r="D31" s="234"/>
      <c r="E31" s="234"/>
      <c r="F31" s="234"/>
      <c r="G31" s="238"/>
      <c r="H31" s="234"/>
      <c r="I31" s="234"/>
    </row>
    <row r="32" spans="1:9">
      <c r="A32" s="234"/>
      <c r="B32" s="233"/>
      <c r="C32" s="234"/>
      <c r="D32" s="234"/>
      <c r="E32" s="234"/>
      <c r="F32" s="234"/>
      <c r="G32" s="238"/>
      <c r="H32" s="234"/>
      <c r="I32" s="234"/>
    </row>
    <row r="33" spans="1:9">
      <c r="A33" s="234"/>
      <c r="B33" s="233"/>
      <c r="C33" s="234"/>
      <c r="D33" s="234"/>
      <c r="E33" s="234"/>
      <c r="F33" s="234"/>
      <c r="G33" s="238"/>
      <c r="H33" s="234"/>
      <c r="I33" s="234"/>
    </row>
    <row r="34" spans="1:9">
      <c r="A34" s="234"/>
      <c r="B34" s="43"/>
      <c r="C34" s="44"/>
      <c r="D34" s="44"/>
      <c r="E34" s="44"/>
      <c r="F34" s="44"/>
      <c r="G34" s="45"/>
      <c r="H34" s="234"/>
      <c r="I34" s="234"/>
    </row>
    <row r="35" spans="1:9">
      <c r="A35" s="234"/>
      <c r="C35" s="234"/>
      <c r="D35" s="234"/>
      <c r="E35" s="234"/>
      <c r="F35" s="234"/>
    </row>
    <row r="36" spans="1:9">
      <c r="A36" s="243"/>
      <c r="B36" s="217" t="s">
        <v>145</v>
      </c>
      <c r="C36" s="234"/>
      <c r="D36" s="234"/>
      <c r="E36" s="234"/>
      <c r="F36" s="234"/>
      <c r="G36" s="234"/>
      <c r="H36" s="234"/>
      <c r="I36" s="234"/>
    </row>
    <row r="37" spans="1:9">
      <c r="A37" s="243"/>
      <c r="B37" s="234"/>
      <c r="C37" s="234"/>
      <c r="D37" s="234"/>
      <c r="E37" s="234"/>
      <c r="F37" s="234"/>
    </row>
    <row r="38" spans="1:9">
      <c r="A38" s="243"/>
      <c r="B38" s="240"/>
      <c r="C38" s="241"/>
      <c r="D38" s="241"/>
      <c r="E38" s="241"/>
      <c r="F38" s="241"/>
      <c r="G38" s="242"/>
      <c r="H38" s="234"/>
      <c r="I38" s="234"/>
    </row>
    <row r="39" spans="1:9">
      <c r="B39" s="233"/>
      <c r="C39" s="234"/>
      <c r="D39" s="234"/>
      <c r="E39" s="234"/>
      <c r="F39" s="234"/>
      <c r="G39" s="238"/>
      <c r="H39" s="234"/>
      <c r="I39" s="234"/>
    </row>
    <row r="40" spans="1:9">
      <c r="B40" s="233"/>
      <c r="C40" s="234"/>
      <c r="D40" s="234"/>
      <c r="E40" s="234"/>
      <c r="F40" s="234"/>
      <c r="G40" s="238"/>
      <c r="H40" s="234"/>
      <c r="I40" s="234"/>
    </row>
    <row r="41" spans="1:9">
      <c r="B41" s="233"/>
      <c r="C41" s="234"/>
      <c r="D41" s="234"/>
      <c r="E41" s="234"/>
      <c r="F41" s="234"/>
      <c r="G41" s="238"/>
      <c r="H41" s="234"/>
      <c r="I41" s="234"/>
    </row>
    <row r="42" spans="1:9">
      <c r="B42" s="233"/>
      <c r="C42" s="234"/>
      <c r="D42" s="234"/>
      <c r="E42" s="234"/>
      <c r="F42" s="234"/>
      <c r="G42" s="238"/>
      <c r="H42" s="234"/>
      <c r="I42" s="234"/>
    </row>
    <row r="43" spans="1:9">
      <c r="B43" s="233"/>
      <c r="C43" s="234"/>
      <c r="D43" s="234"/>
      <c r="E43" s="234"/>
      <c r="F43" s="234"/>
      <c r="G43" s="238"/>
      <c r="H43" s="234"/>
      <c r="I43" s="234"/>
    </row>
    <row r="44" spans="1:9">
      <c r="B44" s="43"/>
      <c r="C44" s="44"/>
      <c r="D44" s="44"/>
      <c r="E44" s="44"/>
      <c r="F44" s="44"/>
      <c r="G44" s="45"/>
      <c r="H44" s="234"/>
      <c r="I44" s="234"/>
    </row>
    <row r="46" spans="1:9" ht="30" customHeight="1">
      <c r="B46" s="701" t="s">
        <v>10</v>
      </c>
      <c r="C46" s="702"/>
      <c r="D46" s="702"/>
      <c r="E46" s="702"/>
      <c r="F46" s="702"/>
      <c r="G46" s="702"/>
      <c r="H46" s="702"/>
      <c r="I46" s="702"/>
    </row>
    <row r="48" spans="1:9">
      <c r="B48" s="240"/>
      <c r="C48" s="241"/>
      <c r="D48" s="241"/>
      <c r="E48" s="241"/>
      <c r="F48" s="241"/>
      <c r="G48" s="242"/>
      <c r="H48" s="234"/>
      <c r="I48" s="234"/>
    </row>
    <row r="49" spans="2:9">
      <c r="B49" s="233"/>
      <c r="C49" s="234"/>
      <c r="D49" s="234"/>
      <c r="E49" s="234"/>
      <c r="F49" s="234"/>
      <c r="G49" s="238"/>
      <c r="H49" s="234"/>
      <c r="I49" s="234"/>
    </row>
    <row r="50" spans="2:9">
      <c r="B50" s="233"/>
      <c r="C50" s="234"/>
      <c r="D50" s="234"/>
      <c r="E50" s="234"/>
      <c r="F50" s="234"/>
      <c r="G50" s="238"/>
      <c r="H50" s="234"/>
      <c r="I50" s="234"/>
    </row>
    <row r="51" spans="2:9">
      <c r="B51" s="233"/>
      <c r="C51" s="234"/>
      <c r="D51" s="234"/>
      <c r="E51" s="234"/>
      <c r="F51" s="234"/>
      <c r="G51" s="238"/>
      <c r="H51" s="234"/>
      <c r="I51" s="234"/>
    </row>
    <row r="52" spans="2:9">
      <c r="B52" s="233"/>
      <c r="C52" s="234"/>
      <c r="D52" s="234"/>
      <c r="E52" s="234"/>
      <c r="F52" s="234"/>
      <c r="G52" s="238"/>
      <c r="H52" s="234"/>
      <c r="I52" s="234"/>
    </row>
    <row r="53" spans="2:9">
      <c r="B53" s="233"/>
      <c r="C53" s="234"/>
      <c r="D53" s="234"/>
      <c r="E53" s="234"/>
      <c r="F53" s="234"/>
      <c r="G53" s="238"/>
      <c r="H53" s="234"/>
      <c r="I53" s="234"/>
    </row>
    <row r="54" spans="2:9">
      <c r="B54" s="43"/>
      <c r="C54" s="44"/>
      <c r="D54" s="44"/>
      <c r="E54" s="44"/>
      <c r="F54" s="44"/>
      <c r="G54" s="45"/>
      <c r="H54" s="234"/>
      <c r="I54" s="234"/>
    </row>
    <row r="56" spans="2:9">
      <c r="B56" s="41" t="s">
        <v>221</v>
      </c>
    </row>
    <row r="58" spans="2:9">
      <c r="B58" s="240"/>
      <c r="C58" s="241"/>
      <c r="D58" s="241"/>
      <c r="E58" s="241"/>
      <c r="F58" s="241"/>
      <c r="G58" s="242"/>
      <c r="H58" s="234"/>
    </row>
    <row r="59" spans="2:9">
      <c r="B59" s="43"/>
      <c r="C59" s="44"/>
      <c r="D59" s="44"/>
      <c r="E59" s="44"/>
      <c r="F59" s="44"/>
      <c r="G59" s="45"/>
      <c r="H59" s="234"/>
    </row>
    <row r="60" spans="2:9">
      <c r="B60" s="42"/>
    </row>
    <row r="61" spans="2:9">
      <c r="B61" s="42"/>
    </row>
    <row r="62" spans="2:9">
      <c r="B62" s="42"/>
    </row>
  </sheetData>
  <mergeCells count="8">
    <mergeCell ref="A2:G2"/>
    <mergeCell ref="B46:I46"/>
    <mergeCell ref="B18:C18"/>
    <mergeCell ref="J5:K5"/>
    <mergeCell ref="A9:I9"/>
    <mergeCell ref="B13:I13"/>
    <mergeCell ref="A5:H5"/>
    <mergeCell ref="B15:C15"/>
  </mergeCells>
  <phoneticPr fontId="9" type="noConversion"/>
  <printOptions horizontalCentered="1" gridLinesSet="0"/>
  <pageMargins left="0.15748031496062992" right="0.15748031496062992" top="0.11811023622047245" bottom="0.11811023622047245" header="0.11811023622047245" footer="0.11811023622047245"/>
  <pageSetup paperSize="9" scale="65" orientation="landscape" horizontalDpi="4294967292" verticalDpi="4294967292" r:id="rId1"/>
  <headerFooter alignWithMargins="0">
    <oddFooter>&amp;LAppendix A - DISAGG Aloc 2&amp;RAER Information Guideline (Version 2)</oddFooter>
  </headerFooter>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9218" r:id="rId5" name="Button 2">
              <controlPr defaultSize="0" print="0" autoFill="0" autoPict="0" macro="[0]!Macro16">
                <anchor moveWithCells="1" sizeWithCells="1">
                  <from>
                    <xdr:col>4</xdr:col>
                    <xdr:colOff>561975</xdr:colOff>
                    <xdr:row>3</xdr:row>
                    <xdr:rowOff>28575</xdr:rowOff>
                  </from>
                  <to>
                    <xdr:col>5</xdr:col>
                    <xdr:colOff>161925</xdr:colOff>
                    <xdr:row>4</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U86"/>
  <sheetViews>
    <sheetView showGridLines="0" showZeros="0" view="pageBreakPreview" zoomScaleNormal="100" workbookViewId="0">
      <selection sqref="A1:F1"/>
    </sheetView>
  </sheetViews>
  <sheetFormatPr defaultColWidth="8.140625" defaultRowHeight="12.75"/>
  <cols>
    <col min="1" max="1" width="15.5703125" style="46" customWidth="1"/>
    <col min="2" max="2" width="3" style="34" customWidth="1"/>
    <col min="3" max="3" width="50.5703125" style="34" customWidth="1"/>
    <col min="4" max="4" width="17.140625" style="34" customWidth="1"/>
    <col min="5" max="5" width="17.85546875" style="34" customWidth="1"/>
    <col min="6" max="6" width="19" style="34" customWidth="1"/>
    <col min="7" max="16384" width="8.140625" style="34"/>
  </cols>
  <sheetData>
    <row r="1" spans="1:21" s="35" customFormat="1" ht="18.75">
      <c r="A1" s="751" t="s">
        <v>371</v>
      </c>
      <c r="B1" s="751"/>
      <c r="C1" s="751"/>
      <c r="D1" s="751"/>
      <c r="E1" s="751"/>
      <c r="F1" s="751"/>
    </row>
    <row r="2" spans="1:21" s="36" customFormat="1" ht="42.75" customHeight="1">
      <c r="A2" s="689" t="s">
        <v>227</v>
      </c>
      <c r="B2" s="708"/>
      <c r="C2" s="708"/>
      <c r="D2" s="708"/>
      <c r="E2" s="708"/>
      <c r="F2" s="215"/>
      <c r="G2" s="81"/>
    </row>
    <row r="3" spans="1:21" s="78" customFormat="1" ht="18">
      <c r="A3" s="75"/>
      <c r="B3" s="76"/>
      <c r="C3" s="76"/>
      <c r="D3" s="76"/>
      <c r="E3" s="76"/>
      <c r="F3" s="76"/>
      <c r="G3" s="77"/>
    </row>
    <row r="4" spans="1:21" s="35" customFormat="1"/>
    <row r="5" spans="1:21" s="35" customFormat="1" ht="15.75">
      <c r="A5" s="688"/>
      <c r="B5" s="688"/>
      <c r="C5" s="688"/>
      <c r="D5" s="688"/>
      <c r="E5" s="688"/>
      <c r="F5" s="688"/>
      <c r="G5" s="74"/>
    </row>
    <row r="6" spans="1:21" ht="15">
      <c r="A6" s="17"/>
      <c r="B6" s="17"/>
      <c r="C6" s="17"/>
      <c r="D6" s="17"/>
      <c r="E6" s="17"/>
      <c r="F6" s="17"/>
    </row>
    <row r="7" spans="1:21" ht="15">
      <c r="A7" s="19" t="s">
        <v>301</v>
      </c>
      <c r="B7" s="52"/>
      <c r="C7" s="429" t="str">
        <f>'RFS Inc'!C7</f>
        <v>30 June 2019</v>
      </c>
      <c r="D7" s="109"/>
      <c r="E7" s="35"/>
      <c r="F7" s="51"/>
    </row>
    <row r="8" spans="1:21">
      <c r="A8" s="19"/>
      <c r="B8" s="52"/>
      <c r="C8" s="21"/>
      <c r="D8" s="2"/>
      <c r="E8" s="35"/>
      <c r="F8" s="51"/>
    </row>
    <row r="9" spans="1:21">
      <c r="A9" s="261" t="s">
        <v>146</v>
      </c>
      <c r="B9" s="262" t="s">
        <v>147</v>
      </c>
      <c r="C9" s="263"/>
      <c r="D9" s="264" t="s">
        <v>148</v>
      </c>
      <c r="E9" s="265"/>
      <c r="F9" s="266" t="s">
        <v>149</v>
      </c>
      <c r="G9" s="2"/>
      <c r="H9" s="2"/>
      <c r="I9" s="2"/>
      <c r="J9" s="2"/>
      <c r="K9" s="2"/>
      <c r="L9" s="2"/>
      <c r="M9" s="2"/>
      <c r="N9" s="2"/>
      <c r="O9" s="2"/>
      <c r="P9" s="2"/>
      <c r="Q9" s="2"/>
      <c r="R9" s="2"/>
      <c r="S9" s="2"/>
      <c r="T9" s="2"/>
      <c r="U9" s="2"/>
    </row>
    <row r="10" spans="1:21">
      <c r="A10" s="267" t="s">
        <v>150</v>
      </c>
      <c r="B10" s="268"/>
      <c r="C10" s="269" t="s">
        <v>151</v>
      </c>
      <c r="D10" s="270" t="s">
        <v>152</v>
      </c>
      <c r="E10" s="271" t="s">
        <v>153</v>
      </c>
      <c r="F10" s="271" t="s">
        <v>154</v>
      </c>
      <c r="G10" s="2"/>
      <c r="H10" s="2"/>
      <c r="I10" s="2"/>
      <c r="J10" s="2"/>
      <c r="K10" s="2"/>
      <c r="L10" s="2"/>
      <c r="M10" s="2"/>
      <c r="N10" s="2"/>
      <c r="O10" s="2"/>
      <c r="P10" s="2"/>
      <c r="Q10" s="2"/>
      <c r="R10" s="2"/>
      <c r="S10" s="2"/>
      <c r="T10" s="2"/>
      <c r="U10" s="2"/>
    </row>
    <row r="11" spans="1:21">
      <c r="A11" s="272"/>
      <c r="B11" s="273"/>
      <c r="C11" s="274"/>
      <c r="D11" s="275" t="s">
        <v>119</v>
      </c>
      <c r="E11" s="276" t="s">
        <v>119</v>
      </c>
      <c r="F11" s="277" t="s">
        <v>155</v>
      </c>
      <c r="G11" s="2"/>
      <c r="H11" s="2"/>
      <c r="I11" s="2"/>
      <c r="J11" s="2"/>
      <c r="K11" s="2"/>
      <c r="L11" s="2"/>
      <c r="M11" s="2"/>
      <c r="N11" s="2"/>
      <c r="O11" s="2"/>
      <c r="P11" s="2"/>
      <c r="Q11" s="2"/>
      <c r="R11" s="2"/>
      <c r="S11" s="2"/>
      <c r="T11" s="2"/>
      <c r="U11" s="2"/>
    </row>
    <row r="12" spans="1:21">
      <c r="A12" s="252"/>
      <c r="B12" s="253"/>
      <c r="C12" s="578"/>
      <c r="D12" s="146"/>
      <c r="E12" s="83"/>
      <c r="F12" s="82"/>
      <c r="G12" s="2"/>
      <c r="H12" s="2"/>
      <c r="I12" s="2"/>
      <c r="J12" s="2"/>
      <c r="K12" s="2"/>
      <c r="L12" s="2"/>
      <c r="M12" s="2"/>
      <c r="N12" s="2"/>
      <c r="O12" s="2"/>
      <c r="P12" s="2"/>
      <c r="Q12" s="2"/>
      <c r="R12" s="2"/>
      <c r="S12" s="2"/>
      <c r="T12" s="2"/>
      <c r="U12" s="2"/>
    </row>
    <row r="13" spans="1:21">
      <c r="A13" s="252"/>
      <c r="B13" s="253"/>
      <c r="C13" s="146"/>
      <c r="D13" s="21"/>
      <c r="E13" s="253"/>
      <c r="F13" s="82"/>
      <c r="G13" s="2"/>
      <c r="H13" s="2"/>
      <c r="I13" s="2"/>
      <c r="J13" s="2"/>
      <c r="K13" s="2"/>
      <c r="L13" s="2"/>
      <c r="M13" s="2"/>
      <c r="N13" s="2"/>
      <c r="O13" s="2"/>
      <c r="P13" s="2"/>
      <c r="Q13" s="2"/>
      <c r="R13" s="2"/>
      <c r="S13" s="2"/>
      <c r="T13" s="2"/>
      <c r="U13" s="2"/>
    </row>
    <row r="14" spans="1:21">
      <c r="A14" s="526"/>
      <c r="B14" s="21"/>
      <c r="C14" s="146"/>
      <c r="D14" s="21"/>
      <c r="E14" s="253"/>
      <c r="F14" s="82"/>
      <c r="G14" s="2"/>
      <c r="H14" s="2"/>
      <c r="I14" s="2"/>
      <c r="J14" s="2"/>
      <c r="K14" s="2"/>
      <c r="L14" s="2"/>
      <c r="M14" s="2"/>
      <c r="N14" s="2"/>
      <c r="O14" s="2"/>
      <c r="P14" s="2"/>
      <c r="Q14" s="2"/>
      <c r="R14" s="2"/>
      <c r="S14" s="2"/>
      <c r="T14" s="2"/>
      <c r="U14" s="2"/>
    </row>
    <row r="15" spans="1:21">
      <c r="A15" s="526" t="s">
        <v>368</v>
      </c>
      <c r="B15" s="430" t="s">
        <v>285</v>
      </c>
      <c r="C15" s="146"/>
      <c r="D15" s="21">
        <v>1293</v>
      </c>
      <c r="E15" s="253"/>
      <c r="F15" s="82"/>
      <c r="G15" s="2"/>
      <c r="H15" s="2"/>
      <c r="I15" s="2"/>
      <c r="J15" s="2"/>
      <c r="K15" s="2"/>
      <c r="L15" s="2"/>
      <c r="M15" s="2"/>
      <c r="N15" s="2"/>
      <c r="O15" s="2"/>
      <c r="P15" s="2"/>
      <c r="Q15" s="2"/>
      <c r="R15" s="2"/>
      <c r="S15" s="2"/>
      <c r="T15" s="2"/>
      <c r="U15" s="2"/>
    </row>
    <row r="16" spans="1:21">
      <c r="A16" s="526"/>
      <c r="B16" s="527" t="s">
        <v>307</v>
      </c>
      <c r="C16" s="146"/>
      <c r="D16" s="21">
        <v>3.6909100000000001</v>
      </c>
      <c r="E16" s="253"/>
      <c r="F16" s="82"/>
      <c r="G16" s="2"/>
      <c r="H16" s="2"/>
      <c r="I16" s="2"/>
      <c r="J16" s="2"/>
      <c r="K16" s="2"/>
      <c r="L16" s="2"/>
      <c r="M16" s="2"/>
      <c r="N16" s="2"/>
      <c r="O16" s="2"/>
      <c r="P16" s="2"/>
      <c r="Q16" s="2"/>
      <c r="R16" s="2"/>
      <c r="S16" s="2"/>
      <c r="T16" s="2"/>
      <c r="U16" s="2"/>
    </row>
    <row r="17" spans="1:21">
      <c r="A17" s="252"/>
      <c r="B17" s="254"/>
      <c r="C17" s="527" t="s">
        <v>370</v>
      </c>
      <c r="D17" s="21"/>
      <c r="E17" s="253">
        <v>460</v>
      </c>
      <c r="F17" s="82"/>
      <c r="G17" s="2"/>
      <c r="H17" s="2"/>
      <c r="I17" s="2"/>
      <c r="J17" s="2"/>
      <c r="K17" s="2"/>
      <c r="L17" s="2"/>
      <c r="M17" s="2"/>
      <c r="N17" s="2"/>
      <c r="O17" s="2"/>
      <c r="P17" s="2"/>
      <c r="Q17" s="2"/>
      <c r="R17" s="2"/>
      <c r="S17" s="2"/>
      <c r="T17" s="2"/>
      <c r="U17" s="2"/>
    </row>
    <row r="18" spans="1:21">
      <c r="A18" s="252"/>
      <c r="B18" s="254"/>
      <c r="C18" s="146" t="s">
        <v>308</v>
      </c>
      <c r="D18" s="21"/>
      <c r="E18" s="253">
        <v>837</v>
      </c>
      <c r="F18" s="82"/>
      <c r="G18" s="2"/>
      <c r="H18" s="2"/>
      <c r="I18" s="2"/>
      <c r="J18" s="2"/>
      <c r="K18" s="2"/>
      <c r="L18" s="2"/>
      <c r="M18" s="2"/>
      <c r="N18" s="2"/>
      <c r="O18" s="2"/>
      <c r="P18" s="2"/>
      <c r="Q18" s="2"/>
      <c r="R18" s="2"/>
      <c r="S18" s="2"/>
      <c r="T18" s="2"/>
      <c r="U18" s="2"/>
    </row>
    <row r="19" spans="1:21">
      <c r="A19" s="252"/>
      <c r="B19" s="254"/>
      <c r="C19" s="21"/>
      <c r="D19" s="253"/>
      <c r="E19" s="253"/>
      <c r="F19" s="82"/>
      <c r="G19" s="2"/>
      <c r="H19" s="2"/>
      <c r="I19" s="2"/>
      <c r="J19" s="2"/>
      <c r="K19" s="2"/>
      <c r="L19" s="2"/>
      <c r="M19" s="2"/>
      <c r="N19" s="2"/>
      <c r="O19" s="2"/>
      <c r="P19" s="2"/>
      <c r="Q19" s="2"/>
      <c r="R19" s="2"/>
      <c r="S19" s="2"/>
      <c r="T19" s="2"/>
      <c r="U19" s="2"/>
    </row>
    <row r="20" spans="1:21" ht="90.6" customHeight="1">
      <c r="A20" s="252"/>
      <c r="B20" s="254"/>
      <c r="C20" s="428" t="s">
        <v>310</v>
      </c>
      <c r="D20" s="253"/>
      <c r="E20" s="253"/>
      <c r="F20" s="82"/>
      <c r="G20" s="2"/>
      <c r="H20" s="2"/>
      <c r="I20" s="2"/>
      <c r="J20" s="2"/>
      <c r="K20" s="2"/>
      <c r="L20" s="2"/>
      <c r="M20" s="2"/>
      <c r="N20" s="2"/>
      <c r="O20" s="2"/>
      <c r="P20" s="2"/>
      <c r="Q20" s="2"/>
      <c r="R20" s="2"/>
      <c r="S20" s="2"/>
      <c r="T20" s="2"/>
      <c r="U20" s="2"/>
    </row>
    <row r="21" spans="1:21" ht="49.35" customHeight="1">
      <c r="A21" s="252"/>
      <c r="B21" s="254"/>
      <c r="C21" s="428" t="s">
        <v>309</v>
      </c>
      <c r="D21" s="253"/>
      <c r="E21" s="253"/>
      <c r="F21" s="82"/>
      <c r="G21" s="2"/>
      <c r="H21" s="2"/>
      <c r="I21" s="2"/>
      <c r="J21" s="2"/>
      <c r="K21" s="2"/>
      <c r="L21" s="2"/>
      <c r="M21" s="2"/>
      <c r="N21" s="2"/>
      <c r="O21" s="2"/>
      <c r="P21" s="2"/>
      <c r="Q21" s="2"/>
      <c r="R21" s="2"/>
      <c r="S21" s="2"/>
      <c r="T21" s="2"/>
      <c r="U21" s="2"/>
    </row>
    <row r="22" spans="1:21">
      <c r="A22" s="252"/>
      <c r="B22" s="255"/>
      <c r="C22" s="256"/>
      <c r="D22" s="253"/>
      <c r="E22" s="253"/>
      <c r="F22" s="82"/>
      <c r="G22" s="2"/>
      <c r="H22" s="2"/>
      <c r="I22" s="2"/>
      <c r="J22" s="2"/>
      <c r="K22" s="2"/>
      <c r="L22" s="2"/>
      <c r="M22" s="2"/>
      <c r="N22" s="2"/>
      <c r="O22" s="2"/>
      <c r="P22" s="2"/>
      <c r="Q22" s="2"/>
      <c r="R22" s="2"/>
      <c r="S22" s="2"/>
      <c r="T22" s="2"/>
      <c r="U22" s="2"/>
    </row>
    <row r="23" spans="1:21">
      <c r="A23" s="252"/>
      <c r="B23" s="253"/>
      <c r="C23" s="21"/>
      <c r="D23" s="253"/>
      <c r="E23" s="253"/>
      <c r="F23" s="82"/>
      <c r="G23" s="2"/>
      <c r="H23" s="2"/>
      <c r="I23" s="2"/>
      <c r="J23" s="2"/>
      <c r="K23" s="2"/>
      <c r="L23" s="2"/>
      <c r="M23" s="2"/>
      <c r="N23" s="2"/>
      <c r="O23" s="2"/>
      <c r="P23" s="2"/>
      <c r="Q23" s="2"/>
      <c r="R23" s="2"/>
      <c r="S23" s="2"/>
      <c r="T23" s="2"/>
      <c r="U23" s="2"/>
    </row>
    <row r="24" spans="1:21">
      <c r="A24" s="252"/>
      <c r="B24" s="253"/>
      <c r="C24" s="21"/>
      <c r="D24" s="253"/>
      <c r="E24" s="253"/>
      <c r="F24" s="82"/>
      <c r="G24" s="2"/>
      <c r="H24" s="2"/>
      <c r="I24" s="2"/>
      <c r="J24" s="2"/>
      <c r="K24" s="2"/>
      <c r="L24" s="2"/>
      <c r="M24" s="2"/>
      <c r="N24" s="2"/>
      <c r="O24" s="2"/>
      <c r="P24" s="2"/>
      <c r="Q24" s="2"/>
      <c r="R24" s="2"/>
      <c r="S24" s="2"/>
      <c r="T24" s="2"/>
      <c r="U24" s="2"/>
    </row>
    <row r="25" spans="1:21">
      <c r="A25" s="252"/>
      <c r="B25" s="253"/>
      <c r="C25" s="21"/>
      <c r="D25" s="253"/>
      <c r="E25" s="253"/>
      <c r="F25" s="82"/>
      <c r="G25" s="2"/>
      <c r="H25" s="2"/>
      <c r="I25" s="2"/>
      <c r="J25" s="2"/>
      <c r="K25" s="2"/>
      <c r="L25" s="2"/>
      <c r="M25" s="2"/>
      <c r="N25" s="2"/>
      <c r="O25" s="2"/>
      <c r="P25" s="2"/>
      <c r="Q25" s="2"/>
      <c r="R25" s="2"/>
      <c r="S25" s="2"/>
      <c r="T25" s="2"/>
      <c r="U25" s="2"/>
    </row>
    <row r="26" spans="1:21">
      <c r="A26" s="252"/>
      <c r="B26" s="253"/>
      <c r="C26" s="21"/>
      <c r="D26" s="253"/>
      <c r="E26" s="253"/>
      <c r="F26" s="82"/>
      <c r="G26" s="2"/>
      <c r="H26" s="2"/>
      <c r="I26" s="2"/>
      <c r="J26" s="2"/>
      <c r="K26" s="2"/>
      <c r="L26" s="2"/>
      <c r="M26" s="2"/>
      <c r="N26" s="2"/>
      <c r="O26" s="2"/>
      <c r="P26" s="2"/>
      <c r="Q26" s="2"/>
      <c r="R26" s="2"/>
      <c r="S26" s="2"/>
      <c r="T26" s="2"/>
      <c r="U26" s="2"/>
    </row>
    <row r="27" spans="1:21">
      <c r="A27" s="252"/>
      <c r="B27" s="254"/>
      <c r="C27" s="21"/>
      <c r="D27" s="253"/>
      <c r="E27" s="253"/>
      <c r="F27" s="82"/>
      <c r="G27" s="2"/>
      <c r="H27" s="2"/>
      <c r="I27" s="2"/>
      <c r="J27" s="2"/>
      <c r="K27" s="2"/>
      <c r="L27" s="2"/>
      <c r="M27" s="2"/>
      <c r="N27" s="2"/>
      <c r="O27" s="2"/>
      <c r="P27" s="2"/>
      <c r="Q27" s="2"/>
      <c r="R27" s="2"/>
      <c r="S27" s="2"/>
      <c r="T27" s="2"/>
      <c r="U27" s="2"/>
    </row>
    <row r="28" spans="1:21">
      <c r="A28" s="252"/>
      <c r="B28" s="254"/>
      <c r="C28" s="21"/>
      <c r="D28" s="253"/>
      <c r="E28" s="253"/>
      <c r="F28" s="82"/>
      <c r="G28" s="2"/>
      <c r="H28" s="2"/>
      <c r="I28" s="2"/>
      <c r="J28" s="2"/>
      <c r="K28" s="2"/>
      <c r="L28" s="2"/>
      <c r="M28" s="2"/>
      <c r="N28" s="2"/>
      <c r="O28" s="2"/>
      <c r="P28" s="2"/>
      <c r="Q28" s="2"/>
      <c r="R28" s="2"/>
      <c r="S28" s="2"/>
      <c r="T28" s="2"/>
      <c r="U28" s="2"/>
    </row>
    <row r="29" spans="1:21">
      <c r="A29" s="252"/>
      <c r="B29" s="254"/>
      <c r="C29" s="21"/>
      <c r="D29" s="253"/>
      <c r="E29" s="253"/>
      <c r="F29" s="82"/>
      <c r="G29" s="2"/>
      <c r="H29" s="2"/>
      <c r="I29" s="2"/>
      <c r="J29" s="2"/>
      <c r="K29" s="2"/>
      <c r="L29" s="2"/>
      <c r="M29" s="2"/>
      <c r="N29" s="2"/>
      <c r="O29" s="2"/>
      <c r="P29" s="2"/>
      <c r="Q29" s="2"/>
      <c r="R29" s="2"/>
      <c r="S29" s="2"/>
      <c r="T29" s="2"/>
      <c r="U29" s="2"/>
    </row>
    <row r="30" spans="1:21">
      <c r="A30" s="252"/>
      <c r="B30" s="255"/>
      <c r="C30" s="256"/>
      <c r="D30" s="253"/>
      <c r="E30" s="253"/>
      <c r="F30" s="82"/>
      <c r="G30" s="2"/>
      <c r="H30" s="2"/>
      <c r="I30" s="2"/>
      <c r="J30" s="2"/>
      <c r="K30" s="2"/>
      <c r="L30" s="2"/>
      <c r="M30" s="2"/>
      <c r="N30" s="2"/>
      <c r="O30" s="2"/>
      <c r="P30" s="2"/>
      <c r="Q30" s="2"/>
      <c r="R30" s="2"/>
      <c r="S30" s="2"/>
      <c r="T30" s="2"/>
      <c r="U30" s="2"/>
    </row>
    <row r="31" spans="1:21">
      <c r="A31" s="252"/>
      <c r="B31" s="253"/>
      <c r="C31" s="21"/>
      <c r="D31" s="253"/>
      <c r="E31" s="253"/>
      <c r="F31" s="82"/>
      <c r="G31" s="2"/>
      <c r="H31" s="2"/>
      <c r="I31" s="2"/>
      <c r="J31" s="2"/>
      <c r="K31" s="2"/>
      <c r="L31" s="2"/>
      <c r="M31" s="2"/>
      <c r="N31" s="2"/>
      <c r="O31" s="2"/>
      <c r="P31" s="2"/>
      <c r="Q31" s="2"/>
      <c r="R31" s="2"/>
      <c r="S31" s="2"/>
      <c r="T31" s="2"/>
      <c r="U31" s="2"/>
    </row>
    <row r="32" spans="1:21">
      <c r="A32" s="252"/>
      <c r="B32" s="253"/>
      <c r="C32" s="21"/>
      <c r="D32" s="253"/>
      <c r="E32" s="253"/>
      <c r="F32" s="82"/>
      <c r="G32" s="2"/>
      <c r="H32" s="2"/>
      <c r="I32" s="2"/>
      <c r="J32" s="2"/>
      <c r="K32" s="2"/>
      <c r="L32" s="2"/>
      <c r="M32" s="2"/>
      <c r="N32" s="2"/>
      <c r="O32" s="2"/>
      <c r="P32" s="2"/>
      <c r="Q32" s="2"/>
      <c r="R32" s="2"/>
      <c r="S32" s="2"/>
      <c r="T32" s="2"/>
      <c r="U32" s="2"/>
    </row>
    <row r="33" spans="1:21">
      <c r="A33" s="252"/>
      <c r="B33" s="253"/>
      <c r="C33" s="21"/>
      <c r="D33" s="253"/>
      <c r="E33" s="253"/>
      <c r="F33" s="82"/>
      <c r="G33" s="2"/>
      <c r="H33" s="2"/>
      <c r="I33" s="2"/>
      <c r="J33" s="2"/>
      <c r="K33" s="2"/>
      <c r="L33" s="2"/>
      <c r="M33" s="2"/>
      <c r="N33" s="2"/>
      <c r="O33" s="2"/>
      <c r="P33" s="2"/>
      <c r="Q33" s="2"/>
      <c r="R33" s="2"/>
      <c r="S33" s="2"/>
      <c r="T33" s="2"/>
      <c r="U33" s="2"/>
    </row>
    <row r="34" spans="1:21">
      <c r="A34" s="252"/>
      <c r="B34" s="253"/>
      <c r="C34" s="21"/>
      <c r="D34" s="253"/>
      <c r="E34" s="253"/>
      <c r="F34" s="82"/>
      <c r="G34" s="2"/>
      <c r="H34" s="2"/>
      <c r="I34" s="2"/>
      <c r="J34" s="2"/>
      <c r="K34" s="2"/>
      <c r="L34" s="2"/>
      <c r="M34" s="2"/>
      <c r="N34" s="2"/>
      <c r="O34" s="2"/>
      <c r="P34" s="2"/>
      <c r="Q34" s="2"/>
      <c r="R34" s="2"/>
      <c r="S34" s="2"/>
      <c r="T34" s="2"/>
      <c r="U34" s="2"/>
    </row>
    <row r="35" spans="1:21">
      <c r="A35" s="252"/>
      <c r="B35" s="253"/>
      <c r="C35" s="21"/>
      <c r="D35" s="253"/>
      <c r="E35" s="253"/>
      <c r="F35" s="82"/>
      <c r="G35" s="2"/>
      <c r="H35" s="2"/>
      <c r="I35" s="2"/>
      <c r="J35" s="2"/>
      <c r="K35" s="2"/>
      <c r="L35" s="2"/>
      <c r="M35" s="2"/>
      <c r="N35" s="2"/>
      <c r="O35" s="2"/>
      <c r="P35" s="2"/>
      <c r="Q35" s="2"/>
      <c r="R35" s="2"/>
      <c r="S35" s="2"/>
      <c r="T35" s="2"/>
      <c r="U35" s="2"/>
    </row>
    <row r="36" spans="1:21">
      <c r="A36" s="257"/>
      <c r="B36" s="254"/>
      <c r="C36" s="21"/>
      <c r="D36" s="253"/>
      <c r="E36" s="253"/>
      <c r="F36" s="82"/>
      <c r="G36" s="2"/>
      <c r="H36" s="2"/>
      <c r="I36" s="2"/>
      <c r="J36" s="2"/>
      <c r="K36" s="2"/>
      <c r="L36" s="2"/>
      <c r="M36" s="2"/>
      <c r="N36" s="2"/>
      <c r="O36" s="2"/>
      <c r="P36" s="2"/>
      <c r="Q36" s="2"/>
      <c r="R36" s="2"/>
      <c r="S36" s="2"/>
      <c r="T36" s="2"/>
      <c r="U36" s="2"/>
    </row>
    <row r="37" spans="1:21">
      <c r="A37" s="257"/>
      <c r="B37" s="254"/>
      <c r="C37" s="21"/>
      <c r="D37" s="253"/>
      <c r="E37" s="253"/>
      <c r="F37" s="82"/>
      <c r="G37" s="2"/>
      <c r="H37" s="2"/>
      <c r="I37" s="2"/>
      <c r="J37" s="2"/>
      <c r="K37" s="2"/>
      <c r="L37" s="2"/>
      <c r="M37" s="2"/>
      <c r="N37" s="2"/>
      <c r="O37" s="2"/>
      <c r="P37" s="2"/>
      <c r="Q37" s="2"/>
      <c r="R37" s="2"/>
      <c r="S37" s="2"/>
      <c r="T37" s="2"/>
      <c r="U37" s="2"/>
    </row>
    <row r="38" spans="1:21">
      <c r="A38" s="257"/>
      <c r="B38" s="255"/>
      <c r="C38" s="256"/>
      <c r="D38" s="253"/>
      <c r="E38" s="253"/>
      <c r="F38" s="82"/>
      <c r="G38" s="2"/>
      <c r="H38" s="2"/>
      <c r="I38" s="2"/>
      <c r="J38" s="2"/>
      <c r="K38" s="2"/>
      <c r="L38" s="2"/>
      <c r="M38" s="2"/>
      <c r="N38" s="2"/>
      <c r="O38" s="2"/>
      <c r="P38" s="2"/>
      <c r="Q38" s="2"/>
      <c r="R38" s="2"/>
      <c r="S38" s="2"/>
      <c r="T38" s="2"/>
      <c r="U38" s="2"/>
    </row>
    <row r="39" spans="1:21">
      <c r="A39" s="252"/>
      <c r="B39" s="253"/>
      <c r="C39" s="21"/>
      <c r="D39" s="253"/>
      <c r="E39" s="253"/>
      <c r="F39" s="82"/>
      <c r="G39" s="2"/>
      <c r="H39" s="2"/>
      <c r="I39" s="2"/>
      <c r="J39" s="2"/>
      <c r="K39" s="2"/>
      <c r="L39" s="2"/>
      <c r="M39" s="2"/>
      <c r="N39" s="2"/>
      <c r="O39" s="2"/>
      <c r="P39" s="2"/>
      <c r="Q39" s="2"/>
      <c r="R39" s="2"/>
      <c r="S39" s="2"/>
      <c r="T39" s="2"/>
      <c r="U39" s="2"/>
    </row>
    <row r="40" spans="1:21">
      <c r="A40" s="252"/>
      <c r="B40" s="253"/>
      <c r="C40" s="21"/>
      <c r="D40" s="253"/>
      <c r="E40" s="253"/>
      <c r="F40" s="82"/>
      <c r="G40" s="2"/>
      <c r="H40" s="2"/>
      <c r="I40" s="2"/>
      <c r="J40" s="2"/>
      <c r="K40" s="2"/>
      <c r="L40" s="2"/>
      <c r="M40" s="2"/>
      <c r="N40" s="2"/>
      <c r="O40" s="2"/>
      <c r="P40" s="2"/>
      <c r="Q40" s="2"/>
      <c r="R40" s="2"/>
      <c r="S40" s="2"/>
      <c r="T40" s="2"/>
      <c r="U40" s="2"/>
    </row>
    <row r="41" spans="1:21">
      <c r="A41" s="252"/>
      <c r="B41" s="253"/>
      <c r="C41" s="21"/>
      <c r="D41" s="253"/>
      <c r="E41" s="253"/>
      <c r="F41" s="82"/>
      <c r="G41" s="2"/>
      <c r="H41" s="2"/>
      <c r="I41" s="2"/>
      <c r="J41" s="2"/>
      <c r="K41" s="2"/>
      <c r="L41" s="2"/>
      <c r="M41" s="2"/>
      <c r="N41" s="2"/>
      <c r="O41" s="2"/>
      <c r="P41" s="2"/>
      <c r="Q41" s="2"/>
      <c r="R41" s="2"/>
      <c r="S41" s="2"/>
      <c r="T41" s="2"/>
      <c r="U41" s="2"/>
    </row>
    <row r="42" spans="1:21">
      <c r="A42" s="252"/>
      <c r="B42" s="253"/>
      <c r="C42" s="21"/>
      <c r="D42" s="253"/>
      <c r="E42" s="253"/>
      <c r="F42" s="82"/>
      <c r="G42" s="2"/>
      <c r="H42" s="2"/>
      <c r="I42" s="2"/>
      <c r="J42" s="2"/>
      <c r="K42" s="2"/>
      <c r="L42" s="2"/>
      <c r="M42" s="2"/>
      <c r="N42" s="2"/>
      <c r="O42" s="2"/>
      <c r="P42" s="2"/>
      <c r="Q42" s="2"/>
      <c r="R42" s="2"/>
      <c r="S42" s="2"/>
      <c r="T42" s="2"/>
      <c r="U42" s="2"/>
    </row>
    <row r="43" spans="1:21">
      <c r="A43" s="252"/>
      <c r="B43" s="253"/>
      <c r="C43" s="21"/>
      <c r="D43" s="253"/>
      <c r="E43" s="253"/>
      <c r="F43" s="82"/>
      <c r="G43" s="2"/>
      <c r="H43" s="2"/>
      <c r="I43" s="2"/>
      <c r="J43" s="2"/>
      <c r="K43" s="2"/>
      <c r="L43" s="2"/>
      <c r="M43" s="2"/>
      <c r="N43" s="2"/>
      <c r="O43" s="2"/>
      <c r="P43" s="2"/>
      <c r="Q43" s="2"/>
      <c r="R43" s="2"/>
      <c r="S43" s="2"/>
      <c r="T43" s="2"/>
      <c r="U43" s="2"/>
    </row>
    <row r="44" spans="1:21">
      <c r="A44" s="252"/>
      <c r="B44" s="253"/>
      <c r="C44" s="21"/>
      <c r="D44" s="253"/>
      <c r="E44" s="253"/>
      <c r="F44" s="82"/>
      <c r="G44" s="2"/>
      <c r="H44" s="2"/>
      <c r="I44" s="2"/>
      <c r="J44" s="2"/>
      <c r="K44" s="2"/>
      <c r="L44" s="2"/>
      <c r="M44" s="2"/>
      <c r="N44" s="2"/>
      <c r="O44" s="2"/>
      <c r="P44" s="2"/>
      <c r="Q44" s="2"/>
      <c r="R44" s="2"/>
      <c r="S44" s="2"/>
      <c r="T44" s="2"/>
      <c r="U44" s="2"/>
    </row>
    <row r="45" spans="1:21">
      <c r="A45" s="252"/>
      <c r="B45" s="254"/>
      <c r="C45" s="21"/>
      <c r="D45" s="253"/>
      <c r="E45" s="253"/>
      <c r="F45" s="82"/>
      <c r="G45" s="2"/>
      <c r="H45" s="2"/>
      <c r="I45" s="2"/>
      <c r="J45" s="2"/>
      <c r="K45" s="2"/>
      <c r="L45" s="2"/>
      <c r="M45" s="2"/>
      <c r="N45" s="2"/>
      <c r="O45" s="2"/>
      <c r="P45" s="2"/>
      <c r="Q45" s="2"/>
      <c r="R45" s="2"/>
      <c r="S45" s="2"/>
      <c r="T45" s="2"/>
      <c r="U45" s="2"/>
    </row>
    <row r="46" spans="1:21">
      <c r="A46" s="252"/>
      <c r="B46" s="254"/>
      <c r="C46" s="21"/>
      <c r="D46" s="253"/>
      <c r="E46" s="253"/>
      <c r="F46" s="82"/>
      <c r="G46" s="2"/>
      <c r="H46" s="2"/>
      <c r="I46" s="2"/>
      <c r="J46" s="2"/>
      <c r="K46" s="2"/>
      <c r="L46" s="2"/>
      <c r="M46" s="2"/>
      <c r="N46" s="2"/>
      <c r="O46" s="2"/>
      <c r="P46" s="2"/>
      <c r="Q46" s="2"/>
      <c r="R46" s="2"/>
      <c r="S46" s="2"/>
      <c r="T46" s="2"/>
      <c r="U46" s="2"/>
    </row>
    <row r="47" spans="1:21">
      <c r="A47" s="258"/>
      <c r="B47" s="255"/>
      <c r="C47" s="256"/>
      <c r="D47" s="255"/>
      <c r="E47" s="255"/>
      <c r="F47" s="159"/>
      <c r="G47" s="2"/>
      <c r="H47" s="2"/>
      <c r="I47" s="2"/>
      <c r="J47" s="2"/>
      <c r="K47" s="2"/>
      <c r="L47" s="2"/>
      <c r="M47" s="2"/>
      <c r="N47" s="2"/>
      <c r="O47" s="2"/>
      <c r="P47" s="2"/>
      <c r="Q47" s="2"/>
      <c r="R47" s="2"/>
      <c r="S47" s="2"/>
      <c r="T47" s="2"/>
      <c r="U47" s="2"/>
    </row>
    <row r="48" spans="1:21">
      <c r="G48" s="2"/>
      <c r="H48" s="2"/>
      <c r="I48" s="2"/>
      <c r="J48" s="2"/>
      <c r="K48" s="2"/>
      <c r="L48" s="2"/>
      <c r="M48" s="2"/>
      <c r="N48" s="2"/>
      <c r="O48" s="2"/>
      <c r="P48" s="2"/>
      <c r="Q48" s="2"/>
      <c r="R48" s="2"/>
      <c r="S48" s="2"/>
      <c r="T48" s="2"/>
      <c r="U48" s="2"/>
    </row>
    <row r="49" spans="1:21">
      <c r="A49" s="259" t="s">
        <v>123</v>
      </c>
      <c r="G49" s="2"/>
      <c r="H49" s="2"/>
      <c r="I49" s="2"/>
      <c r="J49" s="2"/>
      <c r="K49" s="2"/>
      <c r="L49" s="2"/>
      <c r="M49" s="2"/>
      <c r="N49" s="2"/>
      <c r="O49" s="2"/>
      <c r="P49" s="2"/>
      <c r="Q49" s="2"/>
      <c r="R49" s="2"/>
      <c r="S49" s="2"/>
      <c r="T49" s="2"/>
      <c r="U49" s="2"/>
    </row>
    <row r="50" spans="1:21">
      <c r="A50" s="260" t="s">
        <v>156</v>
      </c>
      <c r="G50" s="2"/>
      <c r="H50" s="2"/>
      <c r="I50" s="2"/>
      <c r="J50" s="2"/>
      <c r="K50" s="2"/>
      <c r="L50" s="2"/>
      <c r="M50" s="2"/>
      <c r="N50" s="2"/>
      <c r="O50" s="2"/>
      <c r="P50" s="2"/>
      <c r="Q50" s="2"/>
      <c r="R50" s="2"/>
      <c r="S50" s="2"/>
      <c r="T50" s="2"/>
      <c r="U50" s="2"/>
    </row>
    <row r="51" spans="1:21">
      <c r="A51" s="403" t="s">
        <v>269</v>
      </c>
      <c r="G51" s="2"/>
      <c r="H51" s="2"/>
      <c r="I51" s="2"/>
      <c r="J51" s="2"/>
      <c r="K51" s="2"/>
      <c r="L51" s="2"/>
      <c r="M51" s="2"/>
      <c r="N51" s="2"/>
      <c r="O51" s="2"/>
      <c r="P51" s="2"/>
      <c r="Q51" s="2"/>
      <c r="R51" s="2"/>
      <c r="S51" s="2"/>
      <c r="T51" s="2"/>
      <c r="U51" s="2"/>
    </row>
    <row r="52" spans="1:21">
      <c r="A52" s="4" t="s">
        <v>157</v>
      </c>
      <c r="G52" s="2"/>
      <c r="H52" s="2"/>
      <c r="I52" s="2"/>
      <c r="J52" s="2"/>
      <c r="K52" s="2"/>
      <c r="L52" s="2"/>
      <c r="M52" s="2"/>
      <c r="N52" s="2"/>
      <c r="O52" s="2"/>
      <c r="P52" s="2"/>
      <c r="Q52" s="2"/>
      <c r="R52" s="2"/>
      <c r="S52" s="2"/>
      <c r="T52" s="2"/>
      <c r="U52" s="2"/>
    </row>
    <row r="53" spans="1:21">
      <c r="A53" s="46" t="s">
        <v>158</v>
      </c>
      <c r="G53" s="2"/>
      <c r="H53" s="2"/>
      <c r="I53" s="2"/>
      <c r="J53" s="2"/>
      <c r="K53" s="2"/>
      <c r="L53" s="2"/>
      <c r="M53" s="2"/>
      <c r="N53" s="2"/>
      <c r="O53" s="2"/>
      <c r="P53" s="2"/>
      <c r="Q53" s="2"/>
      <c r="R53" s="2"/>
      <c r="S53" s="2"/>
      <c r="T53" s="2"/>
      <c r="U53" s="2"/>
    </row>
    <row r="54" spans="1:21">
      <c r="B54" s="48"/>
      <c r="G54" s="2"/>
      <c r="H54" s="2"/>
      <c r="I54" s="2"/>
      <c r="J54" s="2"/>
      <c r="K54" s="2"/>
      <c r="L54" s="2"/>
      <c r="M54" s="2"/>
      <c r="N54" s="2"/>
      <c r="O54" s="2"/>
      <c r="P54" s="2"/>
      <c r="Q54" s="2"/>
      <c r="R54" s="2"/>
      <c r="S54" s="2"/>
      <c r="T54" s="2"/>
      <c r="U54" s="2"/>
    </row>
    <row r="55" spans="1:21">
      <c r="G55" s="2"/>
      <c r="H55" s="2"/>
      <c r="I55" s="2"/>
      <c r="J55" s="2"/>
      <c r="K55" s="2"/>
      <c r="L55" s="2"/>
      <c r="M55" s="2"/>
      <c r="N55" s="2"/>
      <c r="O55" s="2"/>
      <c r="P55" s="2"/>
      <c r="Q55" s="2"/>
      <c r="R55" s="2"/>
      <c r="S55" s="2"/>
      <c r="T55" s="2"/>
      <c r="U55" s="2"/>
    </row>
    <row r="56" spans="1:21">
      <c r="A56" s="34"/>
      <c r="G56" s="2"/>
      <c r="H56" s="2"/>
      <c r="I56" s="2"/>
      <c r="J56" s="2"/>
      <c r="K56" s="2"/>
      <c r="L56" s="2"/>
      <c r="M56" s="2"/>
      <c r="N56" s="2"/>
      <c r="O56" s="2"/>
      <c r="P56" s="2"/>
      <c r="Q56" s="2"/>
      <c r="R56" s="2"/>
      <c r="S56" s="2"/>
      <c r="T56" s="2"/>
      <c r="U56" s="2"/>
    </row>
    <row r="57" spans="1:21">
      <c r="G57" s="2"/>
      <c r="H57" s="2"/>
      <c r="I57" s="2"/>
      <c r="J57" s="2"/>
      <c r="K57" s="2"/>
      <c r="L57" s="2"/>
      <c r="M57" s="2"/>
      <c r="N57" s="2"/>
      <c r="O57" s="2"/>
      <c r="P57" s="2"/>
      <c r="Q57" s="2"/>
      <c r="R57" s="2"/>
      <c r="S57" s="2"/>
      <c r="T57" s="2"/>
      <c r="U57" s="2"/>
    </row>
    <row r="58" spans="1:21">
      <c r="G58" s="2"/>
      <c r="H58" s="2"/>
      <c r="I58" s="2"/>
      <c r="J58" s="2"/>
      <c r="K58" s="2"/>
      <c r="L58" s="2"/>
      <c r="M58" s="2"/>
      <c r="N58" s="2"/>
      <c r="O58" s="2"/>
      <c r="P58" s="2"/>
      <c r="Q58" s="2"/>
      <c r="R58" s="2"/>
      <c r="S58" s="2"/>
      <c r="T58" s="2"/>
      <c r="U58" s="2"/>
    </row>
    <row r="59" spans="1:21">
      <c r="G59" s="2"/>
      <c r="H59" s="2"/>
      <c r="I59" s="2"/>
      <c r="J59" s="2"/>
      <c r="K59" s="2"/>
      <c r="L59" s="2"/>
      <c r="M59" s="2"/>
      <c r="N59" s="2"/>
      <c r="O59" s="2"/>
      <c r="P59" s="2"/>
      <c r="Q59" s="2"/>
      <c r="R59" s="2"/>
      <c r="S59" s="2"/>
      <c r="T59" s="2"/>
      <c r="U59" s="2"/>
    </row>
    <row r="60" spans="1:21">
      <c r="G60" s="2"/>
      <c r="H60" s="2"/>
      <c r="I60" s="2"/>
      <c r="J60" s="2"/>
      <c r="K60" s="2"/>
      <c r="L60" s="2"/>
      <c r="M60" s="2"/>
      <c r="N60" s="2"/>
      <c r="O60" s="2"/>
      <c r="P60" s="2"/>
      <c r="Q60" s="2"/>
      <c r="R60" s="2"/>
      <c r="S60" s="2"/>
      <c r="T60" s="2"/>
      <c r="U60" s="2"/>
    </row>
    <row r="61" spans="1:21">
      <c r="G61" s="2"/>
      <c r="H61" s="2"/>
      <c r="I61" s="2"/>
      <c r="J61" s="2"/>
      <c r="K61" s="2"/>
      <c r="L61" s="2"/>
      <c r="M61" s="2"/>
      <c r="N61" s="2"/>
      <c r="O61" s="2"/>
      <c r="P61" s="2"/>
      <c r="Q61" s="2"/>
      <c r="R61" s="2"/>
      <c r="S61" s="2"/>
      <c r="T61" s="2"/>
      <c r="U61" s="2"/>
    </row>
    <row r="86" spans="7:7">
      <c r="G86" s="583"/>
    </row>
  </sheetData>
  <mergeCells count="3">
    <mergeCell ref="A5:F5"/>
    <mergeCell ref="A2:E2"/>
    <mergeCell ref="A1:F1"/>
  </mergeCells>
  <phoneticPr fontId="9" type="noConversion"/>
  <printOptions horizontalCentered="1" gridLinesSet="0"/>
  <pageMargins left="0.39370078740157483" right="0.39370078740157483" top="0.11811023622047245" bottom="0.11811023622047245" header="0.51181102362204722" footer="0.11811023622047245"/>
  <pageSetup paperSize="9" scale="69" orientation="landscape" r:id="rId1"/>
  <headerFooter alignWithMargins="0">
    <oddHeader xml:space="preserve">&amp;R&amp;"Times,Bold"&amp;12
</oddHeader>
  </headerFooter>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42" r:id="rId5" name="Button 2">
              <controlPr defaultSize="0" print="0" autoFill="0" autoPict="0" macro="[0]!Macro16">
                <anchor moveWithCells="1" sizeWithCells="1">
                  <from>
                    <xdr:col>2</xdr:col>
                    <xdr:colOff>2276475</xdr:colOff>
                    <xdr:row>1</xdr:row>
                    <xdr:rowOff>276225</xdr:rowOff>
                  </from>
                  <to>
                    <xdr:col>2</xdr:col>
                    <xdr:colOff>2933700</xdr:colOff>
                    <xdr:row>1</xdr:row>
                    <xdr:rowOff>409575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M86"/>
  <sheetViews>
    <sheetView view="pageBreakPreview" zoomScaleNormal="100" workbookViewId="0">
      <selection activeCell="H4" sqref="H4"/>
    </sheetView>
  </sheetViews>
  <sheetFormatPr defaultColWidth="7.85546875" defaultRowHeight="12.75"/>
  <cols>
    <col min="1" max="1" width="37.42578125" style="49" customWidth="1"/>
    <col min="2" max="2" width="21.140625" style="49" customWidth="1"/>
    <col min="3" max="3" width="23.85546875" style="49" customWidth="1"/>
    <col min="4" max="4" width="7.140625" style="49" customWidth="1"/>
    <col min="5" max="5" width="17.85546875" style="49" customWidth="1"/>
    <col min="6" max="6" width="9.85546875" style="49" customWidth="1"/>
    <col min="7" max="16384" width="7.85546875" style="49"/>
  </cols>
  <sheetData>
    <row r="1" spans="1:13" s="431" customFormat="1" ht="18.75">
      <c r="A1" s="752" t="s">
        <v>371</v>
      </c>
      <c r="B1" s="752"/>
      <c r="C1" s="752"/>
      <c r="D1" s="752"/>
      <c r="E1" s="752"/>
      <c r="F1" s="752"/>
      <c r="G1" s="752"/>
      <c r="H1" s="752"/>
      <c r="I1" s="754"/>
      <c r="J1" s="755"/>
      <c r="K1" s="756"/>
      <c r="L1" s="756"/>
      <c r="M1" s="756"/>
    </row>
    <row r="2" spans="1:13" s="36" customFormat="1" ht="56.25" customHeight="1">
      <c r="A2" s="689" t="s">
        <v>228</v>
      </c>
      <c r="B2" s="691"/>
      <c r="C2" s="691"/>
      <c r="D2" s="683"/>
      <c r="E2" s="49"/>
      <c r="F2" s="73"/>
      <c r="G2" s="73"/>
      <c r="H2" s="73"/>
      <c r="I2" s="73"/>
      <c r="J2" s="81"/>
      <c r="K2" s="81"/>
    </row>
    <row r="3" spans="1:13" s="78" customFormat="1" ht="12.75" customHeight="1">
      <c r="A3" s="75"/>
      <c r="B3" s="76"/>
      <c r="C3" s="76"/>
      <c r="D3" s="49"/>
      <c r="E3" s="49"/>
      <c r="F3" s="76"/>
      <c r="G3" s="76"/>
      <c r="H3" s="76"/>
      <c r="I3" s="77"/>
      <c r="J3" s="77"/>
      <c r="K3" s="77"/>
    </row>
    <row r="4" spans="1:13" s="35" customFormat="1">
      <c r="A4" s="96"/>
      <c r="B4" s="96"/>
      <c r="C4" s="431"/>
      <c r="D4" s="49"/>
      <c r="E4" s="49"/>
    </row>
    <row r="5" spans="1:13" s="35" customFormat="1" ht="15.75">
      <c r="A5" s="688"/>
      <c r="B5" s="688"/>
      <c r="C5" s="688"/>
      <c r="D5" s="684"/>
      <c r="E5" s="49"/>
      <c r="F5" s="74"/>
      <c r="G5" s="74"/>
      <c r="H5" s="74"/>
      <c r="I5" s="74"/>
      <c r="J5" s="697"/>
      <c r="K5" s="697"/>
    </row>
    <row r="7" spans="1:13" ht="12.75" customHeight="1">
      <c r="A7" s="50" t="s">
        <v>302</v>
      </c>
      <c r="B7" s="432" t="str">
        <f>'RFS Inc'!C7</f>
        <v>30 June 2019</v>
      </c>
      <c r="C7" s="278"/>
      <c r="D7" s="278"/>
    </row>
    <row r="8" spans="1:13">
      <c r="A8" s="278"/>
      <c r="B8" s="278"/>
      <c r="C8" s="278"/>
      <c r="D8" s="278"/>
    </row>
    <row r="9" spans="1:13">
      <c r="A9" s="304"/>
      <c r="B9" s="294" t="s">
        <v>311</v>
      </c>
      <c r="C9" s="294" t="s">
        <v>312</v>
      </c>
      <c r="D9" s="278"/>
    </row>
    <row r="10" spans="1:13">
      <c r="A10" s="305"/>
      <c r="B10" s="295" t="s">
        <v>160</v>
      </c>
      <c r="C10" s="296" t="s">
        <v>161</v>
      </c>
      <c r="D10" s="278"/>
    </row>
    <row r="11" spans="1:13">
      <c r="A11" s="93" t="s">
        <v>159</v>
      </c>
      <c r="B11" s="280"/>
      <c r="C11" s="280"/>
      <c r="D11" s="278"/>
    </row>
    <row r="12" spans="1:13">
      <c r="A12" s="619"/>
      <c r="B12" s="615"/>
      <c r="C12" s="615"/>
      <c r="D12" s="278"/>
    </row>
    <row r="13" spans="1:13">
      <c r="A13" s="620"/>
      <c r="B13" s="615"/>
      <c r="C13" s="615"/>
      <c r="D13" s="278"/>
    </row>
    <row r="14" spans="1:13">
      <c r="A14" s="620"/>
      <c r="B14" s="615"/>
      <c r="C14" s="615"/>
      <c r="D14" s="278"/>
    </row>
    <row r="15" spans="1:13">
      <c r="A15" s="620"/>
      <c r="B15" s="615"/>
      <c r="C15" s="615"/>
      <c r="D15" s="278"/>
    </row>
    <row r="16" spans="1:13">
      <c r="A16" s="620"/>
      <c r="B16" s="615"/>
      <c r="C16" s="615"/>
      <c r="D16" s="278"/>
    </row>
    <row r="17" spans="1:4">
      <c r="A17" s="621"/>
      <c r="B17" s="616"/>
      <c r="C17" s="617"/>
      <c r="D17" s="278"/>
    </row>
    <row r="18" spans="1:4" ht="13.5" thickBot="1">
      <c r="A18" s="627" t="s">
        <v>26</v>
      </c>
      <c r="B18" s="618"/>
      <c r="C18" s="618"/>
      <c r="D18" s="278"/>
    </row>
    <row r="19" spans="1:4" ht="13.5" thickTop="1">
      <c r="A19" s="279"/>
      <c r="B19" s="280"/>
      <c r="C19" s="280"/>
      <c r="D19" s="278"/>
    </row>
    <row r="20" spans="1:4">
      <c r="A20" s="94" t="s">
        <v>313</v>
      </c>
      <c r="B20" s="280"/>
      <c r="C20" s="280"/>
      <c r="D20" s="278"/>
    </row>
    <row r="21" spans="1:4" ht="14.25">
      <c r="A21" s="94" t="s">
        <v>314</v>
      </c>
      <c r="B21" s="280"/>
      <c r="C21" s="280"/>
      <c r="D21" s="278"/>
    </row>
    <row r="22" spans="1:4">
      <c r="A22" s="620"/>
      <c r="B22" s="622"/>
      <c r="C22" s="622"/>
      <c r="D22" s="278"/>
    </row>
    <row r="23" spans="1:4">
      <c r="A23" s="620"/>
      <c r="B23" s="623"/>
      <c r="C23" s="623"/>
      <c r="D23" s="278"/>
    </row>
    <row r="24" spans="1:4">
      <c r="A24" s="620"/>
      <c r="B24" s="624"/>
      <c r="C24" s="624"/>
      <c r="D24" s="278"/>
    </row>
    <row r="25" spans="1:4" ht="13.5" thickBot="1">
      <c r="A25" s="626" t="s">
        <v>27</v>
      </c>
      <c r="B25" s="625"/>
      <c r="C25" s="618"/>
      <c r="D25" s="278"/>
    </row>
    <row r="26" spans="1:4" ht="13.5" thickTop="1">
      <c r="A26" s="281"/>
      <c r="B26" s="282"/>
      <c r="C26" s="283"/>
      <c r="D26" s="278"/>
    </row>
    <row r="27" spans="1:4">
      <c r="A27" s="284"/>
      <c r="B27" s="284"/>
      <c r="C27" s="284"/>
      <c r="D27" s="278"/>
    </row>
    <row r="28" spans="1:4">
      <c r="A28" s="285" t="s">
        <v>123</v>
      </c>
      <c r="B28" s="278"/>
      <c r="C28" s="278"/>
      <c r="D28" s="278"/>
    </row>
    <row r="29" spans="1:4">
      <c r="A29" s="286" t="s">
        <v>162</v>
      </c>
      <c r="B29" s="278"/>
      <c r="C29" s="278"/>
      <c r="D29" s="278"/>
    </row>
    <row r="30" spans="1:4" ht="14.25">
      <c r="A30" s="433" t="s">
        <v>315</v>
      </c>
      <c r="B30" s="278"/>
      <c r="C30" s="278"/>
      <c r="D30" s="278"/>
    </row>
    <row r="31" spans="1:4">
      <c r="A31" s="286" t="s">
        <v>219</v>
      </c>
      <c r="B31" s="278"/>
      <c r="C31" s="278"/>
      <c r="D31" s="278"/>
    </row>
    <row r="32" spans="1:4">
      <c r="A32" s="286" t="s">
        <v>220</v>
      </c>
      <c r="B32" s="278"/>
      <c r="C32" s="278"/>
      <c r="D32" s="278"/>
    </row>
    <row r="33" spans="1:4">
      <c r="A33" s="278"/>
      <c r="B33" s="278"/>
      <c r="C33" s="278"/>
      <c r="D33" s="278"/>
    </row>
    <row r="34" spans="1:4">
      <c r="A34" s="285" t="s">
        <v>316</v>
      </c>
    </row>
    <row r="35" spans="1:4">
      <c r="A35" s="285"/>
    </row>
    <row r="36" spans="1:4">
      <c r="A36" s="285"/>
    </row>
    <row r="86" spans="7:7">
      <c r="G86" s="584"/>
    </row>
  </sheetData>
  <mergeCells count="3">
    <mergeCell ref="J5:K5"/>
    <mergeCell ref="A2:D2"/>
    <mergeCell ref="A5:D5"/>
  </mergeCells>
  <phoneticPr fontId="9" type="noConversion"/>
  <printOptions horizontalCentered="1"/>
  <pageMargins left="0.39370078740157483" right="0.39370078740157483" top="0.11811023622047245" bottom="0.11811023622047245" header="0.51181102362204722" footer="0.11811023622047245"/>
  <pageSetup paperSize="9" scale="94" orientation="landscape" r:id="rId1"/>
  <headerFooter alignWithMargins="0">
    <oddHeader xml:space="preserve">&amp;R&amp;"Times,Bold"&amp;12
</oddHeader>
  </headerFooter>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1266" r:id="rId5" name="Button 2">
              <controlPr defaultSize="0" print="0" autoFill="0" autoPict="0" macro="[0]!Macro16">
                <anchor moveWithCells="1" sizeWithCells="1">
                  <from>
                    <xdr:col>3</xdr:col>
                    <xdr:colOff>180975</xdr:colOff>
                    <xdr:row>3</xdr:row>
                    <xdr:rowOff>9525</xdr:rowOff>
                  </from>
                  <to>
                    <xdr:col>4</xdr:col>
                    <xdr:colOff>942975</xdr:colOff>
                    <xdr:row>4</xdr:row>
                    <xdr:rowOff>104775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M86"/>
  <sheetViews>
    <sheetView showGridLines="0" view="pageBreakPreview" zoomScaleNormal="100" zoomScaleSheetLayoutView="100" workbookViewId="0">
      <selection sqref="A1:M1"/>
    </sheetView>
  </sheetViews>
  <sheetFormatPr defaultColWidth="8" defaultRowHeight="12.75"/>
  <cols>
    <col min="1" max="1" width="4.140625" style="61" customWidth="1"/>
    <col min="2" max="2" width="1.42578125" style="61" customWidth="1"/>
    <col min="3" max="3" width="66" style="61" customWidth="1"/>
    <col min="4" max="8" width="17.85546875" style="61" customWidth="1"/>
    <col min="9" max="9" width="14" style="397" customWidth="1"/>
    <col min="10" max="10" width="14.140625" style="397" customWidth="1"/>
    <col min="11" max="11" width="15" style="397" customWidth="1"/>
    <col min="12" max="16384" width="8" style="397"/>
  </cols>
  <sheetData>
    <row r="1" spans="1:13" s="35" customFormat="1" ht="18.75">
      <c r="A1" s="752" t="s">
        <v>371</v>
      </c>
      <c r="B1" s="752"/>
      <c r="C1" s="752"/>
      <c r="D1" s="752"/>
      <c r="E1" s="752"/>
      <c r="F1" s="752"/>
      <c r="G1" s="752"/>
      <c r="H1" s="752"/>
      <c r="I1" s="754"/>
      <c r="J1" s="755"/>
      <c r="K1" s="756"/>
      <c r="L1" s="756"/>
      <c r="M1" s="756"/>
    </row>
    <row r="2" spans="1:13" s="36" customFormat="1" ht="16.5" customHeight="1">
      <c r="A2" s="689" t="s">
        <v>229</v>
      </c>
      <c r="B2" s="691"/>
      <c r="C2" s="691"/>
      <c r="D2" s="691"/>
      <c r="E2" s="691"/>
      <c r="F2" s="691"/>
      <c r="G2" s="691"/>
      <c r="H2" s="691"/>
      <c r="I2" s="398"/>
      <c r="J2" s="398"/>
      <c r="K2" s="399"/>
    </row>
    <row r="3" spans="1:13" s="78" customFormat="1">
      <c r="A3" s="72"/>
      <c r="B3" s="72"/>
      <c r="C3" s="72"/>
      <c r="D3" s="72"/>
      <c r="E3" s="72"/>
      <c r="F3" s="72"/>
      <c r="G3" s="73"/>
      <c r="H3" s="73"/>
      <c r="I3" s="396"/>
      <c r="J3" s="400"/>
      <c r="K3" s="400"/>
    </row>
    <row r="4" spans="1:13" s="35" customFormat="1"/>
    <row r="5" spans="1:13" s="35" customFormat="1" ht="15.75">
      <c r="A5" s="714"/>
      <c r="B5" s="715"/>
      <c r="C5" s="715"/>
      <c r="D5" s="715"/>
      <c r="E5" s="715"/>
      <c r="F5" s="715"/>
      <c r="G5" s="715"/>
      <c r="H5" s="715"/>
      <c r="I5" s="401"/>
      <c r="J5" s="401"/>
      <c r="K5" s="74"/>
    </row>
    <row r="6" spans="1:13" ht="12.75" customHeight="1">
      <c r="A6" s="57"/>
      <c r="B6" s="57"/>
      <c r="C6" s="57"/>
      <c r="D6" s="57"/>
      <c r="E6" s="57"/>
      <c r="F6" s="57"/>
      <c r="G6" s="57"/>
      <c r="H6" s="57"/>
      <c r="I6" s="57"/>
      <c r="J6" s="57"/>
      <c r="K6" s="57"/>
    </row>
    <row r="7" spans="1:13" ht="15">
      <c r="A7" s="19" t="s">
        <v>301</v>
      </c>
      <c r="B7" s="35"/>
      <c r="C7" s="35"/>
      <c r="D7" s="434" t="str">
        <f>'RFS Inc'!C7</f>
        <v>30 June 2019</v>
      </c>
      <c r="E7" s="35"/>
      <c r="F7" s="35"/>
      <c r="G7" s="2"/>
      <c r="H7" s="2"/>
      <c r="I7" s="13"/>
      <c r="J7" s="13"/>
      <c r="K7" s="58"/>
    </row>
    <row r="8" spans="1:13" ht="14.25">
      <c r="A8" s="2"/>
      <c r="B8" s="2"/>
      <c r="C8" s="2"/>
      <c r="D8" s="2"/>
      <c r="E8" s="35"/>
      <c r="F8" s="35"/>
      <c r="G8" s="2"/>
      <c r="H8" s="2"/>
      <c r="I8" s="13"/>
      <c r="J8" s="13"/>
      <c r="K8" s="47"/>
    </row>
    <row r="9" spans="1:13" ht="14.25">
      <c r="A9" s="297"/>
      <c r="B9" s="298"/>
      <c r="C9" s="299"/>
      <c r="D9" s="300"/>
      <c r="E9" s="301"/>
      <c r="F9" s="302"/>
      <c r="G9" s="302"/>
      <c r="H9" s="303"/>
      <c r="I9" s="13"/>
      <c r="J9" s="13"/>
      <c r="K9" s="47"/>
    </row>
    <row r="10" spans="1:13" ht="16.5" customHeight="1">
      <c r="A10" s="79"/>
      <c r="B10" s="35"/>
      <c r="C10" s="119"/>
      <c r="D10" s="628"/>
      <c r="E10" s="629"/>
      <c r="F10" s="629"/>
      <c r="G10" s="629"/>
      <c r="H10" s="630"/>
      <c r="I10" s="13"/>
      <c r="J10" s="13"/>
      <c r="K10" s="13"/>
    </row>
    <row r="11" spans="1:13" ht="6" customHeight="1">
      <c r="A11" s="79"/>
      <c r="B11" s="35"/>
      <c r="C11" s="119"/>
      <c r="D11" s="631"/>
      <c r="E11" s="632"/>
      <c r="F11" s="632"/>
      <c r="G11" s="632"/>
      <c r="H11" s="633"/>
      <c r="I11" s="13"/>
      <c r="J11" s="13"/>
      <c r="K11" s="13"/>
    </row>
    <row r="12" spans="1:13" ht="14.25">
      <c r="A12" s="95"/>
      <c r="B12" s="312" t="s">
        <v>18</v>
      </c>
      <c r="C12" s="92"/>
      <c r="D12" s="634"/>
      <c r="E12" s="635"/>
      <c r="F12" s="636"/>
      <c r="G12" s="636"/>
      <c r="H12" s="637"/>
      <c r="I12" s="13"/>
      <c r="J12" s="13"/>
      <c r="K12" s="13"/>
    </row>
    <row r="13" spans="1:13" ht="14.25">
      <c r="A13" s="203" t="s">
        <v>255</v>
      </c>
      <c r="B13" s="158"/>
      <c r="C13" s="119"/>
      <c r="D13" s="638"/>
      <c r="E13" s="639"/>
      <c r="F13" s="639"/>
      <c r="G13" s="639"/>
      <c r="H13" s="640"/>
      <c r="I13" s="13"/>
      <c r="J13" s="13"/>
      <c r="K13" s="13"/>
    </row>
    <row r="14" spans="1:13" ht="14.25">
      <c r="A14" s="79"/>
      <c r="B14" s="52" t="s">
        <v>7</v>
      </c>
      <c r="C14" s="290"/>
      <c r="D14" s="638"/>
      <c r="E14" s="641"/>
      <c r="F14" s="639"/>
      <c r="G14" s="639"/>
      <c r="H14" s="640"/>
      <c r="I14" s="13"/>
      <c r="J14" s="13"/>
      <c r="K14" s="13"/>
    </row>
    <row r="15" spans="1:13" ht="14.25">
      <c r="A15" s="79"/>
      <c r="B15" s="52" t="s">
        <v>19</v>
      </c>
      <c r="C15" s="290"/>
      <c r="D15" s="638"/>
      <c r="E15" s="641"/>
      <c r="F15" s="639"/>
      <c r="G15" s="639"/>
      <c r="H15" s="640"/>
      <c r="I15" s="13"/>
      <c r="J15" s="13"/>
      <c r="K15" s="13"/>
    </row>
    <row r="16" spans="1:13" ht="14.25">
      <c r="A16" s="79"/>
      <c r="B16" s="52" t="s">
        <v>20</v>
      </c>
      <c r="C16" s="290"/>
      <c r="D16" s="638"/>
      <c r="E16" s="642"/>
      <c r="F16" s="639"/>
      <c r="G16" s="639"/>
      <c r="H16" s="640"/>
      <c r="I16" s="13"/>
      <c r="J16" s="13"/>
      <c r="K16" s="13"/>
    </row>
    <row r="17" spans="1:11" ht="14.25">
      <c r="A17" s="79"/>
      <c r="B17" s="52" t="s">
        <v>256</v>
      </c>
      <c r="C17" s="290"/>
      <c r="D17" s="638"/>
      <c r="E17" s="642"/>
      <c r="F17" s="639"/>
      <c r="G17" s="639"/>
      <c r="H17" s="640"/>
      <c r="I17" s="13"/>
      <c r="J17" s="13"/>
      <c r="K17" s="13"/>
    </row>
    <row r="18" spans="1:11" ht="14.25">
      <c r="A18" s="79"/>
      <c r="B18" s="158" t="s">
        <v>257</v>
      </c>
      <c r="C18" s="291"/>
      <c r="D18" s="638"/>
      <c r="E18" s="642"/>
      <c r="F18" s="639"/>
      <c r="G18" s="639"/>
      <c r="H18" s="640"/>
      <c r="I18" s="13"/>
      <c r="J18" s="13"/>
      <c r="K18" s="13"/>
    </row>
    <row r="19" spans="1:11" ht="14.25">
      <c r="A19" s="79"/>
      <c r="B19" s="158" t="s">
        <v>260</v>
      </c>
      <c r="C19" s="291"/>
      <c r="D19" s="643"/>
      <c r="E19" s="644"/>
      <c r="F19" s="645"/>
      <c r="G19" s="645"/>
      <c r="H19" s="646"/>
      <c r="I19" s="13"/>
      <c r="J19" s="13"/>
      <c r="K19" s="13"/>
    </row>
    <row r="20" spans="1:11" ht="14.25">
      <c r="A20" s="95"/>
      <c r="B20" s="312" t="s">
        <v>21</v>
      </c>
      <c r="C20" s="313"/>
      <c r="D20" s="647"/>
      <c r="E20" s="648"/>
      <c r="F20" s="649"/>
      <c r="G20" s="649"/>
      <c r="H20" s="650"/>
      <c r="I20" s="13"/>
      <c r="J20" s="13"/>
      <c r="K20" s="13"/>
    </row>
    <row r="21" spans="1:11" ht="14.25">
      <c r="A21" s="203" t="s">
        <v>259</v>
      </c>
      <c r="C21" s="291"/>
      <c r="D21" s="638"/>
      <c r="E21" s="639"/>
      <c r="F21" s="639"/>
      <c r="G21" s="639"/>
      <c r="H21" s="640"/>
      <c r="I21" s="13"/>
      <c r="J21" s="13"/>
      <c r="K21" s="13"/>
    </row>
    <row r="22" spans="1:11" ht="48.6" customHeight="1">
      <c r="A22" s="79"/>
      <c r="B22" s="709" t="s">
        <v>258</v>
      </c>
      <c r="C22" s="704"/>
      <c r="D22" s="713"/>
      <c r="E22" s="711"/>
      <c r="F22" s="711"/>
      <c r="G22" s="711"/>
      <c r="H22" s="712"/>
      <c r="I22" s="13"/>
      <c r="J22" s="13"/>
      <c r="K22" s="13"/>
    </row>
    <row r="23" spans="1:11" ht="37.35" customHeight="1">
      <c r="A23" s="79"/>
      <c r="B23" s="412"/>
      <c r="C23" s="411"/>
      <c r="D23" s="713"/>
      <c r="E23" s="711"/>
      <c r="F23" s="711"/>
      <c r="G23" s="711"/>
      <c r="H23" s="712"/>
      <c r="I23" s="13"/>
      <c r="J23" s="13"/>
      <c r="K23" s="13"/>
    </row>
    <row r="24" spans="1:11" ht="25.35" customHeight="1">
      <c r="A24" s="79"/>
      <c r="B24" s="412"/>
      <c r="C24" s="411"/>
      <c r="D24" s="713"/>
      <c r="E24" s="711"/>
      <c r="F24" s="711"/>
      <c r="G24" s="711"/>
      <c r="H24" s="712"/>
      <c r="I24" s="13"/>
      <c r="J24" s="13"/>
      <c r="K24" s="13"/>
    </row>
    <row r="25" spans="1:11" ht="14.25">
      <c r="A25" s="95"/>
      <c r="B25" s="91"/>
      <c r="C25" s="92"/>
      <c r="D25" s="634"/>
      <c r="E25" s="636"/>
      <c r="F25" s="636"/>
      <c r="G25" s="636"/>
      <c r="H25" s="637"/>
      <c r="I25" s="13"/>
      <c r="J25" s="13"/>
      <c r="K25" s="13"/>
    </row>
    <row r="26" spans="1:11" ht="14.25">
      <c r="A26" s="203" t="s">
        <v>255</v>
      </c>
      <c r="B26" s="158"/>
      <c r="C26" s="119"/>
      <c r="D26" s="638"/>
      <c r="E26" s="639"/>
      <c r="F26" s="639"/>
      <c r="G26" s="639"/>
      <c r="H26" s="640"/>
      <c r="I26" s="13"/>
      <c r="J26" s="13"/>
      <c r="K26" s="13"/>
    </row>
    <row r="27" spans="1:11" ht="14.25">
      <c r="A27" s="79"/>
      <c r="B27" s="52" t="s">
        <v>7</v>
      </c>
      <c r="C27" s="290"/>
      <c r="D27" s="638"/>
      <c r="E27" s="641"/>
      <c r="F27" s="639"/>
      <c r="G27" s="639"/>
      <c r="H27" s="640"/>
      <c r="I27" s="13"/>
      <c r="J27" s="13"/>
      <c r="K27" s="13"/>
    </row>
    <row r="28" spans="1:11" ht="14.25">
      <c r="A28" s="79"/>
      <c r="B28" s="52" t="s">
        <v>19</v>
      </c>
      <c r="C28" s="290"/>
      <c r="D28" s="638"/>
      <c r="E28" s="641"/>
      <c r="F28" s="639"/>
      <c r="G28" s="639"/>
      <c r="H28" s="640"/>
      <c r="I28" s="13"/>
      <c r="J28" s="13"/>
      <c r="K28" s="13"/>
    </row>
    <row r="29" spans="1:11" ht="14.25">
      <c r="A29" s="79"/>
      <c r="B29" s="52" t="s">
        <v>20</v>
      </c>
      <c r="C29" s="290"/>
      <c r="D29" s="638"/>
      <c r="E29" s="642"/>
      <c r="F29" s="639"/>
      <c r="G29" s="639"/>
      <c r="H29" s="640"/>
      <c r="I29" s="13"/>
      <c r="J29" s="13"/>
      <c r="K29" s="13"/>
    </row>
    <row r="30" spans="1:11" ht="14.25">
      <c r="A30" s="79"/>
      <c r="B30" s="52" t="s">
        <v>256</v>
      </c>
      <c r="C30" s="290"/>
      <c r="D30" s="638"/>
      <c r="E30" s="642"/>
      <c r="F30" s="639"/>
      <c r="G30" s="639"/>
      <c r="H30" s="640"/>
      <c r="I30" s="13"/>
      <c r="J30" s="13"/>
      <c r="K30" s="13"/>
    </row>
    <row r="31" spans="1:11" ht="14.25">
      <c r="A31" s="79"/>
      <c r="B31" s="158" t="s">
        <v>257</v>
      </c>
      <c r="C31" s="291"/>
      <c r="D31" s="638"/>
      <c r="E31" s="642"/>
      <c r="F31" s="639"/>
      <c r="G31" s="639"/>
      <c r="H31" s="640"/>
      <c r="I31" s="13"/>
      <c r="J31" s="13"/>
      <c r="K31" s="13"/>
    </row>
    <row r="32" spans="1:11" ht="14.25">
      <c r="A32" s="79"/>
      <c r="B32" s="158" t="s">
        <v>260</v>
      </c>
      <c r="C32" s="291"/>
      <c r="D32" s="643"/>
      <c r="E32" s="644"/>
      <c r="F32" s="645"/>
      <c r="G32" s="645"/>
      <c r="H32" s="646"/>
      <c r="I32" s="13"/>
      <c r="J32" s="13"/>
      <c r="K32" s="13"/>
    </row>
    <row r="33" spans="1:11" ht="14.25">
      <c r="A33" s="95"/>
      <c r="B33" s="312" t="s">
        <v>21</v>
      </c>
      <c r="C33" s="313"/>
      <c r="D33" s="647"/>
      <c r="E33" s="648"/>
      <c r="F33" s="649"/>
      <c r="G33" s="649"/>
      <c r="H33" s="650"/>
      <c r="I33" s="13"/>
      <c r="J33" s="13"/>
      <c r="K33" s="13"/>
    </row>
    <row r="34" spans="1:11" ht="14.25">
      <c r="A34" s="203" t="s">
        <v>259</v>
      </c>
      <c r="C34" s="291"/>
      <c r="D34" s="638"/>
      <c r="E34" s="639"/>
      <c r="F34" s="639"/>
      <c r="G34" s="639"/>
      <c r="H34" s="640"/>
      <c r="I34" s="13"/>
      <c r="J34" s="13"/>
      <c r="K34" s="13"/>
    </row>
    <row r="35" spans="1:11" ht="48.6" customHeight="1">
      <c r="A35" s="79"/>
      <c r="B35" s="709" t="s">
        <v>258</v>
      </c>
      <c r="C35" s="704"/>
      <c r="D35" s="710"/>
      <c r="E35" s="711"/>
      <c r="F35" s="711"/>
      <c r="G35" s="711"/>
      <c r="H35" s="712"/>
      <c r="I35" s="13"/>
      <c r="J35" s="13"/>
      <c r="K35" s="13"/>
    </row>
    <row r="36" spans="1:11" ht="37.35" customHeight="1">
      <c r="A36" s="79"/>
      <c r="B36" s="412"/>
      <c r="C36" s="411"/>
      <c r="D36" s="710"/>
      <c r="E36" s="711"/>
      <c r="F36" s="711"/>
      <c r="G36" s="711"/>
      <c r="H36" s="712"/>
      <c r="I36" s="13"/>
      <c r="J36" s="13"/>
      <c r="K36" s="13"/>
    </row>
    <row r="37" spans="1:11" ht="25.35" customHeight="1">
      <c r="A37" s="95"/>
      <c r="B37" s="532"/>
      <c r="C37" s="533"/>
      <c r="D37" s="716"/>
      <c r="E37" s="717"/>
      <c r="F37" s="717"/>
      <c r="G37" s="717"/>
      <c r="H37" s="718"/>
      <c r="I37" s="13"/>
      <c r="J37" s="13"/>
      <c r="K37" s="13"/>
    </row>
    <row r="38" spans="1:11" ht="14.25">
      <c r="A38" s="203" t="s">
        <v>255</v>
      </c>
      <c r="B38" s="158"/>
      <c r="C38" s="119"/>
      <c r="D38" s="638"/>
      <c r="E38" s="639"/>
      <c r="F38" s="639"/>
      <c r="G38" s="639"/>
      <c r="H38" s="640"/>
      <c r="I38" s="13"/>
      <c r="J38" s="13"/>
      <c r="K38" s="13"/>
    </row>
    <row r="39" spans="1:11" ht="14.25">
      <c r="A39" s="79"/>
      <c r="B39" s="52" t="s">
        <v>7</v>
      </c>
      <c r="C39" s="290"/>
      <c r="D39" s="638"/>
      <c r="E39" s="641"/>
      <c r="F39" s="639"/>
      <c r="G39" s="639"/>
      <c r="H39" s="640"/>
      <c r="I39" s="13"/>
      <c r="J39" s="13"/>
      <c r="K39" s="13"/>
    </row>
    <row r="40" spans="1:11" ht="14.25">
      <c r="A40" s="79"/>
      <c r="B40" s="52" t="s">
        <v>19</v>
      </c>
      <c r="C40" s="290"/>
      <c r="D40" s="638"/>
      <c r="E40" s="641"/>
      <c r="F40" s="639"/>
      <c r="G40" s="639"/>
      <c r="H40" s="640"/>
      <c r="I40" s="13"/>
      <c r="J40" s="13"/>
      <c r="K40" s="13"/>
    </row>
    <row r="41" spans="1:11" ht="14.25">
      <c r="A41" s="79"/>
      <c r="B41" s="52" t="s">
        <v>20</v>
      </c>
      <c r="C41" s="290"/>
      <c r="D41" s="638"/>
      <c r="E41" s="642"/>
      <c r="F41" s="639"/>
      <c r="G41" s="639"/>
      <c r="H41" s="640"/>
      <c r="I41" s="13"/>
      <c r="J41" s="13"/>
      <c r="K41" s="13"/>
    </row>
    <row r="42" spans="1:11" ht="14.25">
      <c r="A42" s="79"/>
      <c r="B42" s="52" t="s">
        <v>256</v>
      </c>
      <c r="C42" s="290"/>
      <c r="D42" s="638"/>
      <c r="E42" s="642"/>
      <c r="F42" s="639"/>
      <c r="G42" s="639"/>
      <c r="H42" s="640"/>
      <c r="I42" s="13"/>
      <c r="J42" s="13"/>
      <c r="K42" s="13"/>
    </row>
    <row r="43" spans="1:11" ht="14.25">
      <c r="A43" s="79"/>
      <c r="B43" s="158" t="s">
        <v>257</v>
      </c>
      <c r="C43" s="291"/>
      <c r="D43" s="638"/>
      <c r="E43" s="642"/>
      <c r="F43" s="639"/>
      <c r="G43" s="639"/>
      <c r="H43" s="640"/>
      <c r="I43" s="13"/>
      <c r="J43" s="13"/>
      <c r="K43" s="13"/>
    </row>
    <row r="44" spans="1:11" ht="14.25">
      <c r="A44" s="79"/>
      <c r="B44" s="158" t="s">
        <v>260</v>
      </c>
      <c r="C44" s="291"/>
      <c r="D44" s="643"/>
      <c r="E44" s="644"/>
      <c r="F44" s="645"/>
      <c r="G44" s="645"/>
      <c r="H44" s="646"/>
      <c r="I44" s="13"/>
      <c r="J44" s="13"/>
      <c r="K44" s="13"/>
    </row>
    <row r="45" spans="1:11" ht="14.25">
      <c r="A45" s="95"/>
      <c r="B45" s="312" t="s">
        <v>21</v>
      </c>
      <c r="C45" s="313"/>
      <c r="D45" s="647"/>
      <c r="E45" s="648"/>
      <c r="F45" s="649"/>
      <c r="G45" s="649"/>
      <c r="H45" s="650"/>
      <c r="I45" s="13"/>
      <c r="J45" s="13"/>
      <c r="K45" s="13"/>
    </row>
    <row r="46" spans="1:11" ht="14.25">
      <c r="A46" s="203" t="s">
        <v>259</v>
      </c>
      <c r="C46" s="291"/>
      <c r="D46" s="638"/>
      <c r="E46" s="639"/>
      <c r="F46" s="639"/>
      <c r="G46" s="639"/>
      <c r="H46" s="640"/>
      <c r="I46" s="13"/>
      <c r="J46" s="13"/>
      <c r="K46" s="13"/>
    </row>
    <row r="47" spans="1:11" ht="48.6" customHeight="1">
      <c r="A47" s="79"/>
      <c r="B47" s="709" t="s">
        <v>258</v>
      </c>
      <c r="C47" s="704"/>
      <c r="D47" s="710"/>
      <c r="E47" s="711"/>
      <c r="F47" s="711"/>
      <c r="G47" s="711"/>
      <c r="H47" s="712"/>
      <c r="I47" s="13"/>
      <c r="J47" s="13"/>
      <c r="K47" s="13"/>
    </row>
    <row r="48" spans="1:11" ht="37.35" customHeight="1">
      <c r="A48" s="79"/>
      <c r="B48" s="531"/>
      <c r="C48" s="530"/>
      <c r="D48" s="710"/>
      <c r="E48" s="711"/>
      <c r="F48" s="711"/>
      <c r="G48" s="711"/>
      <c r="H48" s="712"/>
      <c r="I48" s="13"/>
      <c r="J48" s="13"/>
      <c r="K48" s="13"/>
    </row>
    <row r="49" spans="1:11" ht="25.35" customHeight="1">
      <c r="A49" s="79"/>
      <c r="B49" s="531"/>
      <c r="C49" s="530"/>
      <c r="D49" s="713"/>
      <c r="E49" s="711"/>
      <c r="F49" s="711"/>
      <c r="G49" s="711"/>
      <c r="H49" s="712"/>
      <c r="I49" s="13"/>
      <c r="J49" s="13"/>
      <c r="K49" s="13"/>
    </row>
    <row r="50" spans="1:11" ht="14.25">
      <c r="A50" s="95"/>
      <c r="B50" s="91"/>
      <c r="C50" s="92"/>
      <c r="D50" s="634"/>
      <c r="E50" s="636"/>
      <c r="F50" s="636"/>
      <c r="G50" s="636"/>
      <c r="H50" s="637"/>
      <c r="I50" s="13"/>
      <c r="J50" s="13"/>
      <c r="K50" s="13"/>
    </row>
    <row r="51" spans="1:11" ht="14.25">
      <c r="A51" s="8"/>
      <c r="B51" s="8"/>
      <c r="C51" s="8"/>
      <c r="D51" s="55"/>
      <c r="E51" s="56"/>
      <c r="F51" s="56"/>
      <c r="G51" s="55"/>
      <c r="H51" s="55"/>
      <c r="I51" s="35"/>
    </row>
    <row r="52" spans="1:11" ht="14.25">
      <c r="A52" s="8"/>
      <c r="B52" s="8"/>
      <c r="C52" s="8"/>
      <c r="D52" s="55"/>
      <c r="E52" s="56"/>
      <c r="F52" s="56"/>
      <c r="G52" s="55"/>
      <c r="H52" s="55"/>
    </row>
    <row r="53" spans="1:11" ht="14.25">
      <c r="A53" s="8"/>
      <c r="B53" s="8"/>
      <c r="C53" s="8"/>
      <c r="D53" s="55"/>
      <c r="E53" s="56"/>
      <c r="F53" s="56"/>
      <c r="G53" s="55"/>
      <c r="H53" s="55"/>
    </row>
    <row r="54" spans="1:11" ht="14.25">
      <c r="A54" s="8"/>
      <c r="B54" s="8"/>
      <c r="C54" s="8"/>
      <c r="D54" s="8"/>
      <c r="E54" s="13"/>
      <c r="F54" s="13"/>
      <c r="G54" s="8"/>
      <c r="H54" s="8"/>
    </row>
    <row r="55" spans="1:11" ht="14.25">
      <c r="A55" s="8"/>
      <c r="B55" s="8"/>
      <c r="C55" s="8"/>
      <c r="D55" s="8"/>
      <c r="E55" s="13"/>
      <c r="F55" s="13"/>
      <c r="G55" s="8"/>
      <c r="H55" s="8"/>
    </row>
    <row r="56" spans="1:11" ht="14.25">
      <c r="A56" s="8"/>
      <c r="B56" s="8"/>
      <c r="C56" s="8"/>
      <c r="D56" s="8"/>
      <c r="E56" s="13"/>
      <c r="F56" s="13"/>
      <c r="G56" s="8"/>
      <c r="H56" s="8"/>
    </row>
    <row r="57" spans="1:11" ht="14.25">
      <c r="A57" s="8"/>
      <c r="B57" s="8"/>
      <c r="C57" s="8"/>
      <c r="D57" s="8"/>
      <c r="E57" s="13"/>
      <c r="F57" s="13"/>
      <c r="G57" s="8"/>
      <c r="H57" s="8"/>
    </row>
    <row r="58" spans="1:11" ht="14.25">
      <c r="A58" s="8"/>
      <c r="B58" s="8"/>
      <c r="C58" s="8"/>
      <c r="D58" s="8"/>
      <c r="E58" s="13"/>
      <c r="F58" s="13"/>
      <c r="G58" s="8"/>
      <c r="H58" s="8"/>
    </row>
    <row r="59" spans="1:11" ht="14.25">
      <c r="A59" s="8"/>
      <c r="B59" s="8"/>
      <c r="C59" s="8"/>
      <c r="D59" s="8"/>
      <c r="E59" s="13"/>
      <c r="F59" s="13"/>
      <c r="G59" s="8"/>
      <c r="H59" s="8"/>
    </row>
    <row r="60" spans="1:11" ht="14.25">
      <c r="A60" s="8"/>
      <c r="B60" s="8"/>
      <c r="C60" s="8"/>
      <c r="D60" s="8"/>
      <c r="E60" s="13"/>
      <c r="F60" s="13"/>
      <c r="G60" s="8"/>
      <c r="H60" s="8"/>
    </row>
    <row r="86" spans="7:7">
      <c r="G86" s="582"/>
    </row>
  </sheetData>
  <mergeCells count="14">
    <mergeCell ref="B47:C47"/>
    <mergeCell ref="D47:H47"/>
    <mergeCell ref="D48:H48"/>
    <mergeCell ref="D49:H49"/>
    <mergeCell ref="A2:H2"/>
    <mergeCell ref="A5:H5"/>
    <mergeCell ref="B22:C22"/>
    <mergeCell ref="D22:H22"/>
    <mergeCell ref="D23:H23"/>
    <mergeCell ref="D24:H24"/>
    <mergeCell ref="B35:C35"/>
    <mergeCell ref="D35:H35"/>
    <mergeCell ref="D36:H36"/>
    <mergeCell ref="D37:H37"/>
  </mergeCells>
  <phoneticPr fontId="9" type="noConversion"/>
  <printOptions horizontalCentered="1"/>
  <pageMargins left="0.39370078740157483" right="0.39370078740157483" top="0.11811023622047245" bottom="0.11811023622047245" header="0.51181102362204722" footer="0.11811023622047245"/>
  <pageSetup paperSize="9" scale="64" orientation="landscape" r:id="rId1"/>
  <headerFooter alignWithMargins="0">
    <oddHeader xml:space="preserve">&amp;R&amp;"Times,Bold"&amp;12
</oddHeader>
  </headerFooter>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2290" r:id="rId5" name="Button 2">
              <controlPr defaultSize="0" print="0" autoFill="0" autoPict="0" macro="[0]!Macro16">
                <anchor moveWithCells="1" sizeWithCells="1">
                  <from>
                    <xdr:col>5</xdr:col>
                    <xdr:colOff>390525</xdr:colOff>
                    <xdr:row>4</xdr:row>
                    <xdr:rowOff>28575</xdr:rowOff>
                  </from>
                  <to>
                    <xdr:col>6</xdr:col>
                    <xdr:colOff>228600</xdr:colOff>
                    <xdr:row>5</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185621C7115A41AE0530AEA10AC5BA4" version="1.0.0">
  <systemFields>
    <field name="Objective-Id">
      <value order="0">A3236151</value>
    </field>
    <field name="Objective-Title">
      <value order="0">2019 Powerlink Annual Regulatory Financial Statements 2018-19 - PROVIDED PUBLIC</value>
    </field>
    <field name="Objective-Description">
      <value order="0"/>
    </field>
    <field name="Objective-CreationStamp">
      <value order="0">2019-10-30T21:57:22Z</value>
    </field>
    <field name="Objective-IsApproved">
      <value order="0">false</value>
    </field>
    <field name="Objective-IsPublished">
      <value order="0">true</value>
    </field>
    <field name="Objective-DatePublished">
      <value order="0">2019-10-30T22:11:37Z</value>
    </field>
    <field name="Objective-ModificationStamp">
      <value order="0">2019-10-30T22:11:38Z</value>
    </field>
    <field name="Objective-Owner">
      <value order="0">SOONG Karen (Powerlink)</value>
    </field>
    <field name="Objective-Path">
      <value order="0">Objective Global Folder:01. Powerlink Folder Structure:Network Strategy and Performance:NSP Regulation Strategies and Development (RSD):RSD Regulatory Management:RSD Regulatory Management - Regulatory Reporting:RSD Regulatory Management - Regulatory Reporting - Regulatory Accounts:Regulatory Management - Regulatory Reporting - Regulatory Accounts - 2018/2019:For Submission - External use only - Lodged 281019</value>
    </field>
    <field name="Objective-Parent">
      <value order="0">For Submission - External use only - Lodged 281019</value>
    </field>
    <field name="Objective-State">
      <value order="0">Published</value>
    </field>
    <field name="Objective-VersionId">
      <value order="0">vA5536647</value>
    </field>
    <field name="Objective-Version">
      <value order="0">1.0</value>
    </field>
    <field name="Objective-VersionNumber">
      <value order="0">1</value>
    </field>
    <field name="Objective-VersionComment">
      <value order="0"/>
    </field>
    <field name="Objective-FileNumber">
      <value order="0">qA393184</value>
    </field>
    <field name="Objective-Classification">
      <value order="0"/>
    </field>
    <field name="Objective-Caveats">
      <value order="0">Active Users - Powerlink</value>
    </field>
  </systemFields>
  <catalogues>
    <catalogue name="Document Type Catalogue" type="type" ori="id:cA62">
      <field name="Objective-Project Governance">
        <value order="0"/>
      </field>
      <field name="Objective-SAP Project">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185621C7115A41AE0530AEA10AC5B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Index</vt:lpstr>
      <vt:lpstr>RFS Inc</vt:lpstr>
      <vt:lpstr>DISAGG Inc</vt:lpstr>
      <vt:lpstr>DISAGG Opex</vt:lpstr>
      <vt:lpstr>DISAGG Aloc1</vt:lpstr>
      <vt:lpstr>DISAGG Aloc2</vt:lpstr>
      <vt:lpstr>PTS Adj</vt:lpstr>
      <vt:lpstr>PTS PriceRedn</vt:lpstr>
      <vt:lpstr>PTS PDisc</vt:lpstr>
      <vt:lpstr>DISAGG ProvSum</vt:lpstr>
      <vt:lpstr>INF RelPartTrans</vt:lpstr>
      <vt:lpstr>INF RevRec</vt:lpstr>
      <vt:lpstr>Hist Capex by Asset Class </vt:lpstr>
      <vt:lpstr>Hist Capex - Non-Network</vt:lpstr>
      <vt:lpstr>_A66444</vt:lpstr>
      <vt:lpstr>'DISAGG Aloc1'!Print_Area</vt:lpstr>
      <vt:lpstr>'DISAGG Aloc2'!Print_Area</vt:lpstr>
      <vt:lpstr>'DISAGG Inc'!Print_Area</vt:lpstr>
      <vt:lpstr>'DISAGG Opex'!Print_Area</vt:lpstr>
      <vt:lpstr>'DISAGG ProvSum'!Print_Area</vt:lpstr>
      <vt:lpstr>'Hist Capex - Non-Network'!Print_Area</vt:lpstr>
      <vt:lpstr>'Hist Capex by Asset Class '!Print_Area</vt:lpstr>
      <vt:lpstr>Index!Print_Area</vt:lpstr>
      <vt:lpstr>'INF RelPartTrans'!Print_Area</vt:lpstr>
      <vt:lpstr>'INF RevRec'!Print_Area</vt:lpstr>
      <vt:lpstr>'PTS Adj'!Print_Area</vt:lpstr>
      <vt:lpstr>'PTS PDisc'!Print_Area</vt:lpstr>
      <vt:lpstr>'PTS PriceRedn'!Print_Area</vt:lpstr>
      <vt:lpstr>'RFS Inc'!Print_Area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2019-11-26T01:15:54Z</dcterms:created>
  <dcterms:modified xsi:type="dcterms:W3CDTF">2019-12-09T22:29:20Z</dcterms:modified>
</cp:coreProperties>
</file>